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tz/Library/CloudStorage/Dropbox/Project/StudyGuide/solow/"/>
    </mc:Choice>
  </mc:AlternateContent>
  <xr:revisionPtr revIDLastSave="0" documentId="13_ncr:1_{0E6A74F9-497E-4C4E-9FAA-98B21B0341D3}" xr6:coauthVersionLast="47" xr6:coauthVersionMax="47" xr10:uidLastSave="{00000000-0000-0000-0000-000000000000}"/>
  <bookViews>
    <workbookView xWindow="380" yWindow="500" windowWidth="34500" windowHeight="22600" xr2:uid="{766A9E66-545D-034F-944F-E69BE052E8C3}"/>
  </bookViews>
  <sheets>
    <sheet name="Solow Model" sheetId="1" r:id="rId1"/>
    <sheet name="Figur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P5" i="1" s="1"/>
  <c r="R5" i="1" s="1"/>
  <c r="F6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D6" i="1"/>
  <c r="C6" i="1"/>
  <c r="C7" i="1" s="1"/>
  <c r="B6" i="1"/>
  <c r="B7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L5" i="1"/>
  <c r="M5" i="1" s="1"/>
  <c r="G6" i="1" s="1"/>
  <c r="J5" i="1"/>
  <c r="K5" i="1" s="1"/>
  <c r="Q5" i="1" s="1"/>
  <c r="D7" i="1" l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O6" i="1"/>
  <c r="P6" i="1" s="1"/>
  <c r="R6" i="1" s="1"/>
  <c r="J6" i="1"/>
  <c r="K6" i="1" s="1"/>
  <c r="Q6" i="1" s="1"/>
  <c r="N5" i="1"/>
  <c r="B8" i="1"/>
  <c r="C8" i="1" l="1"/>
  <c r="O7" i="1"/>
  <c r="P7" i="1" s="1"/>
  <c r="R7" i="1" s="1"/>
  <c r="L6" i="1"/>
  <c r="M6" i="1" s="1"/>
  <c r="G7" i="1" s="1"/>
  <c r="B9" i="1"/>
  <c r="N6" i="1" l="1"/>
  <c r="C9" i="1"/>
  <c r="O8" i="1"/>
  <c r="P8" i="1" s="1"/>
  <c r="R8" i="1" s="1"/>
  <c r="L7" i="1"/>
  <c r="M7" i="1" s="1"/>
  <c r="G8" i="1" s="1"/>
  <c r="J7" i="1"/>
  <c r="K7" i="1" s="1"/>
  <c r="Q7" i="1" s="1"/>
  <c r="B10" i="1"/>
  <c r="O9" i="1" l="1"/>
  <c r="P9" i="1" s="1"/>
  <c r="R9" i="1" s="1"/>
  <c r="C10" i="1"/>
  <c r="N7" i="1"/>
  <c r="B11" i="1"/>
  <c r="O10" i="1" l="1"/>
  <c r="P10" i="1" s="1"/>
  <c r="R10" i="1" s="1"/>
  <c r="C11" i="1"/>
  <c r="J8" i="1"/>
  <c r="K8" i="1" s="1"/>
  <c r="Q8" i="1" s="1"/>
  <c r="L8" i="1"/>
  <c r="M8" i="1" s="1"/>
  <c r="G9" i="1" s="1"/>
  <c r="B12" i="1"/>
  <c r="O11" i="1" l="1"/>
  <c r="P11" i="1" s="1"/>
  <c r="R11" i="1" s="1"/>
  <c r="C12" i="1"/>
  <c r="N8" i="1"/>
  <c r="B13" i="1"/>
  <c r="O12" i="1" l="1"/>
  <c r="P12" i="1" s="1"/>
  <c r="R12" i="1" s="1"/>
  <c r="C13" i="1"/>
  <c r="L9" i="1"/>
  <c r="M9" i="1" s="1"/>
  <c r="G10" i="1" s="1"/>
  <c r="J9" i="1"/>
  <c r="K9" i="1" s="1"/>
  <c r="Q9" i="1" s="1"/>
  <c r="B14" i="1"/>
  <c r="O13" i="1" l="1"/>
  <c r="P13" i="1" s="1"/>
  <c r="R13" i="1" s="1"/>
  <c r="C14" i="1"/>
  <c r="C15" i="1" s="1"/>
  <c r="N9" i="1"/>
  <c r="B15" i="1"/>
  <c r="O14" i="1" l="1"/>
  <c r="P14" i="1" s="1"/>
  <c r="R14" i="1" s="1"/>
  <c r="L10" i="1"/>
  <c r="M10" i="1" s="1"/>
  <c r="G11" i="1" s="1"/>
  <c r="J10" i="1"/>
  <c r="K10" i="1" s="1"/>
  <c r="Q10" i="1" s="1"/>
  <c r="B16" i="1"/>
  <c r="O15" i="1" l="1"/>
  <c r="P15" i="1" s="1"/>
  <c r="R15" i="1" s="1"/>
  <c r="C16" i="1"/>
  <c r="N10" i="1"/>
  <c r="B17" i="1"/>
  <c r="O16" i="1" l="1"/>
  <c r="P16" i="1" s="1"/>
  <c r="R16" i="1" s="1"/>
  <c r="C17" i="1"/>
  <c r="L11" i="1"/>
  <c r="M11" i="1" s="1"/>
  <c r="G12" i="1" s="1"/>
  <c r="J11" i="1"/>
  <c r="K11" i="1" s="1"/>
  <c r="Q11" i="1" s="1"/>
  <c r="B18" i="1"/>
  <c r="O17" i="1" l="1"/>
  <c r="P17" i="1" s="1"/>
  <c r="R17" i="1" s="1"/>
  <c r="C18" i="1"/>
  <c r="N11" i="1"/>
  <c r="B19" i="1"/>
  <c r="O18" i="1" l="1"/>
  <c r="P18" i="1" s="1"/>
  <c r="R18" i="1" s="1"/>
  <c r="C19" i="1"/>
  <c r="J12" i="1"/>
  <c r="K12" i="1" s="1"/>
  <c r="Q12" i="1" s="1"/>
  <c r="L12" i="1"/>
  <c r="M12" i="1" s="1"/>
  <c r="G13" i="1" s="1"/>
  <c r="B20" i="1"/>
  <c r="O19" i="1" l="1"/>
  <c r="P19" i="1" s="1"/>
  <c r="R19" i="1" s="1"/>
  <c r="C20" i="1"/>
  <c r="N12" i="1"/>
  <c r="B21" i="1"/>
  <c r="O20" i="1" l="1"/>
  <c r="P20" i="1" s="1"/>
  <c r="R20" i="1" s="1"/>
  <c r="C21" i="1"/>
  <c r="L13" i="1"/>
  <c r="M13" i="1" s="1"/>
  <c r="G14" i="1" s="1"/>
  <c r="J13" i="1"/>
  <c r="K13" i="1" s="1"/>
  <c r="Q13" i="1" s="1"/>
  <c r="B22" i="1"/>
  <c r="O21" i="1" l="1"/>
  <c r="P21" i="1" s="1"/>
  <c r="R21" i="1" s="1"/>
  <c r="C22" i="1"/>
  <c r="N13" i="1"/>
  <c r="B23" i="1"/>
  <c r="O22" i="1" l="1"/>
  <c r="P22" i="1" s="1"/>
  <c r="R22" i="1" s="1"/>
  <c r="C23" i="1"/>
  <c r="J14" i="1"/>
  <c r="K14" i="1" s="1"/>
  <c r="Q14" i="1" s="1"/>
  <c r="L14" i="1"/>
  <c r="M14" i="1" s="1"/>
  <c r="G15" i="1" s="1"/>
  <c r="B24" i="1"/>
  <c r="O23" i="1" l="1"/>
  <c r="P23" i="1" s="1"/>
  <c r="R23" i="1" s="1"/>
  <c r="C24" i="1"/>
  <c r="N14" i="1"/>
  <c r="B25" i="1"/>
  <c r="O24" i="1" l="1"/>
  <c r="P24" i="1" s="1"/>
  <c r="R24" i="1" s="1"/>
  <c r="C25" i="1"/>
  <c r="L15" i="1"/>
  <c r="M15" i="1" s="1"/>
  <c r="G16" i="1" s="1"/>
  <c r="J15" i="1"/>
  <c r="K15" i="1" s="1"/>
  <c r="Q15" i="1" s="1"/>
  <c r="B26" i="1"/>
  <c r="O25" i="1" l="1"/>
  <c r="P25" i="1" s="1"/>
  <c r="R25" i="1" s="1"/>
  <c r="C26" i="1"/>
  <c r="N15" i="1"/>
  <c r="B27" i="1"/>
  <c r="O26" i="1" l="1"/>
  <c r="P26" i="1" s="1"/>
  <c r="R26" i="1" s="1"/>
  <c r="C27" i="1"/>
  <c r="J16" i="1"/>
  <c r="K16" i="1" s="1"/>
  <c r="Q16" i="1" s="1"/>
  <c r="L16" i="1"/>
  <c r="M16" i="1" s="1"/>
  <c r="G17" i="1" s="1"/>
  <c r="B28" i="1"/>
  <c r="O27" i="1" l="1"/>
  <c r="P27" i="1" s="1"/>
  <c r="R27" i="1" s="1"/>
  <c r="C28" i="1"/>
  <c r="N16" i="1"/>
  <c r="B29" i="1"/>
  <c r="O28" i="1" l="1"/>
  <c r="P28" i="1" s="1"/>
  <c r="R28" i="1" s="1"/>
  <c r="C29" i="1"/>
  <c r="L17" i="1"/>
  <c r="M17" i="1" s="1"/>
  <c r="G18" i="1" s="1"/>
  <c r="J17" i="1"/>
  <c r="K17" i="1" s="1"/>
  <c r="Q17" i="1" s="1"/>
  <c r="B30" i="1"/>
  <c r="O29" i="1" l="1"/>
  <c r="P29" i="1" s="1"/>
  <c r="R29" i="1" s="1"/>
  <c r="C30" i="1"/>
  <c r="N17" i="1"/>
  <c r="B31" i="1"/>
  <c r="O30" i="1" l="1"/>
  <c r="P30" i="1" s="1"/>
  <c r="R30" i="1" s="1"/>
  <c r="C31" i="1"/>
  <c r="J18" i="1"/>
  <c r="K18" i="1" s="1"/>
  <c r="Q18" i="1" s="1"/>
  <c r="L18" i="1"/>
  <c r="M18" i="1" s="1"/>
  <c r="G19" i="1" s="1"/>
  <c r="B32" i="1"/>
  <c r="O31" i="1" l="1"/>
  <c r="P31" i="1" s="1"/>
  <c r="R31" i="1" s="1"/>
  <c r="C32" i="1"/>
  <c r="N18" i="1"/>
  <c r="B33" i="1"/>
  <c r="O32" i="1" l="1"/>
  <c r="P32" i="1" s="1"/>
  <c r="R32" i="1" s="1"/>
  <c r="C33" i="1"/>
  <c r="J19" i="1"/>
  <c r="K19" i="1" s="1"/>
  <c r="Q19" i="1" s="1"/>
  <c r="L19" i="1"/>
  <c r="M19" i="1" s="1"/>
  <c r="G20" i="1" s="1"/>
  <c r="B34" i="1"/>
  <c r="O33" i="1" l="1"/>
  <c r="P33" i="1" s="1"/>
  <c r="R33" i="1" s="1"/>
  <c r="C34" i="1"/>
  <c r="N19" i="1"/>
  <c r="B35" i="1"/>
  <c r="O34" i="1" l="1"/>
  <c r="P34" i="1" s="1"/>
  <c r="R34" i="1" s="1"/>
  <c r="C35" i="1"/>
  <c r="J20" i="1"/>
  <c r="K20" i="1" s="1"/>
  <c r="Q20" i="1" s="1"/>
  <c r="L20" i="1"/>
  <c r="M20" i="1" s="1"/>
  <c r="G21" i="1" s="1"/>
  <c r="B36" i="1"/>
  <c r="O35" i="1" l="1"/>
  <c r="P35" i="1" s="1"/>
  <c r="R35" i="1" s="1"/>
  <c r="C36" i="1"/>
  <c r="N20" i="1"/>
  <c r="B37" i="1"/>
  <c r="O36" i="1" l="1"/>
  <c r="P36" i="1" s="1"/>
  <c r="R36" i="1" s="1"/>
  <c r="C37" i="1"/>
  <c r="J21" i="1"/>
  <c r="K21" i="1" s="1"/>
  <c r="Q21" i="1" s="1"/>
  <c r="L21" i="1"/>
  <c r="M21" i="1" s="1"/>
  <c r="G22" i="1" s="1"/>
  <c r="B38" i="1"/>
  <c r="O37" i="1" l="1"/>
  <c r="P37" i="1" s="1"/>
  <c r="R37" i="1" s="1"/>
  <c r="C38" i="1"/>
  <c r="N21" i="1"/>
  <c r="B39" i="1"/>
  <c r="O38" i="1" l="1"/>
  <c r="P38" i="1" s="1"/>
  <c r="R38" i="1" s="1"/>
  <c r="C39" i="1"/>
  <c r="J22" i="1"/>
  <c r="K22" i="1" s="1"/>
  <c r="Q22" i="1" s="1"/>
  <c r="L22" i="1"/>
  <c r="M22" i="1" s="1"/>
  <c r="G23" i="1" s="1"/>
  <c r="B40" i="1"/>
  <c r="O39" i="1" l="1"/>
  <c r="P39" i="1" s="1"/>
  <c r="R39" i="1" s="1"/>
  <c r="C40" i="1"/>
  <c r="N22" i="1"/>
  <c r="B41" i="1"/>
  <c r="O40" i="1" l="1"/>
  <c r="P40" i="1" s="1"/>
  <c r="R40" i="1" s="1"/>
  <c r="C41" i="1"/>
  <c r="J23" i="1"/>
  <c r="K23" i="1" s="1"/>
  <c r="Q23" i="1" s="1"/>
  <c r="L23" i="1"/>
  <c r="M23" i="1" s="1"/>
  <c r="G24" i="1" s="1"/>
  <c r="B42" i="1"/>
  <c r="O41" i="1" l="1"/>
  <c r="P41" i="1" s="1"/>
  <c r="R41" i="1" s="1"/>
  <c r="C42" i="1"/>
  <c r="N23" i="1"/>
  <c r="B43" i="1"/>
  <c r="O42" i="1" l="1"/>
  <c r="P42" i="1" s="1"/>
  <c r="R42" i="1" s="1"/>
  <c r="C43" i="1"/>
  <c r="J24" i="1"/>
  <c r="K24" i="1" s="1"/>
  <c r="Q24" i="1" s="1"/>
  <c r="L24" i="1"/>
  <c r="M24" i="1" s="1"/>
  <c r="G25" i="1" s="1"/>
  <c r="B44" i="1"/>
  <c r="O43" i="1" l="1"/>
  <c r="P43" i="1" s="1"/>
  <c r="R43" i="1" s="1"/>
  <c r="C44" i="1"/>
  <c r="N24" i="1"/>
  <c r="B45" i="1"/>
  <c r="O44" i="1" l="1"/>
  <c r="P44" i="1" s="1"/>
  <c r="R44" i="1" s="1"/>
  <c r="C45" i="1"/>
  <c r="J25" i="1"/>
  <c r="K25" i="1" s="1"/>
  <c r="Q25" i="1" s="1"/>
  <c r="L25" i="1"/>
  <c r="M25" i="1" s="1"/>
  <c r="G26" i="1" s="1"/>
  <c r="B46" i="1"/>
  <c r="O45" i="1" l="1"/>
  <c r="P45" i="1" s="1"/>
  <c r="R45" i="1" s="1"/>
  <c r="C46" i="1"/>
  <c r="N25" i="1"/>
  <c r="B47" i="1"/>
  <c r="O46" i="1" l="1"/>
  <c r="P46" i="1" s="1"/>
  <c r="R46" i="1" s="1"/>
  <c r="C47" i="1"/>
  <c r="L26" i="1"/>
  <c r="M26" i="1" s="1"/>
  <c r="G27" i="1" s="1"/>
  <c r="J26" i="1"/>
  <c r="K26" i="1" s="1"/>
  <c r="Q26" i="1" s="1"/>
  <c r="B48" i="1"/>
  <c r="O47" i="1" l="1"/>
  <c r="P47" i="1" s="1"/>
  <c r="R47" i="1" s="1"/>
  <c r="C48" i="1"/>
  <c r="N26" i="1"/>
  <c r="B49" i="1"/>
  <c r="O48" i="1" l="1"/>
  <c r="P48" i="1" s="1"/>
  <c r="R48" i="1" s="1"/>
  <c r="C49" i="1"/>
  <c r="J27" i="1"/>
  <c r="K27" i="1" s="1"/>
  <c r="Q27" i="1" s="1"/>
  <c r="L27" i="1"/>
  <c r="M27" i="1" s="1"/>
  <c r="G28" i="1" s="1"/>
  <c r="B50" i="1"/>
  <c r="O49" i="1" l="1"/>
  <c r="P49" i="1" s="1"/>
  <c r="R49" i="1" s="1"/>
  <c r="C50" i="1"/>
  <c r="N27" i="1"/>
  <c r="B51" i="1"/>
  <c r="O50" i="1" l="1"/>
  <c r="P50" i="1" s="1"/>
  <c r="R50" i="1" s="1"/>
  <c r="C51" i="1"/>
  <c r="J28" i="1"/>
  <c r="K28" i="1" s="1"/>
  <c r="Q28" i="1" s="1"/>
  <c r="L28" i="1"/>
  <c r="M28" i="1" s="1"/>
  <c r="G29" i="1" s="1"/>
  <c r="B52" i="1"/>
  <c r="O51" i="1" l="1"/>
  <c r="P51" i="1" s="1"/>
  <c r="R51" i="1" s="1"/>
  <c r="C52" i="1"/>
  <c r="N28" i="1"/>
  <c r="B53" i="1"/>
  <c r="O52" i="1" l="1"/>
  <c r="P52" i="1" s="1"/>
  <c r="R52" i="1" s="1"/>
  <c r="C53" i="1"/>
  <c r="J29" i="1"/>
  <c r="K29" i="1" s="1"/>
  <c r="Q29" i="1" s="1"/>
  <c r="L29" i="1"/>
  <c r="M29" i="1" s="1"/>
  <c r="G30" i="1" s="1"/>
  <c r="B54" i="1"/>
  <c r="O53" i="1" l="1"/>
  <c r="P53" i="1" s="1"/>
  <c r="R53" i="1" s="1"/>
  <c r="C54" i="1"/>
  <c r="N29" i="1"/>
  <c r="B55" i="1"/>
  <c r="O54" i="1" l="1"/>
  <c r="P54" i="1" s="1"/>
  <c r="R54" i="1" s="1"/>
  <c r="C55" i="1"/>
  <c r="L30" i="1"/>
  <c r="M30" i="1" s="1"/>
  <c r="G31" i="1" s="1"/>
  <c r="J30" i="1"/>
  <c r="K30" i="1" s="1"/>
  <c r="Q30" i="1" s="1"/>
  <c r="B56" i="1"/>
  <c r="O55" i="1" l="1"/>
  <c r="P55" i="1" s="1"/>
  <c r="R55" i="1" s="1"/>
  <c r="C56" i="1"/>
  <c r="N30" i="1"/>
  <c r="B57" i="1"/>
  <c r="O56" i="1" l="1"/>
  <c r="P56" i="1" s="1"/>
  <c r="R56" i="1" s="1"/>
  <c r="C57" i="1"/>
  <c r="L31" i="1"/>
  <c r="M31" i="1" s="1"/>
  <c r="G32" i="1" s="1"/>
  <c r="J31" i="1"/>
  <c r="K31" i="1" s="1"/>
  <c r="Q31" i="1" s="1"/>
  <c r="B58" i="1"/>
  <c r="O57" i="1" l="1"/>
  <c r="P57" i="1" s="1"/>
  <c r="R57" i="1" s="1"/>
  <c r="C58" i="1"/>
  <c r="N31" i="1"/>
  <c r="B59" i="1"/>
  <c r="O58" i="1" l="1"/>
  <c r="P58" i="1" s="1"/>
  <c r="R58" i="1" s="1"/>
  <c r="C59" i="1"/>
  <c r="L32" i="1"/>
  <c r="M32" i="1" s="1"/>
  <c r="G33" i="1" s="1"/>
  <c r="J32" i="1"/>
  <c r="K32" i="1" s="1"/>
  <c r="Q32" i="1" s="1"/>
  <c r="B60" i="1"/>
  <c r="O59" i="1" l="1"/>
  <c r="P59" i="1" s="1"/>
  <c r="R59" i="1" s="1"/>
  <c r="C60" i="1"/>
  <c r="N32" i="1"/>
  <c r="B61" i="1"/>
  <c r="O60" i="1" l="1"/>
  <c r="P60" i="1" s="1"/>
  <c r="R60" i="1" s="1"/>
  <c r="C61" i="1"/>
  <c r="L33" i="1"/>
  <c r="M33" i="1" s="1"/>
  <c r="G34" i="1" s="1"/>
  <c r="J33" i="1"/>
  <c r="K33" i="1" s="1"/>
  <c r="Q33" i="1" s="1"/>
  <c r="B62" i="1"/>
  <c r="O61" i="1" l="1"/>
  <c r="P61" i="1" s="1"/>
  <c r="R61" i="1" s="1"/>
  <c r="C62" i="1"/>
  <c r="N33" i="1"/>
  <c r="B63" i="1"/>
  <c r="O62" i="1" l="1"/>
  <c r="P62" i="1" s="1"/>
  <c r="R62" i="1" s="1"/>
  <c r="C63" i="1"/>
  <c r="L34" i="1"/>
  <c r="M34" i="1" s="1"/>
  <c r="G35" i="1" s="1"/>
  <c r="J34" i="1"/>
  <c r="K34" i="1" s="1"/>
  <c r="Q34" i="1" s="1"/>
  <c r="B64" i="1"/>
  <c r="O63" i="1" l="1"/>
  <c r="P63" i="1" s="1"/>
  <c r="R63" i="1" s="1"/>
  <c r="C64" i="1"/>
  <c r="N34" i="1"/>
  <c r="B65" i="1"/>
  <c r="O64" i="1" l="1"/>
  <c r="P64" i="1" s="1"/>
  <c r="R64" i="1" s="1"/>
  <c r="C65" i="1"/>
  <c r="L35" i="1"/>
  <c r="M35" i="1" s="1"/>
  <c r="G36" i="1" s="1"/>
  <c r="J35" i="1"/>
  <c r="K35" i="1" s="1"/>
  <c r="Q35" i="1" s="1"/>
  <c r="B66" i="1"/>
  <c r="O65" i="1" l="1"/>
  <c r="P65" i="1" s="1"/>
  <c r="R65" i="1" s="1"/>
  <c r="C66" i="1"/>
  <c r="N35" i="1"/>
  <c r="B67" i="1"/>
  <c r="O66" i="1" l="1"/>
  <c r="P66" i="1" s="1"/>
  <c r="R66" i="1" s="1"/>
  <c r="C67" i="1"/>
  <c r="J36" i="1"/>
  <c r="K36" i="1" s="1"/>
  <c r="Q36" i="1" s="1"/>
  <c r="L36" i="1"/>
  <c r="M36" i="1" s="1"/>
  <c r="G37" i="1" s="1"/>
  <c r="B68" i="1"/>
  <c r="O67" i="1" l="1"/>
  <c r="P67" i="1" s="1"/>
  <c r="R67" i="1" s="1"/>
  <c r="C68" i="1"/>
  <c r="N36" i="1"/>
  <c r="B69" i="1"/>
  <c r="O68" i="1" l="1"/>
  <c r="P68" i="1" s="1"/>
  <c r="R68" i="1" s="1"/>
  <c r="C69" i="1"/>
  <c r="L37" i="1"/>
  <c r="M37" i="1" s="1"/>
  <c r="G38" i="1" s="1"/>
  <c r="J37" i="1"/>
  <c r="K37" i="1" s="1"/>
  <c r="Q37" i="1" s="1"/>
  <c r="B70" i="1"/>
  <c r="O69" i="1" l="1"/>
  <c r="P69" i="1" s="1"/>
  <c r="R69" i="1" s="1"/>
  <c r="C70" i="1"/>
  <c r="N37" i="1"/>
  <c r="B71" i="1"/>
  <c r="O70" i="1" l="1"/>
  <c r="P70" i="1" s="1"/>
  <c r="R70" i="1" s="1"/>
  <c r="C71" i="1"/>
  <c r="J38" i="1"/>
  <c r="K38" i="1" s="1"/>
  <c r="Q38" i="1" s="1"/>
  <c r="L38" i="1"/>
  <c r="M38" i="1" s="1"/>
  <c r="G39" i="1" s="1"/>
  <c r="B72" i="1"/>
  <c r="O71" i="1" l="1"/>
  <c r="P71" i="1" s="1"/>
  <c r="R71" i="1" s="1"/>
  <c r="C72" i="1"/>
  <c r="N38" i="1"/>
  <c r="B73" i="1"/>
  <c r="O72" i="1" l="1"/>
  <c r="P72" i="1" s="1"/>
  <c r="R72" i="1" s="1"/>
  <c r="C73" i="1"/>
  <c r="J39" i="1"/>
  <c r="K39" i="1" s="1"/>
  <c r="Q39" i="1" s="1"/>
  <c r="L39" i="1"/>
  <c r="M39" i="1" s="1"/>
  <c r="G40" i="1" s="1"/>
  <c r="B74" i="1"/>
  <c r="O73" i="1" l="1"/>
  <c r="P73" i="1" s="1"/>
  <c r="R73" i="1" s="1"/>
  <c r="C74" i="1"/>
  <c r="N39" i="1"/>
  <c r="B75" i="1"/>
  <c r="O74" i="1" l="1"/>
  <c r="P74" i="1" s="1"/>
  <c r="R74" i="1" s="1"/>
  <c r="C75" i="1"/>
  <c r="L40" i="1"/>
  <c r="M40" i="1" s="1"/>
  <c r="G41" i="1" s="1"/>
  <c r="J40" i="1"/>
  <c r="K40" i="1" s="1"/>
  <c r="Q40" i="1" s="1"/>
  <c r="B76" i="1"/>
  <c r="O75" i="1" l="1"/>
  <c r="P75" i="1" s="1"/>
  <c r="R75" i="1" s="1"/>
  <c r="C76" i="1"/>
  <c r="N40" i="1"/>
  <c r="B77" i="1"/>
  <c r="O76" i="1" l="1"/>
  <c r="P76" i="1" s="1"/>
  <c r="R76" i="1" s="1"/>
  <c r="C77" i="1"/>
  <c r="J41" i="1"/>
  <c r="K41" i="1" s="1"/>
  <c r="Q41" i="1" s="1"/>
  <c r="L41" i="1"/>
  <c r="M41" i="1" s="1"/>
  <c r="G42" i="1" s="1"/>
  <c r="B78" i="1"/>
  <c r="O77" i="1" l="1"/>
  <c r="P77" i="1" s="1"/>
  <c r="R77" i="1" s="1"/>
  <c r="C78" i="1"/>
  <c r="N41" i="1"/>
  <c r="B79" i="1"/>
  <c r="O78" i="1" l="1"/>
  <c r="P78" i="1" s="1"/>
  <c r="R78" i="1" s="1"/>
  <c r="C79" i="1"/>
  <c r="L42" i="1"/>
  <c r="M42" i="1" s="1"/>
  <c r="G43" i="1" s="1"/>
  <c r="J42" i="1"/>
  <c r="K42" i="1" s="1"/>
  <c r="Q42" i="1" s="1"/>
  <c r="B80" i="1"/>
  <c r="O79" i="1" l="1"/>
  <c r="P79" i="1" s="1"/>
  <c r="R79" i="1" s="1"/>
  <c r="C80" i="1"/>
  <c r="N42" i="1"/>
  <c r="B81" i="1"/>
  <c r="O80" i="1" l="1"/>
  <c r="P80" i="1" s="1"/>
  <c r="R80" i="1" s="1"/>
  <c r="C81" i="1"/>
  <c r="J43" i="1"/>
  <c r="K43" i="1" s="1"/>
  <c r="Q43" i="1" s="1"/>
  <c r="L43" i="1"/>
  <c r="M43" i="1" s="1"/>
  <c r="G44" i="1" s="1"/>
  <c r="B82" i="1"/>
  <c r="O81" i="1" l="1"/>
  <c r="P81" i="1" s="1"/>
  <c r="R81" i="1" s="1"/>
  <c r="C82" i="1"/>
  <c r="N43" i="1"/>
  <c r="B83" i="1"/>
  <c r="O82" i="1" l="1"/>
  <c r="P82" i="1" s="1"/>
  <c r="R82" i="1" s="1"/>
  <c r="C83" i="1"/>
  <c r="L44" i="1"/>
  <c r="M44" i="1" s="1"/>
  <c r="G45" i="1" s="1"/>
  <c r="J44" i="1"/>
  <c r="K44" i="1" s="1"/>
  <c r="Q44" i="1" s="1"/>
  <c r="B84" i="1"/>
  <c r="O83" i="1" l="1"/>
  <c r="P83" i="1" s="1"/>
  <c r="R83" i="1" s="1"/>
  <c r="C84" i="1"/>
  <c r="N44" i="1"/>
  <c r="B85" i="1"/>
  <c r="O84" i="1" l="1"/>
  <c r="P84" i="1" s="1"/>
  <c r="R84" i="1" s="1"/>
  <c r="C85" i="1"/>
  <c r="L45" i="1"/>
  <c r="M45" i="1" s="1"/>
  <c r="G46" i="1" s="1"/>
  <c r="J45" i="1"/>
  <c r="K45" i="1" s="1"/>
  <c r="Q45" i="1" s="1"/>
  <c r="B86" i="1"/>
  <c r="O85" i="1" l="1"/>
  <c r="P85" i="1" s="1"/>
  <c r="R85" i="1" s="1"/>
  <c r="C86" i="1"/>
  <c r="N45" i="1"/>
  <c r="B87" i="1"/>
  <c r="O86" i="1" l="1"/>
  <c r="P86" i="1" s="1"/>
  <c r="R86" i="1" s="1"/>
  <c r="C87" i="1"/>
  <c r="L46" i="1"/>
  <c r="M46" i="1" s="1"/>
  <c r="G47" i="1" s="1"/>
  <c r="J46" i="1"/>
  <c r="K46" i="1" s="1"/>
  <c r="Q46" i="1" s="1"/>
  <c r="B88" i="1"/>
  <c r="O87" i="1" l="1"/>
  <c r="P87" i="1" s="1"/>
  <c r="R87" i="1" s="1"/>
  <c r="C88" i="1"/>
  <c r="N46" i="1"/>
  <c r="B89" i="1"/>
  <c r="O88" i="1" l="1"/>
  <c r="P88" i="1" s="1"/>
  <c r="R88" i="1" s="1"/>
  <c r="C89" i="1"/>
  <c r="J47" i="1"/>
  <c r="K47" i="1" s="1"/>
  <c r="Q47" i="1" s="1"/>
  <c r="L47" i="1"/>
  <c r="M47" i="1" s="1"/>
  <c r="G48" i="1" s="1"/>
  <c r="B90" i="1"/>
  <c r="O89" i="1" l="1"/>
  <c r="P89" i="1" s="1"/>
  <c r="R89" i="1" s="1"/>
  <c r="C90" i="1"/>
  <c r="N47" i="1"/>
  <c r="B91" i="1"/>
  <c r="O90" i="1" l="1"/>
  <c r="P90" i="1" s="1"/>
  <c r="R90" i="1" s="1"/>
  <c r="C91" i="1"/>
  <c r="L48" i="1"/>
  <c r="M48" i="1" s="1"/>
  <c r="G49" i="1" s="1"/>
  <c r="J48" i="1"/>
  <c r="K48" i="1" s="1"/>
  <c r="Q48" i="1" s="1"/>
  <c r="B92" i="1"/>
  <c r="O91" i="1" l="1"/>
  <c r="P91" i="1" s="1"/>
  <c r="R91" i="1" s="1"/>
  <c r="C92" i="1"/>
  <c r="N48" i="1"/>
  <c r="B93" i="1"/>
  <c r="O92" i="1" l="1"/>
  <c r="P92" i="1" s="1"/>
  <c r="R92" i="1" s="1"/>
  <c r="C93" i="1"/>
  <c r="J49" i="1"/>
  <c r="K49" i="1" s="1"/>
  <c r="Q49" i="1" s="1"/>
  <c r="L49" i="1"/>
  <c r="M49" i="1" s="1"/>
  <c r="G50" i="1" s="1"/>
  <c r="B94" i="1"/>
  <c r="O93" i="1" l="1"/>
  <c r="P93" i="1" s="1"/>
  <c r="R93" i="1" s="1"/>
  <c r="C94" i="1"/>
  <c r="N49" i="1"/>
  <c r="B95" i="1"/>
  <c r="O94" i="1" l="1"/>
  <c r="P94" i="1" s="1"/>
  <c r="R94" i="1" s="1"/>
  <c r="C95" i="1"/>
  <c r="L50" i="1"/>
  <c r="M50" i="1" s="1"/>
  <c r="G51" i="1" s="1"/>
  <c r="J50" i="1"/>
  <c r="K50" i="1" s="1"/>
  <c r="Q50" i="1" s="1"/>
  <c r="B96" i="1"/>
  <c r="O95" i="1" l="1"/>
  <c r="P95" i="1" s="1"/>
  <c r="R95" i="1" s="1"/>
  <c r="C96" i="1"/>
  <c r="N50" i="1"/>
  <c r="B97" i="1"/>
  <c r="O96" i="1" l="1"/>
  <c r="P96" i="1" s="1"/>
  <c r="R96" i="1" s="1"/>
  <c r="C97" i="1"/>
  <c r="J51" i="1"/>
  <c r="K51" i="1" s="1"/>
  <c r="Q51" i="1" s="1"/>
  <c r="L51" i="1"/>
  <c r="M51" i="1" s="1"/>
  <c r="G52" i="1" s="1"/>
  <c r="B98" i="1"/>
  <c r="O97" i="1" l="1"/>
  <c r="P97" i="1" s="1"/>
  <c r="R97" i="1" s="1"/>
  <c r="C98" i="1"/>
  <c r="N51" i="1"/>
  <c r="B99" i="1"/>
  <c r="O98" i="1" l="1"/>
  <c r="P98" i="1" s="1"/>
  <c r="R98" i="1" s="1"/>
  <c r="C99" i="1"/>
  <c r="L52" i="1"/>
  <c r="M52" i="1" s="1"/>
  <c r="G53" i="1" s="1"/>
  <c r="J52" i="1"/>
  <c r="K52" i="1" s="1"/>
  <c r="Q52" i="1" s="1"/>
  <c r="B100" i="1"/>
  <c r="O99" i="1" l="1"/>
  <c r="P99" i="1" s="1"/>
  <c r="R99" i="1" s="1"/>
  <c r="C100" i="1"/>
  <c r="N52" i="1"/>
  <c r="B101" i="1"/>
  <c r="O100" i="1" l="1"/>
  <c r="P100" i="1" s="1"/>
  <c r="R100" i="1" s="1"/>
  <c r="C101" i="1"/>
  <c r="J53" i="1"/>
  <c r="K53" i="1" s="1"/>
  <c r="Q53" i="1" s="1"/>
  <c r="L53" i="1"/>
  <c r="M53" i="1" s="1"/>
  <c r="G54" i="1" s="1"/>
  <c r="B102" i="1"/>
  <c r="O101" i="1" l="1"/>
  <c r="P101" i="1" s="1"/>
  <c r="R101" i="1" s="1"/>
  <c r="C102" i="1"/>
  <c r="N53" i="1"/>
  <c r="B103" i="1"/>
  <c r="O102" i="1" l="1"/>
  <c r="P102" i="1" s="1"/>
  <c r="R102" i="1" s="1"/>
  <c r="C103" i="1"/>
  <c r="J54" i="1"/>
  <c r="K54" i="1" s="1"/>
  <c r="Q54" i="1" s="1"/>
  <c r="L54" i="1"/>
  <c r="M54" i="1" s="1"/>
  <c r="G55" i="1" s="1"/>
  <c r="B104" i="1"/>
  <c r="O103" i="1" l="1"/>
  <c r="P103" i="1" s="1"/>
  <c r="R103" i="1" s="1"/>
  <c r="C104" i="1"/>
  <c r="O104" i="1" s="1"/>
  <c r="P104" i="1" s="1"/>
  <c r="R104" i="1" s="1"/>
  <c r="N54" i="1"/>
  <c r="J55" i="1" l="1"/>
  <c r="K55" i="1" s="1"/>
  <c r="Q55" i="1" s="1"/>
  <c r="L55" i="1"/>
  <c r="M55" i="1" s="1"/>
  <c r="G56" i="1" s="1"/>
  <c r="N55" i="1" l="1"/>
  <c r="L56" i="1" l="1"/>
  <c r="M56" i="1" s="1"/>
  <c r="G57" i="1" s="1"/>
  <c r="J56" i="1"/>
  <c r="K56" i="1" s="1"/>
  <c r="Q56" i="1" s="1"/>
  <c r="N56" i="1" l="1"/>
  <c r="J57" i="1" l="1"/>
  <c r="K57" i="1" s="1"/>
  <c r="Q57" i="1" s="1"/>
  <c r="L57" i="1"/>
  <c r="M57" i="1" s="1"/>
  <c r="G58" i="1" s="1"/>
  <c r="N57" i="1" l="1"/>
  <c r="J58" i="1" l="1"/>
  <c r="K58" i="1" s="1"/>
  <c r="Q58" i="1" s="1"/>
  <c r="L58" i="1"/>
  <c r="M58" i="1" s="1"/>
  <c r="G59" i="1" s="1"/>
  <c r="N58" i="1" l="1"/>
  <c r="J59" i="1" l="1"/>
  <c r="K59" i="1" s="1"/>
  <c r="Q59" i="1" s="1"/>
  <c r="L59" i="1"/>
  <c r="M59" i="1" s="1"/>
  <c r="G60" i="1" s="1"/>
  <c r="N59" i="1" l="1"/>
  <c r="L60" i="1" l="1"/>
  <c r="M60" i="1" s="1"/>
  <c r="G61" i="1" s="1"/>
  <c r="J60" i="1"/>
  <c r="K60" i="1" s="1"/>
  <c r="Q60" i="1" s="1"/>
  <c r="N60" i="1" l="1"/>
  <c r="L61" i="1" l="1"/>
  <c r="M61" i="1" s="1"/>
  <c r="G62" i="1" s="1"/>
  <c r="J61" i="1"/>
  <c r="K61" i="1" s="1"/>
  <c r="Q61" i="1" s="1"/>
  <c r="N61" i="1" l="1"/>
  <c r="L62" i="1" l="1"/>
  <c r="M62" i="1" s="1"/>
  <c r="G63" i="1" s="1"/>
  <c r="J62" i="1"/>
  <c r="K62" i="1" s="1"/>
  <c r="Q62" i="1" s="1"/>
  <c r="N62" i="1" l="1"/>
  <c r="L63" i="1" l="1"/>
  <c r="M63" i="1" s="1"/>
  <c r="G64" i="1" s="1"/>
  <c r="J63" i="1"/>
  <c r="K63" i="1" s="1"/>
  <c r="Q63" i="1" s="1"/>
  <c r="N63" i="1" l="1"/>
  <c r="J64" i="1" l="1"/>
  <c r="K64" i="1" s="1"/>
  <c r="Q64" i="1" s="1"/>
  <c r="L64" i="1"/>
  <c r="M64" i="1" s="1"/>
  <c r="G65" i="1" s="1"/>
  <c r="N64" i="1" l="1"/>
  <c r="J65" i="1" l="1"/>
  <c r="K65" i="1" s="1"/>
  <c r="Q65" i="1" s="1"/>
  <c r="L65" i="1"/>
  <c r="M65" i="1" s="1"/>
  <c r="G66" i="1" s="1"/>
  <c r="N65" i="1" l="1"/>
  <c r="L66" i="1" l="1"/>
  <c r="M66" i="1" s="1"/>
  <c r="G67" i="1" s="1"/>
  <c r="J66" i="1"/>
  <c r="K66" i="1" s="1"/>
  <c r="Q66" i="1" s="1"/>
  <c r="N66" i="1" l="1"/>
  <c r="J67" i="1" l="1"/>
  <c r="K67" i="1" s="1"/>
  <c r="Q67" i="1" s="1"/>
  <c r="L67" i="1"/>
  <c r="M67" i="1" s="1"/>
  <c r="G68" i="1" s="1"/>
  <c r="N67" i="1" l="1"/>
  <c r="L68" i="1" l="1"/>
  <c r="M68" i="1" s="1"/>
  <c r="G69" i="1" s="1"/>
  <c r="J68" i="1"/>
  <c r="K68" i="1" s="1"/>
  <c r="Q68" i="1" s="1"/>
  <c r="N68" i="1" l="1"/>
  <c r="L69" i="1" l="1"/>
  <c r="M69" i="1" s="1"/>
  <c r="G70" i="1" s="1"/>
  <c r="J69" i="1"/>
  <c r="K69" i="1" s="1"/>
  <c r="Q69" i="1" s="1"/>
  <c r="N69" i="1" l="1"/>
  <c r="L70" i="1" l="1"/>
  <c r="M70" i="1" s="1"/>
  <c r="G71" i="1" s="1"/>
  <c r="J70" i="1"/>
  <c r="K70" i="1" s="1"/>
  <c r="Q70" i="1" s="1"/>
  <c r="N70" i="1" l="1"/>
  <c r="L71" i="1" l="1"/>
  <c r="M71" i="1" s="1"/>
  <c r="G72" i="1" s="1"/>
  <c r="J71" i="1"/>
  <c r="K71" i="1" s="1"/>
  <c r="Q71" i="1" s="1"/>
  <c r="N71" i="1" l="1"/>
  <c r="L72" i="1" l="1"/>
  <c r="M72" i="1" s="1"/>
  <c r="G73" i="1" s="1"/>
  <c r="J72" i="1"/>
  <c r="K72" i="1" s="1"/>
  <c r="Q72" i="1" s="1"/>
  <c r="N72" i="1" l="1"/>
  <c r="J73" i="1" l="1"/>
  <c r="K73" i="1" s="1"/>
  <c r="Q73" i="1" s="1"/>
  <c r="L73" i="1"/>
  <c r="M73" i="1" s="1"/>
  <c r="G74" i="1" s="1"/>
  <c r="N73" i="1" l="1"/>
  <c r="L74" i="1" l="1"/>
  <c r="M74" i="1" s="1"/>
  <c r="G75" i="1" s="1"/>
  <c r="J74" i="1"/>
  <c r="K74" i="1" s="1"/>
  <c r="Q74" i="1" s="1"/>
  <c r="N74" i="1" l="1"/>
  <c r="J75" i="1" l="1"/>
  <c r="K75" i="1" s="1"/>
  <c r="Q75" i="1" s="1"/>
  <c r="L75" i="1"/>
  <c r="M75" i="1" s="1"/>
  <c r="G76" i="1" s="1"/>
  <c r="N75" i="1" l="1"/>
  <c r="L76" i="1" l="1"/>
  <c r="M76" i="1" s="1"/>
  <c r="G77" i="1" s="1"/>
  <c r="J76" i="1"/>
  <c r="K76" i="1" s="1"/>
  <c r="Q76" i="1" s="1"/>
  <c r="N76" i="1" l="1"/>
  <c r="J77" i="1" l="1"/>
  <c r="K77" i="1" s="1"/>
  <c r="Q77" i="1" s="1"/>
  <c r="L77" i="1"/>
  <c r="M77" i="1" s="1"/>
  <c r="G78" i="1" s="1"/>
  <c r="N77" i="1" l="1"/>
  <c r="L78" i="1" l="1"/>
  <c r="M78" i="1" s="1"/>
  <c r="G79" i="1" s="1"/>
  <c r="J78" i="1"/>
  <c r="K78" i="1" s="1"/>
  <c r="Q78" i="1" s="1"/>
  <c r="N78" i="1" l="1"/>
  <c r="L79" i="1" l="1"/>
  <c r="M79" i="1" s="1"/>
  <c r="G80" i="1" s="1"/>
  <c r="J79" i="1"/>
  <c r="K79" i="1" s="1"/>
  <c r="Q79" i="1" s="1"/>
  <c r="N79" i="1" l="1"/>
  <c r="L80" i="1" l="1"/>
  <c r="M80" i="1" s="1"/>
  <c r="G81" i="1" s="1"/>
  <c r="J80" i="1"/>
  <c r="K80" i="1" s="1"/>
  <c r="Q80" i="1" s="1"/>
  <c r="N80" i="1" l="1"/>
  <c r="L81" i="1" l="1"/>
  <c r="M81" i="1" s="1"/>
  <c r="G82" i="1" s="1"/>
  <c r="J81" i="1"/>
  <c r="K81" i="1" s="1"/>
  <c r="Q81" i="1" s="1"/>
  <c r="N81" i="1" l="1"/>
  <c r="J82" i="1" l="1"/>
  <c r="K82" i="1" s="1"/>
  <c r="Q82" i="1" s="1"/>
  <c r="L82" i="1"/>
  <c r="M82" i="1" s="1"/>
  <c r="G83" i="1" s="1"/>
  <c r="N82" i="1" l="1"/>
  <c r="L83" i="1" l="1"/>
  <c r="M83" i="1" s="1"/>
  <c r="G84" i="1" s="1"/>
  <c r="J83" i="1"/>
  <c r="K83" i="1" s="1"/>
  <c r="Q83" i="1" s="1"/>
  <c r="N83" i="1" l="1"/>
  <c r="J84" i="1" l="1"/>
  <c r="K84" i="1" s="1"/>
  <c r="Q84" i="1" s="1"/>
  <c r="L84" i="1"/>
  <c r="M84" i="1" s="1"/>
  <c r="G85" i="1" s="1"/>
  <c r="N84" i="1" l="1"/>
  <c r="L85" i="1" l="1"/>
  <c r="M85" i="1" s="1"/>
  <c r="G86" i="1" s="1"/>
  <c r="J85" i="1"/>
  <c r="K85" i="1" s="1"/>
  <c r="Q85" i="1" s="1"/>
  <c r="N85" i="1" l="1"/>
  <c r="J86" i="1" l="1"/>
  <c r="K86" i="1" s="1"/>
  <c r="Q86" i="1" s="1"/>
  <c r="L86" i="1"/>
  <c r="M86" i="1" s="1"/>
  <c r="G87" i="1" s="1"/>
  <c r="N86" i="1" l="1"/>
  <c r="L87" i="1" l="1"/>
  <c r="M87" i="1" s="1"/>
  <c r="G88" i="1" s="1"/>
  <c r="J87" i="1"/>
  <c r="K87" i="1" s="1"/>
  <c r="Q87" i="1" s="1"/>
  <c r="N87" i="1" l="1"/>
  <c r="J88" i="1" l="1"/>
  <c r="K88" i="1" s="1"/>
  <c r="Q88" i="1" s="1"/>
  <c r="L88" i="1"/>
  <c r="M88" i="1" s="1"/>
  <c r="G89" i="1" s="1"/>
  <c r="N88" i="1" l="1"/>
  <c r="J89" i="1" l="1"/>
  <c r="K89" i="1" s="1"/>
  <c r="Q89" i="1" s="1"/>
  <c r="L89" i="1"/>
  <c r="M89" i="1" s="1"/>
  <c r="G90" i="1" s="1"/>
  <c r="N89" i="1" l="1"/>
  <c r="J90" i="1" l="1"/>
  <c r="K90" i="1" s="1"/>
  <c r="Q90" i="1" s="1"/>
  <c r="L90" i="1"/>
  <c r="M90" i="1" s="1"/>
  <c r="G91" i="1" s="1"/>
  <c r="N90" i="1" l="1"/>
  <c r="J91" i="1" l="1"/>
  <c r="K91" i="1" s="1"/>
  <c r="Q91" i="1" s="1"/>
  <c r="L91" i="1"/>
  <c r="M91" i="1" s="1"/>
  <c r="G92" i="1" s="1"/>
  <c r="N91" i="1" l="1"/>
  <c r="L92" i="1" l="1"/>
  <c r="M92" i="1" s="1"/>
  <c r="G93" i="1" s="1"/>
  <c r="J92" i="1"/>
  <c r="K92" i="1" s="1"/>
  <c r="Q92" i="1" s="1"/>
  <c r="N92" i="1" l="1"/>
  <c r="L93" i="1" l="1"/>
  <c r="M93" i="1" s="1"/>
  <c r="G94" i="1" s="1"/>
  <c r="J93" i="1"/>
  <c r="K93" i="1" s="1"/>
  <c r="Q93" i="1" s="1"/>
  <c r="N93" i="1" l="1"/>
  <c r="J94" i="1" l="1"/>
  <c r="K94" i="1" s="1"/>
  <c r="Q94" i="1" s="1"/>
  <c r="L94" i="1"/>
  <c r="M94" i="1" s="1"/>
  <c r="G95" i="1" s="1"/>
  <c r="N94" i="1" l="1"/>
  <c r="J95" i="1" l="1"/>
  <c r="K95" i="1" s="1"/>
  <c r="Q95" i="1" s="1"/>
  <c r="L95" i="1"/>
  <c r="M95" i="1" s="1"/>
  <c r="G96" i="1" s="1"/>
  <c r="N95" i="1" l="1"/>
  <c r="J96" i="1" l="1"/>
  <c r="K96" i="1" s="1"/>
  <c r="Q96" i="1" s="1"/>
  <c r="L96" i="1"/>
  <c r="M96" i="1" s="1"/>
  <c r="G97" i="1" s="1"/>
  <c r="N96" i="1" l="1"/>
  <c r="J97" i="1" l="1"/>
  <c r="K97" i="1" s="1"/>
  <c r="Q97" i="1" s="1"/>
  <c r="L97" i="1"/>
  <c r="M97" i="1" s="1"/>
  <c r="G98" i="1" s="1"/>
  <c r="N97" i="1" l="1"/>
  <c r="L98" i="1" l="1"/>
  <c r="M98" i="1" s="1"/>
  <c r="G99" i="1" s="1"/>
  <c r="J98" i="1"/>
  <c r="K98" i="1" s="1"/>
  <c r="Q98" i="1" s="1"/>
  <c r="N98" i="1" l="1"/>
  <c r="L99" i="1" l="1"/>
  <c r="M99" i="1" s="1"/>
  <c r="G100" i="1" s="1"/>
  <c r="J99" i="1"/>
  <c r="K99" i="1" s="1"/>
  <c r="Q99" i="1" s="1"/>
  <c r="N99" i="1" l="1"/>
  <c r="J100" i="1" l="1"/>
  <c r="K100" i="1" s="1"/>
  <c r="Q100" i="1" s="1"/>
  <c r="L100" i="1"/>
  <c r="M100" i="1" s="1"/>
  <c r="G101" i="1" s="1"/>
  <c r="N100" i="1" l="1"/>
  <c r="J101" i="1" l="1"/>
  <c r="K101" i="1" s="1"/>
  <c r="Q101" i="1" s="1"/>
  <c r="L101" i="1"/>
  <c r="M101" i="1" s="1"/>
  <c r="G102" i="1" s="1"/>
  <c r="N101" i="1" l="1"/>
  <c r="J102" i="1" l="1"/>
  <c r="K102" i="1" s="1"/>
  <c r="Q102" i="1" s="1"/>
  <c r="L102" i="1"/>
  <c r="M102" i="1" s="1"/>
  <c r="G103" i="1" s="1"/>
  <c r="N102" i="1" l="1"/>
  <c r="L103" i="1" l="1"/>
  <c r="M103" i="1" s="1"/>
  <c r="G104" i="1" s="1"/>
  <c r="J103" i="1"/>
  <c r="K103" i="1" s="1"/>
  <c r="Q103" i="1" s="1"/>
  <c r="N103" i="1" l="1"/>
  <c r="J104" i="1" l="1"/>
  <c r="K104" i="1" s="1"/>
  <c r="Q104" i="1" s="1"/>
  <c r="L104" i="1"/>
  <c r="M104" i="1" s="1"/>
  <c r="N104" i="1" s="1"/>
</calcChain>
</file>

<file path=xl/sharedStrings.xml><?xml version="1.0" encoding="utf-8"?>
<sst xmlns="http://schemas.openxmlformats.org/spreadsheetml/2006/main" count="20" uniqueCount="20">
  <si>
    <t>Period</t>
  </si>
  <si>
    <t>sI</t>
  </si>
  <si>
    <t>gL</t>
  </si>
  <si>
    <t>delta</t>
  </si>
  <si>
    <t>gA</t>
  </si>
  <si>
    <t>alpha</t>
  </si>
  <si>
    <t>GDP (Y)</t>
  </si>
  <si>
    <t>K</t>
  </si>
  <si>
    <t>A</t>
  </si>
  <si>
    <t>L</t>
  </si>
  <si>
    <t>GDP pc (y)</t>
  </si>
  <si>
    <t>K/AL</t>
  </si>
  <si>
    <t>gK</t>
  </si>
  <si>
    <t>gy</t>
  </si>
  <si>
    <t>K/AL*</t>
  </si>
  <si>
    <t>lny_BGP</t>
  </si>
  <si>
    <t>y_BGP</t>
  </si>
  <si>
    <t>lny</t>
  </si>
  <si>
    <t xml:space="preserve">Create a "shock" in period 11 by changing any of the terms in orange. </t>
  </si>
  <si>
    <t>Fill in initial paramters and state variables (K, A, L) in the green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</si>
</sst>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1" fillId="2" borderId="0" xfId="0" applyFont="1" applyFill="1"/>
    <xf numFmtId="164" fontId="1" fillId="2" borderId="0" xfId="0" applyNumberFormat="1" applyFont="1" applyFill="1"/>
    <xf numFmtId="0" fontId="1" fillId="3" borderId="0" xfId="0" applyFont="1" applyFill="1"/>
    <xf numFmtId="16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GDP per capita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'Solow Model'!$Q$4</c:f>
              <c:strCache>
                <c:ptCount val="1"/>
                <c:pt idx="0">
                  <c:v>lny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'Solow Model'!$Q$5:$Q$104</c:f>
              <c:numCache>
                <c:formatCode>0.000</c:formatCode>
                <c:ptCount val="100"/>
                <c:pt idx="0">
                  <c:v>0.50316786440807926</c:v>
                </c:pt>
                <c:pt idx="1">
                  <c:v>0.52722948032534034</c:v>
                </c:pt>
                <c:pt idx="2">
                  <c:v>0.55157931738267185</c:v>
                </c:pt>
                <c:pt idx="3">
                  <c:v>0.57620663168174691</c:v>
                </c:pt>
                <c:pt idx="4">
                  <c:v>0.60110076531654277</c:v>
                </c:pt>
                <c:pt idx="5">
                  <c:v>0.62625117901733218</c:v>
                </c:pt>
                <c:pt idx="6">
                  <c:v>0.65164748165668374</c:v>
                </c:pt>
                <c:pt idx="7">
                  <c:v>0.67727945663197042</c:v>
                </c:pt>
                <c:pt idx="8">
                  <c:v>0.7031370851757629</c:v>
                </c:pt>
                <c:pt idx="9">
                  <c:v>0.72921056667722839</c:v>
                </c:pt>
                <c:pt idx="10">
                  <c:v>0.75549033612425021</c:v>
                </c:pt>
                <c:pt idx="11">
                  <c:v>0.78196707879762106</c:v>
                </c:pt>
                <c:pt idx="12">
                  <c:v>0.80863174236559876</c:v>
                </c:pt>
                <c:pt idx="13">
                  <c:v>0.83547554653964262</c:v>
                </c:pt>
                <c:pt idx="14">
                  <c:v>0.86248999046071972</c:v>
                </c:pt>
                <c:pt idx="15">
                  <c:v>0.88966685799054102</c:v>
                </c:pt>
                <c:pt idx="16">
                  <c:v>0.9169982210839126</c:v>
                </c:pt>
                <c:pt idx="17">
                  <c:v>0.94447644141751552</c:v>
                </c:pt>
                <c:pt idx="18">
                  <c:v>0.97209417044725932</c:v>
                </c:pt>
                <c:pt idx="19">
                  <c:v>0.99984434806128974</c:v>
                </c:pt>
                <c:pt idx="20">
                  <c:v>1.0277201999891676</c:v>
                </c:pt>
                <c:pt idx="21">
                  <c:v>1.0557152341199953</c:v>
                </c:pt>
                <c:pt idx="22">
                  <c:v>1.0838232358736641</c:v>
                </c:pt>
                <c:pt idx="23">
                  <c:v>1.1120382627602039</c:v>
                </c:pt>
                <c:pt idx="24">
                  <c:v>1.1403546382526815</c:v>
                </c:pt>
                <c:pt idx="25">
                  <c:v>1.1687669450893958</c:v>
                </c:pt>
                <c:pt idx="26">
                  <c:v>1.1972700181114617</c:v>
                </c:pt>
                <c:pt idx="27">
                  <c:v>1.2258589367323574</c:v>
                </c:pt>
                <c:pt idx="28">
                  <c:v>1.254529017126792</c:v>
                </c:pt>
                <c:pt idx="29">
                  <c:v>1.2832758042173755</c:v>
                </c:pt>
                <c:pt idx="30">
                  <c:v>1.3120950635291364</c:v>
                </c:pt>
                <c:pt idx="31">
                  <c:v>1.3409827729739758</c:v>
                </c:pt>
                <c:pt idx="32">
                  <c:v>1.3699351146196763</c:v>
                </c:pt>
                <c:pt idx="33">
                  <c:v>1.3989484664911658</c:v>
                </c:pt>
                <c:pt idx="34">
                  <c:v>1.4280193944453152</c:v>
                </c:pt>
                <c:pt idx="35">
                  <c:v>1.4571446441546791</c:v>
                </c:pt>
                <c:pt idx="36">
                  <c:v>1.4863211332302071</c:v>
                </c:pt>
                <c:pt idx="37">
                  <c:v>1.5155459435080878</c:v>
                </c:pt>
                <c:pt idx="38">
                  <c:v>1.5448163135214792</c:v>
                </c:pt>
                <c:pt idx="39">
                  <c:v>1.5741296311739268</c:v>
                </c:pt>
                <c:pt idx="40">
                  <c:v>1.6034834266277485</c:v>
                </c:pt>
                <c:pt idx="41">
                  <c:v>1.6328753654175108</c:v>
                </c:pt>
                <c:pt idx="42">
                  <c:v>1.6623032417959691</c:v>
                </c:pt>
                <c:pt idx="43">
                  <c:v>1.6917649723173906</c:v>
                </c:pt>
                <c:pt idx="44">
                  <c:v>1.7212585896610746</c:v>
                </c:pt>
                <c:pt idx="45">
                  <c:v>1.7507822366960102</c:v>
                </c:pt>
                <c:pt idx="46">
                  <c:v>1.7803341607860632</c:v>
                </c:pt>
                <c:pt idx="47">
                  <c:v>1.8099127083336841</c:v>
                </c:pt>
                <c:pt idx="48">
                  <c:v>1.8395163195590212</c:v>
                </c:pt>
                <c:pt idx="49">
                  <c:v>1.8691435235103273</c:v>
                </c:pt>
                <c:pt idx="50">
                  <c:v>1.8987929333007785</c:v>
                </c:pt>
                <c:pt idx="51">
                  <c:v>1.9284632415661538</c:v>
                </c:pt>
                <c:pt idx="52">
                  <c:v>1.9581532161373336</c:v>
                </c:pt>
                <c:pt idx="53">
                  <c:v>1.9878616959211406</c:v>
                </c:pt>
                <c:pt idx="54">
                  <c:v>2.0175875869827737</c:v>
                </c:pt>
                <c:pt idx="55">
                  <c:v>2.0473298588228572</c:v>
                </c:pt>
                <c:pt idx="56">
                  <c:v>2.077087540841994</c:v>
                </c:pt>
                <c:pt idx="57">
                  <c:v>2.1068597189856377</c:v>
                </c:pt>
                <c:pt idx="58">
                  <c:v>2.1366455325620848</c:v>
                </c:pt>
                <c:pt idx="59">
                  <c:v>2.1664441712264257</c:v>
                </c:pt>
                <c:pt idx="60">
                  <c:v>2.1962548721233541</c:v>
                </c:pt>
                <c:pt idx="61">
                  <c:v>2.2260769171818504</c:v>
                </c:pt>
                <c:pt idx="62">
                  <c:v>2.2559096305548896</c:v>
                </c:pt>
                <c:pt idx="63">
                  <c:v>2.2857523761974745</c:v>
                </c:pt>
                <c:pt idx="64">
                  <c:v>2.3156045555764786</c:v>
                </c:pt>
                <c:pt idx="65">
                  <c:v>2.3454656055059573</c:v>
                </c:pt>
                <c:pt idx="66">
                  <c:v>2.3753349961018211</c:v>
                </c:pt>
                <c:pt idx="67">
                  <c:v>2.4052122288499191</c:v>
                </c:pt>
                <c:pt idx="68">
                  <c:v>2.4350968347818518</c:v>
                </c:pt>
                <c:pt idx="69">
                  <c:v>2.4649883727530026</c:v>
                </c:pt>
                <c:pt idx="70">
                  <c:v>2.4948864278175251</c:v>
                </c:pt>
                <c:pt idx="71">
                  <c:v>2.524790609695224</c:v>
                </c:pt>
                <c:pt idx="72">
                  <c:v>2.5547005513254901</c:v>
                </c:pt>
                <c:pt idx="73">
                  <c:v>2.5846159075036561</c:v>
                </c:pt>
                <c:pt idx="74">
                  <c:v>2.614536353595363</c:v>
                </c:pt>
                <c:pt idx="75">
                  <c:v>2.6444615843247008</c:v>
                </c:pt>
                <c:pt idx="76">
                  <c:v>2.6743913126321326</c:v>
                </c:pt>
                <c:pt idx="77">
                  <c:v>2.7043252685983434</c:v>
                </c:pt>
                <c:pt idx="78">
                  <c:v>2.7342631984304075</c:v>
                </c:pt>
                <c:pt idx="79">
                  <c:v>2.7642048635067935</c:v>
                </c:pt>
                <c:pt idx="80">
                  <c:v>2.7941500394779331</c:v>
                </c:pt>
                <c:pt idx="81">
                  <c:v>2.8240985154192391</c:v>
                </c:pt>
                <c:pt idx="82">
                  <c:v>2.8540500930336101</c:v>
                </c:pt>
                <c:pt idx="83">
                  <c:v>2.884004585900628</c:v>
                </c:pt>
                <c:pt idx="84">
                  <c:v>2.913961818769788</c:v>
                </c:pt>
                <c:pt idx="85">
                  <c:v>2.9439216268952615</c:v>
                </c:pt>
                <c:pt idx="86">
                  <c:v>2.9738838554097962</c:v>
                </c:pt>
                <c:pt idx="87">
                  <c:v>3.0038483587355262</c:v>
                </c:pt>
                <c:pt idx="88">
                  <c:v>3.0338150000295436</c:v>
                </c:pt>
                <c:pt idx="89">
                  <c:v>3.0637836506622476</c:v>
                </c:pt>
                <c:pt idx="90">
                  <c:v>3.0937541897265501</c:v>
                </c:pt>
                <c:pt idx="91">
                  <c:v>3.1237265035761599</c:v>
                </c:pt>
                <c:pt idx="92">
                  <c:v>3.1537004853912416</c:v>
                </c:pt>
                <c:pt idx="93">
                  <c:v>3.183676034769872</c:v>
                </c:pt>
                <c:pt idx="94">
                  <c:v>3.2136530573437554</c:v>
                </c:pt>
                <c:pt idx="95">
                  <c:v>3.2436314644168043</c:v>
                </c:pt>
                <c:pt idx="96">
                  <c:v>3.2736111726252308</c:v>
                </c:pt>
                <c:pt idx="97">
                  <c:v>3.3035921036178868</c:v>
                </c:pt>
                <c:pt idx="98">
                  <c:v>3.3335741837556578</c:v>
                </c:pt>
                <c:pt idx="99">
                  <c:v>3.3635573438287918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C-584B-B7FB-884BDEC919D7}"/>
            </c:ext>
          </c:extLst>
        </c:ser>
        <c:ser>
          <c:idx val="1"/>
          <c:order val="1"/>
          <c:tx>
            <c:strRef>
              <c:f>'Solow Model'!$R$4</c:f>
              <c:strCache>
                <c:ptCount val="1"/>
                <c:pt idx="0">
                  <c:v>lny_BGP</c:v>
                </c:pt>
              </c:strCache>
            </c:strRef>
          </c:tx>
          <c:spPr>
            <a:ln w="317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'Solow Model'!$R$5:$R$104</c:f>
              <c:numCache>
                <c:formatCode>0.000</c:formatCode>
                <c:ptCount val="100"/>
                <c:pt idx="0">
                  <c:v>0.39329483545054422</c:v>
                </c:pt>
                <c:pt idx="1">
                  <c:v>0.42329483545054436</c:v>
                </c:pt>
                <c:pt idx="2">
                  <c:v>0.45329483545054444</c:v>
                </c:pt>
                <c:pt idx="3">
                  <c:v>0.48329483545054447</c:v>
                </c:pt>
                <c:pt idx="4">
                  <c:v>0.51329483545054444</c:v>
                </c:pt>
                <c:pt idx="5">
                  <c:v>0.54329483545054447</c:v>
                </c:pt>
                <c:pt idx="6">
                  <c:v>0.5732948354505446</c:v>
                </c:pt>
                <c:pt idx="7">
                  <c:v>0.60329483545054463</c:v>
                </c:pt>
                <c:pt idx="8">
                  <c:v>0.63329483545054477</c:v>
                </c:pt>
                <c:pt idx="9">
                  <c:v>0.66329483545054491</c:v>
                </c:pt>
                <c:pt idx="10">
                  <c:v>0.69329483545054493</c:v>
                </c:pt>
                <c:pt idx="11">
                  <c:v>0.72329483545054507</c:v>
                </c:pt>
                <c:pt idx="12">
                  <c:v>0.75329483545054499</c:v>
                </c:pt>
                <c:pt idx="13">
                  <c:v>0.78329483545054535</c:v>
                </c:pt>
                <c:pt idx="14">
                  <c:v>0.81329483545054526</c:v>
                </c:pt>
                <c:pt idx="15">
                  <c:v>0.8432948354505454</c:v>
                </c:pt>
                <c:pt idx="16">
                  <c:v>0.87329483545054543</c:v>
                </c:pt>
                <c:pt idx="17">
                  <c:v>0.90329483545054556</c:v>
                </c:pt>
                <c:pt idx="18">
                  <c:v>0.9332948354505457</c:v>
                </c:pt>
                <c:pt idx="19">
                  <c:v>0.96329483545054584</c:v>
                </c:pt>
                <c:pt idx="20">
                  <c:v>0.99329483545054587</c:v>
                </c:pt>
                <c:pt idx="21">
                  <c:v>1.023294835450546</c:v>
                </c:pt>
                <c:pt idx="22">
                  <c:v>1.0532948354505463</c:v>
                </c:pt>
                <c:pt idx="23">
                  <c:v>1.0832948354505461</c:v>
                </c:pt>
                <c:pt idx="24">
                  <c:v>1.1132948354505463</c:v>
                </c:pt>
                <c:pt idx="25">
                  <c:v>1.1432948354505463</c:v>
                </c:pt>
                <c:pt idx="26">
                  <c:v>1.1732948354505464</c:v>
                </c:pt>
                <c:pt idx="27">
                  <c:v>1.2032948354505466</c:v>
                </c:pt>
                <c:pt idx="28">
                  <c:v>1.2332948354505466</c:v>
                </c:pt>
                <c:pt idx="29">
                  <c:v>1.2632948354505467</c:v>
                </c:pt>
                <c:pt idx="30">
                  <c:v>1.2932948354505469</c:v>
                </c:pt>
                <c:pt idx="31">
                  <c:v>1.3232948354505469</c:v>
                </c:pt>
                <c:pt idx="32">
                  <c:v>1.353294835450547</c:v>
                </c:pt>
                <c:pt idx="33">
                  <c:v>1.3832948354505472</c:v>
                </c:pt>
                <c:pt idx="34">
                  <c:v>1.4132948354505472</c:v>
                </c:pt>
                <c:pt idx="35">
                  <c:v>1.4432948354505473</c:v>
                </c:pt>
                <c:pt idx="36">
                  <c:v>1.4732948354505475</c:v>
                </c:pt>
                <c:pt idx="37">
                  <c:v>1.5032948354505475</c:v>
                </c:pt>
                <c:pt idx="38">
                  <c:v>1.5332948354505476</c:v>
                </c:pt>
                <c:pt idx="39">
                  <c:v>1.5632948354505476</c:v>
                </c:pt>
                <c:pt idx="40">
                  <c:v>1.5932948354505476</c:v>
                </c:pt>
                <c:pt idx="41">
                  <c:v>1.6232948354505479</c:v>
                </c:pt>
                <c:pt idx="42">
                  <c:v>1.6532948354505479</c:v>
                </c:pt>
                <c:pt idx="43">
                  <c:v>1.6832948354505479</c:v>
                </c:pt>
                <c:pt idx="44">
                  <c:v>1.7132948354505479</c:v>
                </c:pt>
                <c:pt idx="45">
                  <c:v>1.7432948354505482</c:v>
                </c:pt>
                <c:pt idx="46">
                  <c:v>1.7732948354505482</c:v>
                </c:pt>
                <c:pt idx="47">
                  <c:v>1.8032948354505483</c:v>
                </c:pt>
                <c:pt idx="48">
                  <c:v>1.8332948354505485</c:v>
                </c:pt>
                <c:pt idx="49">
                  <c:v>1.8632948354505485</c:v>
                </c:pt>
                <c:pt idx="50">
                  <c:v>1.8932948354505488</c:v>
                </c:pt>
                <c:pt idx="51">
                  <c:v>1.9232948354505486</c:v>
                </c:pt>
                <c:pt idx="52">
                  <c:v>1.9532948354505486</c:v>
                </c:pt>
                <c:pt idx="53">
                  <c:v>1.9832948354505489</c:v>
                </c:pt>
                <c:pt idx="54">
                  <c:v>2.0132948354505489</c:v>
                </c:pt>
                <c:pt idx="55">
                  <c:v>2.0432948354505491</c:v>
                </c:pt>
                <c:pt idx="56">
                  <c:v>2.0732948354505494</c:v>
                </c:pt>
                <c:pt idx="57">
                  <c:v>2.1032948354505492</c:v>
                </c:pt>
                <c:pt idx="58">
                  <c:v>2.1332948354505494</c:v>
                </c:pt>
                <c:pt idx="59">
                  <c:v>2.1632948354505497</c:v>
                </c:pt>
                <c:pt idx="60">
                  <c:v>2.1932948354505495</c:v>
                </c:pt>
                <c:pt idx="61">
                  <c:v>2.2232948354505497</c:v>
                </c:pt>
                <c:pt idx="62">
                  <c:v>2.25329483545055</c:v>
                </c:pt>
                <c:pt idx="63">
                  <c:v>2.2832948354505498</c:v>
                </c:pt>
                <c:pt idx="64">
                  <c:v>2.31329483545055</c:v>
                </c:pt>
                <c:pt idx="65">
                  <c:v>2.3432948354505498</c:v>
                </c:pt>
                <c:pt idx="66">
                  <c:v>2.3732948354505501</c:v>
                </c:pt>
                <c:pt idx="67">
                  <c:v>2.4032948354505503</c:v>
                </c:pt>
                <c:pt idx="68">
                  <c:v>2.4332948354505506</c:v>
                </c:pt>
                <c:pt idx="69">
                  <c:v>2.4632948354505504</c:v>
                </c:pt>
                <c:pt idx="70">
                  <c:v>2.4932948354505506</c:v>
                </c:pt>
                <c:pt idx="71">
                  <c:v>2.5232948354505504</c:v>
                </c:pt>
                <c:pt idx="72">
                  <c:v>2.5532948354505507</c:v>
                </c:pt>
                <c:pt idx="73">
                  <c:v>2.5832948354505509</c:v>
                </c:pt>
                <c:pt idx="74">
                  <c:v>2.6132948354505507</c:v>
                </c:pt>
                <c:pt idx="75">
                  <c:v>2.643294835450551</c:v>
                </c:pt>
                <c:pt idx="76">
                  <c:v>2.6732948354505508</c:v>
                </c:pt>
                <c:pt idx="77">
                  <c:v>2.703294835450551</c:v>
                </c:pt>
                <c:pt idx="78">
                  <c:v>2.7332948354505513</c:v>
                </c:pt>
                <c:pt idx="79">
                  <c:v>2.7632948354505511</c:v>
                </c:pt>
                <c:pt idx="80">
                  <c:v>2.7932948354505513</c:v>
                </c:pt>
                <c:pt idx="81">
                  <c:v>2.8232948354505516</c:v>
                </c:pt>
                <c:pt idx="82">
                  <c:v>2.8532948354505514</c:v>
                </c:pt>
                <c:pt idx="83">
                  <c:v>2.8832948354505517</c:v>
                </c:pt>
                <c:pt idx="84">
                  <c:v>2.9132948354505519</c:v>
                </c:pt>
                <c:pt idx="85">
                  <c:v>2.9432948354505517</c:v>
                </c:pt>
                <c:pt idx="86">
                  <c:v>2.9732948354505515</c:v>
                </c:pt>
                <c:pt idx="87">
                  <c:v>3.0032948354505522</c:v>
                </c:pt>
                <c:pt idx="88">
                  <c:v>3.033294835450552</c:v>
                </c:pt>
                <c:pt idx="89">
                  <c:v>3.0632948354505518</c:v>
                </c:pt>
                <c:pt idx="90">
                  <c:v>3.0932948354505521</c:v>
                </c:pt>
                <c:pt idx="91">
                  <c:v>3.1232948354505523</c:v>
                </c:pt>
                <c:pt idx="92">
                  <c:v>3.1532948354505526</c:v>
                </c:pt>
                <c:pt idx="93">
                  <c:v>3.1832948354505524</c:v>
                </c:pt>
                <c:pt idx="94">
                  <c:v>3.2132948354505526</c:v>
                </c:pt>
                <c:pt idx="95">
                  <c:v>3.2432948354505524</c:v>
                </c:pt>
                <c:pt idx="96">
                  <c:v>3.2732948354505527</c:v>
                </c:pt>
                <c:pt idx="97">
                  <c:v>3.3032948354505529</c:v>
                </c:pt>
                <c:pt idx="98">
                  <c:v>3.3332948354505527</c:v>
                </c:pt>
                <c:pt idx="99">
                  <c:v>3.363294835450553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C-584B-B7FB-884BDEC91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35600"/>
        <c:axId val="133034496"/>
      </c:lineChart>
      <c:catAx>
        <c:axId val="13273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34496"/>
        <c:crosses val="autoZero"/>
        <c:auto val="1"/>
        <c:lblAlgn val="ctr"/>
        <c:lblOffset val="100"/>
        <c:noMultiLvlLbl val="0"/>
      </c:catAx>
      <c:valAx>
        <c:axId val="1330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GDP per capita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Growth rate of GDP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'Solow Model'!$N$4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'Solow Model'!$N$5:$N$104</c:f>
              <c:numCache>
                <c:formatCode>0.000</c:formatCode>
                <c:ptCount val="100"/>
                <c:pt idx="0">
                  <c:v>2.4061615917260901E-2</c:v>
                </c:pt>
                <c:pt idx="1">
                  <c:v>2.4349837057331486E-2</c:v>
                </c:pt>
                <c:pt idx="2">
                  <c:v>2.4627314299075033E-2</c:v>
                </c:pt>
                <c:pt idx="3">
                  <c:v>2.4894133634795892E-2</c:v>
                </c:pt>
                <c:pt idx="4">
                  <c:v>2.5150413700789135E-2</c:v>
                </c:pt>
                <c:pt idx="5">
                  <c:v>2.5396302639351623E-2</c:v>
                </c:pt>
                <c:pt idx="6">
                  <c:v>2.5631974975286596E-2</c:v>
                </c:pt>
                <c:pt idx="7">
                  <c:v>2.5857628543792428E-2</c:v>
                </c:pt>
                <c:pt idx="8">
                  <c:v>2.607348150146549E-2</c:v>
                </c:pt>
                <c:pt idx="9">
                  <c:v>2.627976944702139E-2</c:v>
                </c:pt>
                <c:pt idx="10">
                  <c:v>2.647674267337102E-2</c:v>
                </c:pt>
                <c:pt idx="11">
                  <c:v>2.6664663567977757E-2</c:v>
                </c:pt>
                <c:pt idx="12">
                  <c:v>2.6843804174043501E-2</c:v>
                </c:pt>
                <c:pt idx="13">
                  <c:v>2.7014443921077061E-2</c:v>
                </c:pt>
                <c:pt idx="14">
                  <c:v>2.7176867529821361E-2</c:v>
                </c:pt>
                <c:pt idx="15">
                  <c:v>2.7331363093371308E-2</c:v>
                </c:pt>
                <c:pt idx="16">
                  <c:v>2.7478220333602841E-2</c:v>
                </c:pt>
                <c:pt idx="17">
                  <c:v>2.7617729029743847E-2</c:v>
                </c:pt>
                <c:pt idx="18">
                  <c:v>2.7750177614030296E-2</c:v>
                </c:pt>
                <c:pt idx="19">
                  <c:v>2.7875851927877681E-2</c:v>
                </c:pt>
                <c:pt idx="20">
                  <c:v>2.7995034130827687E-2</c:v>
                </c:pt>
                <c:pt idx="21">
                  <c:v>2.8108001753668663E-2</c:v>
                </c:pt>
                <c:pt idx="22">
                  <c:v>2.8215026886539745E-2</c:v>
                </c:pt>
                <c:pt idx="23">
                  <c:v>2.8316375492477269E-2</c:v>
                </c:pt>
                <c:pt idx="24">
                  <c:v>2.8412306836714259E-2</c:v>
                </c:pt>
                <c:pt idx="25">
                  <c:v>2.8503073022065818E-2</c:v>
                </c:pt>
                <c:pt idx="26">
                  <c:v>2.8588918620895694E-2</c:v>
                </c:pt>
                <c:pt idx="27">
                  <c:v>2.8670080394434597E-2</c:v>
                </c:pt>
                <c:pt idx="28">
                  <c:v>2.8746787090583099E-2</c:v>
                </c:pt>
                <c:pt idx="29">
                  <c:v>2.8819259311760822E-2</c:v>
                </c:pt>
                <c:pt idx="30">
                  <c:v>2.8887709444839184E-2</c:v>
                </c:pt>
                <c:pt idx="31">
                  <c:v>2.89523416457005E-2</c:v>
                </c:pt>
                <c:pt idx="32">
                  <c:v>2.9013351871489311E-2</c:v>
                </c:pt>
                <c:pt idx="33">
                  <c:v>2.9070927954149353E-2</c:v>
                </c:pt>
                <c:pt idx="34">
                  <c:v>2.9125249709363719E-2</c:v>
                </c:pt>
                <c:pt idx="35">
                  <c:v>2.9176489075527914E-2</c:v>
                </c:pt>
                <c:pt idx="36">
                  <c:v>2.9224810277880701E-2</c:v>
                </c:pt>
                <c:pt idx="37">
                  <c:v>2.9270370013390955E-2</c:v>
                </c:pt>
                <c:pt idx="38">
                  <c:v>2.9313317652447608E-2</c:v>
                </c:pt>
                <c:pt idx="39">
                  <c:v>2.9353795453821573E-2</c:v>
                </c:pt>
                <c:pt idx="40">
                  <c:v>2.9391938789762418E-2</c:v>
                </c:pt>
                <c:pt idx="41">
                  <c:v>2.9427876378457962E-2</c:v>
                </c:pt>
                <c:pt idx="42">
                  <c:v>2.9461730521421928E-2</c:v>
                </c:pt>
                <c:pt idx="43">
                  <c:v>2.9493617343683613E-2</c:v>
                </c:pt>
                <c:pt idx="44">
                  <c:v>2.952364703493578E-2</c:v>
                </c:pt>
                <c:pt idx="45">
                  <c:v>2.9551924090052542E-2</c:v>
                </c:pt>
                <c:pt idx="46">
                  <c:v>2.9578547547620834E-2</c:v>
                </c:pt>
                <c:pt idx="47">
                  <c:v>2.9603611225336952E-2</c:v>
                </c:pt>
                <c:pt idx="48">
                  <c:v>2.9627203951306288E-2</c:v>
                </c:pt>
                <c:pt idx="49">
                  <c:v>2.9649409790450641E-2</c:v>
                </c:pt>
                <c:pt idx="50">
                  <c:v>2.9670308265375499E-2</c:v>
                </c:pt>
                <c:pt idx="51">
                  <c:v>2.9689974571179861E-2</c:v>
                </c:pt>
                <c:pt idx="52">
                  <c:v>2.9708479783806748E-2</c:v>
                </c:pt>
                <c:pt idx="53">
                  <c:v>2.9725891061632807E-2</c:v>
                </c:pt>
                <c:pt idx="54">
                  <c:v>2.9742271840083559E-2</c:v>
                </c:pt>
                <c:pt idx="55">
                  <c:v>2.9757682019136922E-2</c:v>
                </c:pt>
                <c:pt idx="56">
                  <c:v>2.977217814364334E-2</c:v>
                </c:pt>
                <c:pt idx="57">
                  <c:v>2.9785813576447037E-2</c:v>
                </c:pt>
                <c:pt idx="58">
                  <c:v>2.9798638664340932E-2</c:v>
                </c:pt>
                <c:pt idx="59">
                  <c:v>2.9810700896928038E-2</c:v>
                </c:pt>
                <c:pt idx="60">
                  <c:v>2.9822045058496022E-2</c:v>
                </c:pt>
                <c:pt idx="61">
                  <c:v>2.9832713373039187E-2</c:v>
                </c:pt>
                <c:pt idx="62">
                  <c:v>2.9842745642585426E-2</c:v>
                </c:pt>
                <c:pt idx="63">
                  <c:v>2.9852179379003307E-2</c:v>
                </c:pt>
                <c:pt idx="64">
                  <c:v>2.9861049929478977E-2</c:v>
                </c:pt>
                <c:pt idx="65">
                  <c:v>2.9869390595863392E-2</c:v>
                </c:pt>
                <c:pt idx="66">
                  <c:v>2.9877232748098049E-2</c:v>
                </c:pt>
                <c:pt idx="67">
                  <c:v>2.9884605931932574E-2</c:v>
                </c:pt>
                <c:pt idx="68">
                  <c:v>2.9891537971150777E-2</c:v>
                </c:pt>
                <c:pt idx="69">
                  <c:v>2.9898055064522571E-2</c:v>
                </c:pt>
                <c:pt idx="70">
                  <c:v>2.9904181877698995E-2</c:v>
                </c:pt>
                <c:pt idx="71">
                  <c:v>2.9909941630265554E-2</c:v>
                </c:pt>
                <c:pt idx="72">
                  <c:v>2.9915356178166128E-2</c:v>
                </c:pt>
                <c:pt idx="73">
                  <c:v>2.9920446091706101E-2</c:v>
                </c:pt>
                <c:pt idx="74">
                  <c:v>2.9925230729338462E-2</c:v>
                </c:pt>
                <c:pt idx="75">
                  <c:v>2.9929728307431451E-2</c:v>
                </c:pt>
                <c:pt idx="76">
                  <c:v>2.9933955966210922E-2</c:v>
                </c:pt>
                <c:pt idx="77">
                  <c:v>2.99379298320641E-2</c:v>
                </c:pt>
                <c:pt idx="78">
                  <c:v>2.9941665076385619E-2</c:v>
                </c:pt>
                <c:pt idx="79">
                  <c:v>2.9945175971139659E-2</c:v>
                </c:pt>
                <c:pt idx="80">
                  <c:v>2.9948475941306053E-2</c:v>
                </c:pt>
                <c:pt idx="81">
                  <c:v>2.9951577614371058E-2</c:v>
                </c:pt>
                <c:pt idx="82">
                  <c:v>2.9954492867017259E-2</c:v>
                </c:pt>
                <c:pt idx="83">
                  <c:v>2.9957232869160216E-2</c:v>
                </c:pt>
                <c:pt idx="84">
                  <c:v>2.9959808125473265E-2</c:v>
                </c:pt>
                <c:pt idx="85">
                  <c:v>2.996222851453512E-2</c:v>
                </c:pt>
                <c:pt idx="86">
                  <c:v>2.9964503325729287E-2</c:v>
                </c:pt>
                <c:pt idx="87">
                  <c:v>2.9966641294017507E-2</c:v>
                </c:pt>
                <c:pt idx="88">
                  <c:v>2.9968650632704166E-2</c:v>
                </c:pt>
                <c:pt idx="89">
                  <c:v>2.9970539064302634E-2</c:v>
                </c:pt>
                <c:pt idx="90">
                  <c:v>2.9972313849608835E-2</c:v>
                </c:pt>
                <c:pt idx="91">
                  <c:v>2.9973981815082398E-2</c:v>
                </c:pt>
                <c:pt idx="92">
                  <c:v>2.9975549378630281E-2</c:v>
                </c:pt>
                <c:pt idx="93">
                  <c:v>2.9977022573882954E-2</c:v>
                </c:pt>
                <c:pt idx="94">
                  <c:v>2.9978407073048718E-2</c:v>
                </c:pt>
                <c:pt idx="95">
                  <c:v>2.9979708208426766E-2</c:v>
                </c:pt>
                <c:pt idx="96">
                  <c:v>2.9980930992655794E-2</c:v>
                </c:pt>
                <c:pt idx="97">
                  <c:v>2.9982080137770494E-2</c:v>
                </c:pt>
                <c:pt idx="98">
                  <c:v>2.9983160073134445E-2</c:v>
                </c:pt>
                <c:pt idx="99">
                  <c:v>2.9984174962314245E-2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7-8145-B4F1-C2F167B127ED}"/>
            </c:ext>
          </c:extLst>
        </c:ser>
        <c:ser>
          <c:idx val="1"/>
          <c:order val="1"/>
          <c:tx>
            <c:strRef>
              <c:f>'Solow Model'!$F$4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'Solow Model'!$F$5:$F$104</c:f>
              <c:numCache>
                <c:formatCode>General</c:formatCode>
                <c:ptCount val="10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7-8145-B4F1-C2F167B1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99712"/>
        <c:axId val="173333344"/>
      </c:lineChart>
      <c:catAx>
        <c:axId val="17379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3344"/>
        <c:crosses val="autoZero"/>
        <c:auto val="1"/>
        <c:lblAlgn val="ctr"/>
        <c:lblOffset val="100"/>
        <c:noMultiLvlLbl val="0"/>
      </c:catAx>
      <c:valAx>
        <c:axId val="1733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K/AL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'Solow Model'!$L$4</c:f>
              <c:strCache>
                <c:ptCount val="1"/>
                <c:pt idx="0">
                  <c:v>K/AL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'Solow Model'!$L$5:$L$104</c:f>
              <c:numCache>
                <c:formatCode>0.000</c:formatCode>
                <c:ptCount val="100"/>
                <c:pt idx="0">
                  <c:v>4.5940000000000003</c:v>
                </c:pt>
                <c:pt idx="1">
                  <c:v>4.51206987693811</c:v>
                </c:pt>
                <c:pt idx="2">
                  <c:v>4.4354731480987581</c:v>
                </c:pt>
                <c:pt idx="3">
                  <c:v>4.3638444757804384</c:v>
                </c:pt>
                <c:pt idx="4">
                  <c:v>4.2968453203533583</c:v>
                </c:pt>
                <c:pt idx="5">
                  <c:v>4.2341618191582047</c:v>
                </c:pt>
                <c:pt idx="6">
                  <c:v>4.1755028447185678</c:v>
                </c:pt>
                <c:pt idx="7">
                  <c:v>4.1205982265105838</c:v>
                </c:pt>
                <c:pt idx="8">
                  <c:v>4.0691971219224685</c:v>
                </c:pt>
                <c:pt idx="9">
                  <c:v>4.0210665233069438</c:v>
                </c:pt>
                <c:pt idx="10">
                  <c:v>3.9759898891908985</c:v>
                </c:pt>
                <c:pt idx="11">
                  <c:v>3.933765888767593</c:v>
                </c:pt>
                <c:pt idx="12">
                  <c:v>3.8942072497657434</c:v>
                </c:pt>
                <c:pt idx="13">
                  <c:v>3.8571397006742765</c:v>
                </c:pt>
                <c:pt idx="14">
                  <c:v>3.8224009991084715</c:v>
                </c:pt>
                <c:pt idx="15">
                  <c:v>3.7898400388389821</c:v>
                </c:pt>
                <c:pt idx="16">
                  <c:v>3.7593160286758565</c:v>
                </c:pt>
                <c:pt idx="17">
                  <c:v>3.7306977370105874</c:v>
                </c:pt>
                <c:pt idx="18">
                  <c:v>3.7038627963754758</c:v>
                </c:pt>
                <c:pt idx="19">
                  <c:v>3.6786970628858833</c:v>
                </c:pt>
                <c:pt idx="20">
                  <c:v>3.6550940258915845</c:v>
                </c:pt>
                <c:pt idx="21">
                  <c:v>3.632954263582302</c:v>
                </c:pt>
                <c:pt idx="22">
                  <c:v>3.6121849406733944</c:v>
                </c:pt>
                <c:pt idx="23">
                  <c:v>3.592699344643798</c:v>
                </c:pt>
                <c:pt idx="24">
                  <c:v>3.5744164573128274</c:v>
                </c:pt>
                <c:pt idx="25">
                  <c:v>3.5572605588282071</c:v>
                </c:pt>
                <c:pt idx="26">
                  <c:v>3.5411608613972048</c:v>
                </c:pt>
                <c:pt idx="27">
                  <c:v>3.5260511703284609</c:v>
                </c:pt>
                <c:pt idx="28">
                  <c:v>3.5118695701661551</c:v>
                </c:pt>
                <c:pt idx="29">
                  <c:v>3.4985581338925384</c:v>
                </c:pt>
                <c:pt idx="30">
                  <c:v>3.4860626533513859</c:v>
                </c:pt>
                <c:pt idx="31">
                  <c:v>3.4743323892052573</c:v>
                </c:pt>
                <c:pt idx="32">
                  <c:v>3.4633198388850817</c:v>
                </c:pt>
                <c:pt idx="33">
                  <c:v>3.4529805211228761</c:v>
                </c:pt>
                <c:pt idx="34">
                  <c:v>3.4432727757786408</c:v>
                </c:pt>
                <c:pt idx="35">
                  <c:v>3.4341575777817299</c:v>
                </c:pt>
                <c:pt idx="36">
                  <c:v>3.4255983641063676</c:v>
                </c:pt>
                <c:pt idx="37">
                  <c:v>3.417560872791316</c:v>
                </c:pt>
                <c:pt idx="38">
                  <c:v>3.4100129930959349</c:v>
                </c:pt>
                <c:pt idx="39">
                  <c:v>3.4029246259597197</c:v>
                </c:pt>
                <c:pt idx="40">
                  <c:v>3.3962675540005374</c:v>
                </c:pt>
                <c:pt idx="41">
                  <c:v>3.3900153203489154</c:v>
                </c:pt>
                <c:pt idx="42">
                  <c:v>3.3841431156723276</c:v>
                </c:pt>
                <c:pt idx="43">
                  <c:v>3.3786276727950941</c:v>
                </c:pt>
                <c:pt idx="44">
                  <c:v>3.3734471683666025</c:v>
                </c:pt>
                <c:pt idx="45">
                  <c:v>3.3685811310736824</c:v>
                </c:pt>
                <c:pt idx="46">
                  <c:v>3.3640103559322161</c:v>
                </c:pt>
                <c:pt idx="47">
                  <c:v>3.3597168242291211</c:v>
                </c:pt>
                <c:pt idx="48">
                  <c:v>3.3556836287187282</c:v>
                </c:pt>
                <c:pt idx="49">
                  <c:v>3.3518949037077292</c:v>
                </c:pt>
                <c:pt idx="50">
                  <c:v>3.3483357596905066</c:v>
                </c:pt>
                <c:pt idx="51">
                  <c:v>3.3449922222219972</c:v>
                </c:pt>
                <c:pt idx="52">
                  <c:v>3.3418511747384838</c:v>
                </c:pt>
                <c:pt idx="53">
                  <c:v>3.3389003050580763</c:v>
                </c:pt>
                <c:pt idx="54">
                  <c:v>3.3361280553122694</c:v>
                </c:pt>
                <c:pt idx="55">
                  <c:v>3.3335235750780106</c:v>
                </c:pt>
                <c:pt idx="56">
                  <c:v>3.3310766774963456</c:v>
                </c:pt>
                <c:pt idx="57">
                  <c:v>3.3287777981789946</c:v>
                </c:pt>
                <c:pt idx="58">
                  <c:v>3.3266179567183456</c:v>
                </c:pt>
                <c:pt idx="59">
                  <c:v>3.324588720629345</c:v>
                </c:pt>
                <c:pt idx="60">
                  <c:v>3.3226821715637933</c:v>
                </c:pt>
                <c:pt idx="61">
                  <c:v>3.3208908736486604</c:v>
                </c:pt>
                <c:pt idx="62">
                  <c:v>3.3192078438102621</c:v>
                </c:pt>
                <c:pt idx="63">
                  <c:v>3.3176265239556861</c:v>
                </c:pt>
                <c:pt idx="64">
                  <c:v>3.3161407548915798</c:v>
                </c:pt>
                <c:pt idx="65">
                  <c:v>3.3147447518685973</c:v>
                </c:pt>
                <c:pt idx="66">
                  <c:v>3.3134330816473154</c:v>
                </c:pt>
                <c:pt idx="67">
                  <c:v>3.3122006409884435</c:v>
                </c:pt>
                <c:pt idx="68">
                  <c:v>3.3110426364766261</c:v>
                </c:pt>
                <c:pt idx="69">
                  <c:v>3.3099545655931766</c:v>
                </c:pt>
                <c:pt idx="70">
                  <c:v>3.3089321989586646</c:v>
                </c:pt>
                <c:pt idx="71">
                  <c:v>3.3079715636715021</c:v>
                </c:pt>
                <c:pt idx="72">
                  <c:v>3.3070689276735017</c:v>
                </c:pt>
                <c:pt idx="73">
                  <c:v>3.3062207850778766</c:v>
                </c:pt>
                <c:pt idx="74">
                  <c:v>3.3054238423993634</c:v>
                </c:pt>
                <c:pt idx="75">
                  <c:v>3.30467500563004</c:v>
                </c:pt>
                <c:pt idx="76">
                  <c:v>3.3039713681080474</c:v>
                </c:pt>
                <c:pt idx="77">
                  <c:v>3.3033101991298288</c:v>
                </c:pt>
                <c:pt idx="78">
                  <c:v>3.3026889332596423</c:v>
                </c:pt>
                <c:pt idx="79">
                  <c:v>3.3021051602930775</c:v>
                </c:pt>
                <c:pt idx="80">
                  <c:v>3.3015566158340386</c:v>
                </c:pt>
                <c:pt idx="81">
                  <c:v>3.3010411724472433</c:v>
                </c:pt>
                <c:pt idx="82">
                  <c:v>3.3005568313506775</c:v>
                </c:pt>
                <c:pt idx="83">
                  <c:v>3.3001017146146947</c:v>
                </c:pt>
                <c:pt idx="84">
                  <c:v>3.2996740578365453</c:v>
                </c:pt>
                <c:pt idx="85">
                  <c:v>3.2992722032610802</c:v>
                </c:pt>
                <c:pt idx="86">
                  <c:v>3.2988945933202025</c:v>
                </c:pt>
                <c:pt idx="87">
                  <c:v>3.2985397645653558</c:v>
                </c:pt>
                <c:pt idx="88">
                  <c:v>3.2982063419689589</c:v>
                </c:pt>
                <c:pt idx="89">
                  <c:v>3.2978930335721595</c:v>
                </c:pt>
                <c:pt idx="90">
                  <c:v>3.2975986254577201</c:v>
                </c:pt>
                <c:pt idx="91">
                  <c:v>3.2973219770281572</c:v>
                </c:pt>
                <c:pt idx="92">
                  <c:v>3.2970620165704689</c:v>
                </c:pt>
                <c:pt idx="93">
                  <c:v>3.2968177370899534</c:v>
                </c:pt>
                <c:pt idx="94">
                  <c:v>3.2965881923967064</c:v>
                </c:pt>
                <c:pt idx="95">
                  <c:v>3.296372493429387</c:v>
                </c:pt>
                <c:pt idx="96">
                  <c:v>3.2961698048017944</c:v>
                </c:pt>
                <c:pt idx="97">
                  <c:v>3.2959793415586871</c:v>
                </c:pt>
                <c:pt idx="98">
                  <c:v>3.2958003661281112</c:v>
                </c:pt>
                <c:pt idx="99">
                  <c:v>3.2956321854582877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C-D04B-A55B-47AA646A47E9}"/>
            </c:ext>
          </c:extLst>
        </c:ser>
        <c:ser>
          <c:idx val="1"/>
          <c:order val="1"/>
          <c:tx>
            <c:strRef>
              <c:f>'Solow Model'!$O$4</c:f>
              <c:strCache>
                <c:ptCount val="1"/>
                <c:pt idx="0">
                  <c:v>K/AL*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'Solow Model'!$O$5:$O$104</c:f>
              <c:numCache>
                <c:formatCode>0.000</c:formatCode>
                <c:ptCount val="100"/>
                <c:pt idx="0">
                  <c:v>3.2930116186270708</c:v>
                </c:pt>
                <c:pt idx="1">
                  <c:v>3.2930116186270708</c:v>
                </c:pt>
                <c:pt idx="2">
                  <c:v>3.2930116186270708</c:v>
                </c:pt>
                <c:pt idx="3">
                  <c:v>3.2930116186270708</c:v>
                </c:pt>
                <c:pt idx="4">
                  <c:v>3.2930116186270708</c:v>
                </c:pt>
                <c:pt idx="5">
                  <c:v>3.2930116186270708</c:v>
                </c:pt>
                <c:pt idx="6">
                  <c:v>3.2930116186270708</c:v>
                </c:pt>
                <c:pt idx="7">
                  <c:v>3.2930116186270708</c:v>
                </c:pt>
                <c:pt idx="8">
                  <c:v>3.2930116186270708</c:v>
                </c:pt>
                <c:pt idx="9">
                  <c:v>3.2930116186270708</c:v>
                </c:pt>
                <c:pt idx="10">
                  <c:v>3.2930116186270708</c:v>
                </c:pt>
                <c:pt idx="11">
                  <c:v>3.2930116186270708</c:v>
                </c:pt>
                <c:pt idx="12">
                  <c:v>3.2930116186270708</c:v>
                </c:pt>
                <c:pt idx="13">
                  <c:v>3.2930116186270708</c:v>
                </c:pt>
                <c:pt idx="14">
                  <c:v>3.2930116186270708</c:v>
                </c:pt>
                <c:pt idx="15">
                  <c:v>3.2930116186270708</c:v>
                </c:pt>
                <c:pt idx="16">
                  <c:v>3.2930116186270708</c:v>
                </c:pt>
                <c:pt idx="17">
                  <c:v>3.2930116186270708</c:v>
                </c:pt>
                <c:pt idx="18">
                  <c:v>3.2930116186270708</c:v>
                </c:pt>
                <c:pt idx="19">
                  <c:v>3.2930116186270708</c:v>
                </c:pt>
                <c:pt idx="20">
                  <c:v>3.2930116186270708</c:v>
                </c:pt>
                <c:pt idx="21">
                  <c:v>3.2930116186270708</c:v>
                </c:pt>
                <c:pt idx="22">
                  <c:v>3.2930116186270708</c:v>
                </c:pt>
                <c:pt idx="23">
                  <c:v>3.2930116186270708</c:v>
                </c:pt>
                <c:pt idx="24">
                  <c:v>3.2930116186270708</c:v>
                </c:pt>
                <c:pt idx="25">
                  <c:v>3.2930116186270708</c:v>
                </c:pt>
                <c:pt idx="26">
                  <c:v>3.2930116186270708</c:v>
                </c:pt>
                <c:pt idx="27">
                  <c:v>3.2930116186270708</c:v>
                </c:pt>
                <c:pt idx="28">
                  <c:v>3.2930116186270708</c:v>
                </c:pt>
                <c:pt idx="29">
                  <c:v>3.2930116186270708</c:v>
                </c:pt>
                <c:pt idx="30">
                  <c:v>3.2930116186270708</c:v>
                </c:pt>
                <c:pt idx="31">
                  <c:v>3.2930116186270708</c:v>
                </c:pt>
                <c:pt idx="32">
                  <c:v>3.2930116186270708</c:v>
                </c:pt>
                <c:pt idx="33">
                  <c:v>3.2930116186270708</c:v>
                </c:pt>
                <c:pt idx="34">
                  <c:v>3.2930116186270708</c:v>
                </c:pt>
                <c:pt idx="35">
                  <c:v>3.2930116186270708</c:v>
                </c:pt>
                <c:pt idx="36">
                  <c:v>3.2930116186270708</c:v>
                </c:pt>
                <c:pt idx="37">
                  <c:v>3.2930116186270708</c:v>
                </c:pt>
                <c:pt idx="38">
                  <c:v>3.2930116186270708</c:v>
                </c:pt>
                <c:pt idx="39">
                  <c:v>3.2930116186270708</c:v>
                </c:pt>
                <c:pt idx="40">
                  <c:v>3.2930116186270708</c:v>
                </c:pt>
                <c:pt idx="41">
                  <c:v>3.2930116186270708</c:v>
                </c:pt>
                <c:pt idx="42">
                  <c:v>3.2930116186270708</c:v>
                </c:pt>
                <c:pt idx="43">
                  <c:v>3.2930116186270708</c:v>
                </c:pt>
                <c:pt idx="44">
                  <c:v>3.2930116186270708</c:v>
                </c:pt>
                <c:pt idx="45">
                  <c:v>3.2930116186270708</c:v>
                </c:pt>
                <c:pt idx="46">
                  <c:v>3.2930116186270708</c:v>
                </c:pt>
                <c:pt idx="47">
                  <c:v>3.2930116186270708</c:v>
                </c:pt>
                <c:pt idx="48">
                  <c:v>3.2930116186270708</c:v>
                </c:pt>
                <c:pt idx="49">
                  <c:v>3.2930116186270708</c:v>
                </c:pt>
                <c:pt idx="50">
                  <c:v>3.2930116186270708</c:v>
                </c:pt>
                <c:pt idx="51">
                  <c:v>3.2930116186270708</c:v>
                </c:pt>
                <c:pt idx="52">
                  <c:v>3.2930116186270708</c:v>
                </c:pt>
                <c:pt idx="53">
                  <c:v>3.2930116186270708</c:v>
                </c:pt>
                <c:pt idx="54">
                  <c:v>3.2930116186270708</c:v>
                </c:pt>
                <c:pt idx="55">
                  <c:v>3.2930116186270708</c:v>
                </c:pt>
                <c:pt idx="56">
                  <c:v>3.2930116186270708</c:v>
                </c:pt>
                <c:pt idx="57">
                  <c:v>3.2930116186270708</c:v>
                </c:pt>
                <c:pt idx="58">
                  <c:v>3.2930116186270708</c:v>
                </c:pt>
                <c:pt idx="59">
                  <c:v>3.2930116186270708</c:v>
                </c:pt>
                <c:pt idx="60">
                  <c:v>3.2930116186270708</c:v>
                </c:pt>
                <c:pt idx="61">
                  <c:v>3.2930116186270708</c:v>
                </c:pt>
                <c:pt idx="62">
                  <c:v>3.2930116186270708</c:v>
                </c:pt>
                <c:pt idx="63">
                  <c:v>3.2930116186270708</c:v>
                </c:pt>
                <c:pt idx="64">
                  <c:v>3.2930116186270708</c:v>
                </c:pt>
                <c:pt idx="65">
                  <c:v>3.2930116186270708</c:v>
                </c:pt>
                <c:pt idx="66">
                  <c:v>3.2930116186270708</c:v>
                </c:pt>
                <c:pt idx="67">
                  <c:v>3.2930116186270708</c:v>
                </c:pt>
                <c:pt idx="68">
                  <c:v>3.2930116186270708</c:v>
                </c:pt>
                <c:pt idx="69">
                  <c:v>3.2930116186270708</c:v>
                </c:pt>
                <c:pt idx="70">
                  <c:v>3.2930116186270708</c:v>
                </c:pt>
                <c:pt idx="71">
                  <c:v>3.2930116186270708</c:v>
                </c:pt>
                <c:pt idx="72">
                  <c:v>3.2930116186270708</c:v>
                </c:pt>
                <c:pt idx="73">
                  <c:v>3.2930116186270708</c:v>
                </c:pt>
                <c:pt idx="74">
                  <c:v>3.2930116186270708</c:v>
                </c:pt>
                <c:pt idx="75">
                  <c:v>3.2930116186270708</c:v>
                </c:pt>
                <c:pt idx="76">
                  <c:v>3.2930116186270708</c:v>
                </c:pt>
                <c:pt idx="77">
                  <c:v>3.2930116186270708</c:v>
                </c:pt>
                <c:pt idx="78">
                  <c:v>3.2930116186270708</c:v>
                </c:pt>
                <c:pt idx="79">
                  <c:v>3.2930116186270708</c:v>
                </c:pt>
                <c:pt idx="80">
                  <c:v>3.2930116186270708</c:v>
                </c:pt>
                <c:pt idx="81">
                  <c:v>3.2930116186270708</c:v>
                </c:pt>
                <c:pt idx="82">
                  <c:v>3.2930116186270708</c:v>
                </c:pt>
                <c:pt idx="83">
                  <c:v>3.2930116186270708</c:v>
                </c:pt>
                <c:pt idx="84">
                  <c:v>3.2930116186270708</c:v>
                </c:pt>
                <c:pt idx="85">
                  <c:v>3.2930116186270708</c:v>
                </c:pt>
                <c:pt idx="86">
                  <c:v>3.2930116186270708</c:v>
                </c:pt>
                <c:pt idx="87">
                  <c:v>3.2930116186270708</c:v>
                </c:pt>
                <c:pt idx="88">
                  <c:v>3.2930116186270708</c:v>
                </c:pt>
                <c:pt idx="89">
                  <c:v>3.2930116186270708</c:v>
                </c:pt>
                <c:pt idx="90">
                  <c:v>3.2930116186270708</c:v>
                </c:pt>
                <c:pt idx="91">
                  <c:v>3.2930116186270708</c:v>
                </c:pt>
                <c:pt idx="92">
                  <c:v>3.2930116186270708</c:v>
                </c:pt>
                <c:pt idx="93">
                  <c:v>3.2930116186270708</c:v>
                </c:pt>
                <c:pt idx="94">
                  <c:v>3.2930116186270708</c:v>
                </c:pt>
                <c:pt idx="95">
                  <c:v>3.2930116186270708</c:v>
                </c:pt>
                <c:pt idx="96">
                  <c:v>3.2930116186270708</c:v>
                </c:pt>
                <c:pt idx="97">
                  <c:v>3.2930116186270708</c:v>
                </c:pt>
                <c:pt idx="98">
                  <c:v>3.2930116186270708</c:v>
                </c:pt>
                <c:pt idx="99">
                  <c:v>3.2930116186270708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C-D04B-A55B-47AA646A4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42272"/>
        <c:axId val="175364960"/>
      </c:lineChart>
      <c:catAx>
        <c:axId val="17204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4960"/>
        <c:crosses val="autoZero"/>
        <c:auto val="1"/>
        <c:lblAlgn val="ctr"/>
        <c:lblOffset val="100"/>
        <c:noMultiLvlLbl val="0"/>
      </c:catAx>
      <c:valAx>
        <c:axId val="1753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K/AL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1</xdr:row>
      <xdr:rowOff>12700</xdr:rowOff>
    </xdr:from>
    <xdr:to>
      <xdr:col>12</xdr:col>
      <xdr:colOff>12700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042BB-23C5-B942-B3DF-F89203902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812800</xdr:colOff>
      <xdr:row>30</xdr:row>
      <xdr:rowOff>133350</xdr:rowOff>
    </xdr:from>
    <xdr:to>
      <xdr:col>12</xdr:col>
      <xdr:colOff>25400</xdr:colOff>
      <xdr:row>61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4B0F12-4C53-7B06-7C86-CFEA5ADC3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62</xdr:row>
      <xdr:rowOff>6350</xdr:rowOff>
    </xdr:from>
    <xdr:to>
      <xdr:col>11</xdr:col>
      <xdr:colOff>812800</xdr:colOff>
      <xdr:row>88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074ECF-BC91-CBDE-93BB-83F38E414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9E5F5-882A-BB41-BE06-3FD5E24A23F4}">
  <dimension ref="A1:R104"/>
  <sheetViews>
    <sheetView tabSelected="1" workbookViewId="0">
      <pane ySplit="4" topLeftCell="A5" activePane="bottomLeft" state="frozen"/>
      <selection pane="bottomLeft" activeCell="N9" sqref="N9"/>
    </sheetView>
  </sheetViews>
  <sheetFormatPr baseColWidth="10" defaultRowHeight="21" x14ac:dyDescent="0.25"/>
  <cols>
    <col min="1" max="6" width="10.83203125" style="1"/>
    <col min="7" max="18" width="10.83203125" style="2"/>
    <col min="19" max="16384" width="10.83203125" style="1"/>
  </cols>
  <sheetData>
    <row r="1" spans="1:18" x14ac:dyDescent="0.25">
      <c r="A1" s="1" t="s">
        <v>19</v>
      </c>
    </row>
    <row r="2" spans="1:18" x14ac:dyDescent="0.25">
      <c r="A2" s="1" t="s">
        <v>18</v>
      </c>
    </row>
    <row r="4" spans="1:18" s="3" customFormat="1" x14ac:dyDescent="0.25">
      <c r="A4" s="3" t="s">
        <v>0</v>
      </c>
      <c r="B4" s="3" t="s">
        <v>5</v>
      </c>
      <c r="C4" s="3" t="s">
        <v>1</v>
      </c>
      <c r="D4" s="3" t="s">
        <v>2</v>
      </c>
      <c r="E4" s="3" t="s">
        <v>3</v>
      </c>
      <c r="F4" s="3" t="s">
        <v>4</v>
      </c>
      <c r="G4" s="4" t="s">
        <v>7</v>
      </c>
      <c r="H4" s="4" t="s">
        <v>8</v>
      </c>
      <c r="I4" s="4" t="s">
        <v>9</v>
      </c>
      <c r="J4" s="4" t="s">
        <v>6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16</v>
      </c>
      <c r="Q4" s="4" t="s">
        <v>17</v>
      </c>
      <c r="R4" s="4" t="s">
        <v>15</v>
      </c>
    </row>
    <row r="5" spans="1:18" x14ac:dyDescent="0.25">
      <c r="A5" s="1">
        <v>0</v>
      </c>
      <c r="B5" s="5">
        <v>0.33</v>
      </c>
      <c r="C5" s="5">
        <v>0.2</v>
      </c>
      <c r="D5" s="5">
        <v>0.01</v>
      </c>
      <c r="E5" s="5">
        <v>0.05</v>
      </c>
      <c r="F5" s="5">
        <v>0.03</v>
      </c>
      <c r="G5" s="6">
        <v>4.5940000000000003</v>
      </c>
      <c r="H5" s="6">
        <v>1</v>
      </c>
      <c r="I5" s="6">
        <v>1</v>
      </c>
      <c r="J5" s="2">
        <f t="shared" ref="J5:J36" si="0">G5^B5*(H5*I5)^(1-B5)</f>
        <v>1.6539524776347969</v>
      </c>
      <c r="K5" s="2">
        <f t="shared" ref="K5:K36" si="1">J5/I5</f>
        <v>1.6539524776347969</v>
      </c>
      <c r="L5" s="2">
        <f t="shared" ref="L5:L36" si="2">G5/(H5*I5)</f>
        <v>4.5940000000000003</v>
      </c>
      <c r="M5" s="2">
        <f t="shared" ref="M5:M36" si="3">C5*(1/L5)^(1-B5)-E5</f>
        <v>2.2004896718972433E-2</v>
      </c>
      <c r="N5" s="2">
        <f t="shared" ref="N5:N36" si="4">B5*(M5-F5-D5)+F5</f>
        <v>2.4061615917260901E-2</v>
      </c>
      <c r="O5" s="2">
        <f>(C5/(D5+E5+F5))^(1/(1-B5))</f>
        <v>3.2930116186270708</v>
      </c>
      <c r="P5" s="2">
        <f>O5^B5*H5</f>
        <v>1.4818552283821818</v>
      </c>
      <c r="Q5" s="2">
        <f>LN(K5)</f>
        <v>0.50316786440807926</v>
      </c>
      <c r="R5" s="2">
        <f>LN(P5)</f>
        <v>0.39329483545054422</v>
      </c>
    </row>
    <row r="6" spans="1:18" x14ac:dyDescent="0.25">
      <c r="A6" s="1">
        <f>A5+1</f>
        <v>1</v>
      </c>
      <c r="B6" s="1">
        <f>B5</f>
        <v>0.33</v>
      </c>
      <c r="C6" s="1">
        <f>C5</f>
        <v>0.2</v>
      </c>
      <c r="D6" s="1">
        <f>D5</f>
        <v>0.01</v>
      </c>
      <c r="E6" s="1">
        <f>E5</f>
        <v>0.05</v>
      </c>
      <c r="F6" s="1">
        <f>F5</f>
        <v>0.03</v>
      </c>
      <c r="G6" s="2">
        <f>G5*EXP(M5)</f>
        <v>4.6962109418261084</v>
      </c>
      <c r="H6" s="2">
        <f>H5*EXP(F6)</f>
        <v>1.0304545339535169</v>
      </c>
      <c r="I6" s="2">
        <f>I5*EXP(D6)</f>
        <v>1.0100501670841679</v>
      </c>
      <c r="J6" s="2">
        <f t="shared" si="0"/>
        <v>1.7112592111784113</v>
      </c>
      <c r="K6" s="2">
        <f t="shared" si="1"/>
        <v>1.6942318975289188</v>
      </c>
      <c r="L6" s="2">
        <f t="shared" si="2"/>
        <v>4.51206987693811</v>
      </c>
      <c r="M6" s="2">
        <f t="shared" si="3"/>
        <v>2.2878294113125724E-2</v>
      </c>
      <c r="N6" s="2">
        <f t="shared" si="4"/>
        <v>2.4349837057331486E-2</v>
      </c>
      <c r="O6" s="2">
        <f t="shared" ref="O6:O69" si="5">(C6/(D6+E6+F6))^(1/(1-B6))</f>
        <v>3.2930116186270708</v>
      </c>
      <c r="P6" s="2">
        <f t="shared" ref="P6:P69" si="6">O6^B6*H6</f>
        <v>1.5269844387491436</v>
      </c>
      <c r="Q6" s="2">
        <f t="shared" ref="Q6:Q69" si="7">LN(K6)</f>
        <v>0.52722948032534034</v>
      </c>
      <c r="R6" s="2">
        <f t="shared" ref="R6:R69" si="8">LN(P6)</f>
        <v>0.42329483545054436</v>
      </c>
    </row>
    <row r="7" spans="1:18" x14ac:dyDescent="0.25">
      <c r="A7" s="1">
        <f t="shared" ref="A7:A70" si="9">A6+1</f>
        <v>2</v>
      </c>
      <c r="B7" s="1">
        <f t="shared" ref="B7:B70" si="10">B6</f>
        <v>0.33</v>
      </c>
      <c r="C7" s="1">
        <f>C6</f>
        <v>0.2</v>
      </c>
      <c r="D7" s="1">
        <f t="shared" ref="D7:D70" si="11">D6</f>
        <v>0.01</v>
      </c>
      <c r="E7" s="1">
        <f t="shared" ref="E7:E70" si="12">E6</f>
        <v>0.05</v>
      </c>
      <c r="F7" s="1">
        <f t="shared" ref="F7:F70" si="13">F6</f>
        <v>0.03</v>
      </c>
      <c r="G7" s="2">
        <f t="shared" ref="G7:G70" si="14">G6*EXP(M6)</f>
        <v>4.8048907003549211</v>
      </c>
      <c r="H7" s="2">
        <f t="shared" ref="H7:H70" si="15">H6*EXP(F7)</f>
        <v>1.0618365465453599</v>
      </c>
      <c r="I7" s="2">
        <f t="shared" ref="I7:I70" si="16">I6*EXP(D7)</f>
        <v>1.0202013400267556</v>
      </c>
      <c r="J7" s="2">
        <f t="shared" si="0"/>
        <v>1.7710619127308624</v>
      </c>
      <c r="K7" s="2">
        <f t="shared" si="1"/>
        <v>1.7359925372029161</v>
      </c>
      <c r="L7" s="2">
        <f t="shared" si="2"/>
        <v>4.4354731480987581</v>
      </c>
      <c r="M7" s="2">
        <f t="shared" si="3"/>
        <v>2.3719134239621312E-2</v>
      </c>
      <c r="N7" s="2">
        <f t="shared" si="4"/>
        <v>2.4627314299075033E-2</v>
      </c>
      <c r="O7" s="2">
        <f t="shared" si="5"/>
        <v>3.2930116186270708</v>
      </c>
      <c r="P7" s="2">
        <f t="shared" si="6"/>
        <v>1.5734880381855214</v>
      </c>
      <c r="Q7" s="2">
        <f t="shared" si="7"/>
        <v>0.55157931738267185</v>
      </c>
      <c r="R7" s="2">
        <f t="shared" si="8"/>
        <v>0.45329483545054444</v>
      </c>
    </row>
    <row r="8" spans="1:18" x14ac:dyDescent="0.25">
      <c r="A8" s="1">
        <f t="shared" si="9"/>
        <v>3</v>
      </c>
      <c r="B8" s="1">
        <f t="shared" si="10"/>
        <v>0.33</v>
      </c>
      <c r="C8" s="1">
        <f t="shared" ref="C8:C70" si="17">C7</f>
        <v>0.2</v>
      </c>
      <c r="D8" s="1">
        <f t="shared" si="11"/>
        <v>0.01</v>
      </c>
      <c r="E8" s="1">
        <f t="shared" si="12"/>
        <v>0.05</v>
      </c>
      <c r="F8" s="1">
        <f t="shared" si="13"/>
        <v>0.03</v>
      </c>
      <c r="G8" s="2">
        <f t="shared" si="14"/>
        <v>4.9202209072244951</v>
      </c>
      <c r="H8" s="2">
        <f t="shared" si="15"/>
        <v>1.0941742837052106</v>
      </c>
      <c r="I8" s="2">
        <f t="shared" si="16"/>
        <v>1.0304545339535165</v>
      </c>
      <c r="J8" s="2">
        <f t="shared" si="0"/>
        <v>1.8334631894696349</v>
      </c>
      <c r="K8" s="2">
        <f t="shared" si="1"/>
        <v>1.77927616314641</v>
      </c>
      <c r="L8" s="2">
        <f t="shared" si="2"/>
        <v>4.3638444757804384</v>
      </c>
      <c r="M8" s="2">
        <f t="shared" si="3"/>
        <v>2.4527677681199678E-2</v>
      </c>
      <c r="N8" s="2">
        <f t="shared" si="4"/>
        <v>2.4894133634795892E-2</v>
      </c>
      <c r="O8" s="2">
        <f t="shared" si="5"/>
        <v>3.2930116186270708</v>
      </c>
      <c r="P8" s="2">
        <f t="shared" si="6"/>
        <v>1.621407883069895</v>
      </c>
      <c r="Q8" s="2">
        <f t="shared" si="7"/>
        <v>0.57620663168174691</v>
      </c>
      <c r="R8" s="2">
        <f t="shared" si="8"/>
        <v>0.48329483545054447</v>
      </c>
    </row>
    <row r="9" spans="1:18" x14ac:dyDescent="0.25">
      <c r="A9" s="1">
        <f t="shared" si="9"/>
        <v>4</v>
      </c>
      <c r="B9" s="1">
        <f t="shared" si="10"/>
        <v>0.33</v>
      </c>
      <c r="C9" s="1">
        <f t="shared" si="17"/>
        <v>0.2</v>
      </c>
      <c r="D9" s="1">
        <f t="shared" si="11"/>
        <v>0.01</v>
      </c>
      <c r="E9" s="1">
        <f t="shared" si="12"/>
        <v>0.05</v>
      </c>
      <c r="F9" s="1">
        <f t="shared" si="13"/>
        <v>0.03</v>
      </c>
      <c r="G9" s="2">
        <f t="shared" si="14"/>
        <v>5.0423946944049529</v>
      </c>
      <c r="H9" s="2">
        <f t="shared" si="15"/>
        <v>1.127496851579376</v>
      </c>
      <c r="I9" s="2">
        <f t="shared" si="16"/>
        <v>1.0408107741923878</v>
      </c>
      <c r="J9" s="2">
        <f t="shared" si="0"/>
        <v>1.8985696090701099</v>
      </c>
      <c r="K9" s="2">
        <f t="shared" si="1"/>
        <v>1.8241256298901172</v>
      </c>
      <c r="L9" s="2">
        <f t="shared" si="2"/>
        <v>4.2968453203533583</v>
      </c>
      <c r="M9" s="2">
        <f t="shared" si="3"/>
        <v>2.5304283941785258E-2</v>
      </c>
      <c r="N9" s="2">
        <f t="shared" si="4"/>
        <v>2.5150413700789135E-2</v>
      </c>
      <c r="O9" s="2">
        <f t="shared" si="5"/>
        <v>3.2930116186270708</v>
      </c>
      <c r="P9" s="2">
        <f t="shared" si="6"/>
        <v>1.670787104497347</v>
      </c>
      <c r="Q9" s="2">
        <f t="shared" si="7"/>
        <v>0.60110076531654277</v>
      </c>
      <c r="R9" s="2">
        <f t="shared" si="8"/>
        <v>0.51329483545054444</v>
      </c>
    </row>
    <row r="10" spans="1:18" x14ac:dyDescent="0.25">
      <c r="A10" s="1">
        <f t="shared" si="9"/>
        <v>5</v>
      </c>
      <c r="B10" s="1">
        <f t="shared" si="10"/>
        <v>0.33</v>
      </c>
      <c r="C10" s="1">
        <f t="shared" si="17"/>
        <v>0.2</v>
      </c>
      <c r="D10" s="1">
        <f t="shared" si="11"/>
        <v>0.01</v>
      </c>
      <c r="E10" s="1">
        <f t="shared" si="12"/>
        <v>0.05</v>
      </c>
      <c r="F10" s="1">
        <f t="shared" si="13"/>
        <v>0.03</v>
      </c>
      <c r="G10" s="2">
        <f t="shared" si="14"/>
        <v>5.1716169244163126</v>
      </c>
      <c r="H10" s="2">
        <f t="shared" si="15"/>
        <v>1.1618342427282835</v>
      </c>
      <c r="I10" s="2">
        <f t="shared" si="16"/>
        <v>1.0512710963760235</v>
      </c>
      <c r="J10" s="2">
        <f t="shared" si="0"/>
        <v>1.9664918707567367</v>
      </c>
      <c r="K10" s="2">
        <f t="shared" si="1"/>
        <v>1.8705849305052642</v>
      </c>
      <c r="L10" s="2">
        <f t="shared" si="2"/>
        <v>4.2341618191582047</v>
      </c>
      <c r="M10" s="2">
        <f t="shared" si="3"/>
        <v>2.6049401937429162E-2</v>
      </c>
      <c r="N10" s="2">
        <f t="shared" si="4"/>
        <v>2.5396302639351623E-2</v>
      </c>
      <c r="O10" s="2">
        <f t="shared" si="5"/>
        <v>3.2930116186270708</v>
      </c>
      <c r="P10" s="2">
        <f t="shared" si="6"/>
        <v>1.7216701471003597</v>
      </c>
      <c r="Q10" s="2">
        <f t="shared" si="7"/>
        <v>0.62625117901733218</v>
      </c>
      <c r="R10" s="2">
        <f t="shared" si="8"/>
        <v>0.54329483545054447</v>
      </c>
    </row>
    <row r="11" spans="1:18" x14ac:dyDescent="0.25">
      <c r="A11" s="1">
        <f t="shared" si="9"/>
        <v>6</v>
      </c>
      <c r="B11" s="1">
        <f t="shared" si="10"/>
        <v>0.33</v>
      </c>
      <c r="C11" s="1">
        <f t="shared" si="17"/>
        <v>0.2</v>
      </c>
      <c r="D11" s="1">
        <f t="shared" si="11"/>
        <v>0.01</v>
      </c>
      <c r="E11" s="1">
        <f t="shared" si="12"/>
        <v>0.05</v>
      </c>
      <c r="F11" s="1">
        <f t="shared" si="13"/>
        <v>0.03</v>
      </c>
      <c r="G11" s="2">
        <f t="shared" si="14"/>
        <v>5.308104443513086</v>
      </c>
      <c r="H11" s="2">
        <f t="shared" si="15"/>
        <v>1.1972173631218106</v>
      </c>
      <c r="I11" s="2">
        <f t="shared" si="16"/>
        <v>1.061836546545359</v>
      </c>
      <c r="J11" s="2">
        <f t="shared" si="0"/>
        <v>2.0373449837769861</v>
      </c>
      <c r="K11" s="2">
        <f t="shared" si="1"/>
        <v>1.9186992483969434</v>
      </c>
      <c r="L11" s="2">
        <f t="shared" si="2"/>
        <v>4.1755028447185678</v>
      </c>
      <c r="M11" s="2">
        <f t="shared" si="3"/>
        <v>2.6763560531171501E-2</v>
      </c>
      <c r="N11" s="2">
        <f t="shared" si="4"/>
        <v>2.5631974975286596E-2</v>
      </c>
      <c r="O11" s="2">
        <f t="shared" si="5"/>
        <v>3.2930116186270708</v>
      </c>
      <c r="P11" s="2">
        <f t="shared" si="6"/>
        <v>1.7741028090519841</v>
      </c>
      <c r="Q11" s="2">
        <f t="shared" si="7"/>
        <v>0.65164748165668374</v>
      </c>
      <c r="R11" s="2">
        <f t="shared" si="8"/>
        <v>0.5732948354505446</v>
      </c>
    </row>
    <row r="12" spans="1:18" x14ac:dyDescent="0.25">
      <c r="A12" s="1">
        <f t="shared" si="9"/>
        <v>7</v>
      </c>
      <c r="B12" s="1">
        <f t="shared" si="10"/>
        <v>0.33</v>
      </c>
      <c r="C12" s="1">
        <f t="shared" si="17"/>
        <v>0.2</v>
      </c>
      <c r="D12" s="1">
        <f t="shared" si="11"/>
        <v>0.01</v>
      </c>
      <c r="E12" s="1">
        <f t="shared" si="12"/>
        <v>0.05</v>
      </c>
      <c r="F12" s="1">
        <f t="shared" si="13"/>
        <v>0.03</v>
      </c>
      <c r="G12" s="2">
        <f t="shared" si="14"/>
        <v>5.4520863581609236</v>
      </c>
      <c r="H12" s="2">
        <f t="shared" si="15"/>
        <v>1.2336780599567438</v>
      </c>
      <c r="I12" s="2">
        <f t="shared" si="16"/>
        <v>1.0725081812542157</v>
      </c>
      <c r="J12" s="2">
        <f t="shared" si="0"/>
        <v>2.1112484534932561</v>
      </c>
      <c r="K12" s="2">
        <f t="shared" si="1"/>
        <v>1.9685150103231042</v>
      </c>
      <c r="L12" s="2">
        <f t="shared" si="2"/>
        <v>4.1205982265105838</v>
      </c>
      <c r="M12" s="2">
        <f t="shared" si="3"/>
        <v>2.7447359223613424E-2</v>
      </c>
      <c r="N12" s="2">
        <f t="shared" si="4"/>
        <v>2.5857628543792428E-2</v>
      </c>
      <c r="O12" s="2">
        <f t="shared" si="5"/>
        <v>3.2930116186270708</v>
      </c>
      <c r="P12" s="2">
        <f t="shared" si="6"/>
        <v>1.8281322832872875</v>
      </c>
      <c r="Q12" s="2">
        <f t="shared" si="7"/>
        <v>0.67727945663197042</v>
      </c>
      <c r="R12" s="2">
        <f t="shared" si="8"/>
        <v>0.60329483545054463</v>
      </c>
    </row>
    <row r="13" spans="1:18" x14ac:dyDescent="0.25">
      <c r="A13" s="1">
        <f t="shared" si="9"/>
        <v>8</v>
      </c>
      <c r="B13" s="1">
        <f t="shared" si="10"/>
        <v>0.33</v>
      </c>
      <c r="C13" s="1">
        <f t="shared" si="17"/>
        <v>0.2</v>
      </c>
      <c r="D13" s="1">
        <f t="shared" si="11"/>
        <v>0.01</v>
      </c>
      <c r="E13" s="1">
        <f t="shared" si="12"/>
        <v>0.05</v>
      </c>
      <c r="F13" s="1">
        <f t="shared" si="13"/>
        <v>0.03</v>
      </c>
      <c r="G13" s="2">
        <f t="shared" si="14"/>
        <v>5.6038043351553979</v>
      </c>
      <c r="H13" s="2">
        <f t="shared" si="15"/>
        <v>1.2712491503214054</v>
      </c>
      <c r="I13" s="2">
        <f t="shared" si="16"/>
        <v>1.0832870676749575</v>
      </c>
      <c r="J13" s="2">
        <f t="shared" si="0"/>
        <v>2.1883264753024201</v>
      </c>
      <c r="K13" s="2">
        <f t="shared" si="1"/>
        <v>2.0200799405823164</v>
      </c>
      <c r="L13" s="2">
        <f t="shared" si="2"/>
        <v>4.0691971219224685</v>
      </c>
      <c r="M13" s="2">
        <f t="shared" si="3"/>
        <v>2.8101459095349973E-2</v>
      </c>
      <c r="N13" s="2">
        <f t="shared" si="4"/>
        <v>2.607348150146549E-2</v>
      </c>
      <c r="O13" s="2">
        <f t="shared" si="5"/>
        <v>3.2930116186270708</v>
      </c>
      <c r="P13" s="2">
        <f t="shared" si="6"/>
        <v>1.8838071999801806</v>
      </c>
      <c r="Q13" s="2">
        <f t="shared" si="7"/>
        <v>0.7031370851757629</v>
      </c>
      <c r="R13" s="2">
        <f t="shared" si="8"/>
        <v>0.63329483545054477</v>
      </c>
    </row>
    <row r="14" spans="1:18" x14ac:dyDescent="0.25">
      <c r="A14" s="1">
        <f t="shared" si="9"/>
        <v>9</v>
      </c>
      <c r="B14" s="1">
        <f t="shared" si="10"/>
        <v>0.33</v>
      </c>
      <c r="C14" s="1">
        <f t="shared" si="17"/>
        <v>0.2</v>
      </c>
      <c r="D14" s="1">
        <f t="shared" si="11"/>
        <v>0.01</v>
      </c>
      <c r="E14" s="1">
        <f t="shared" si="12"/>
        <v>0.05</v>
      </c>
      <c r="F14" s="1">
        <f t="shared" si="13"/>
        <v>0.03</v>
      </c>
      <c r="G14" s="2">
        <f t="shared" si="14"/>
        <v>5.7635129257597217</v>
      </c>
      <c r="H14" s="2">
        <f t="shared" si="15"/>
        <v>1.3099644507332482</v>
      </c>
      <c r="I14" s="2">
        <f t="shared" si="16"/>
        <v>1.0941742837052093</v>
      </c>
      <c r="J14" s="2">
        <f t="shared" si="0"/>
        <v>2.2687081366085646</v>
      </c>
      <c r="K14" s="2">
        <f t="shared" si="1"/>
        <v>2.073443116325147</v>
      </c>
      <c r="L14" s="2">
        <f t="shared" si="2"/>
        <v>4.0210665233069438</v>
      </c>
      <c r="M14" s="2">
        <f t="shared" si="3"/>
        <v>2.8726574081883005E-2</v>
      </c>
      <c r="N14" s="2">
        <f t="shared" si="4"/>
        <v>2.627976944702139E-2</v>
      </c>
      <c r="O14" s="2">
        <f t="shared" si="5"/>
        <v>3.2930116186270708</v>
      </c>
      <c r="P14" s="2">
        <f t="shared" si="6"/>
        <v>1.9411776703138568</v>
      </c>
      <c r="Q14" s="2">
        <f t="shared" si="7"/>
        <v>0.72921056667722839</v>
      </c>
      <c r="R14" s="2">
        <f t="shared" si="8"/>
        <v>0.66329483545054491</v>
      </c>
    </row>
    <row r="15" spans="1:18" x14ac:dyDescent="0.25">
      <c r="A15" s="1">
        <f t="shared" si="9"/>
        <v>10</v>
      </c>
      <c r="B15" s="7">
        <f t="shared" si="10"/>
        <v>0.33</v>
      </c>
      <c r="C15" s="7">
        <f t="shared" si="17"/>
        <v>0.2</v>
      </c>
      <c r="D15" s="7">
        <f t="shared" si="11"/>
        <v>0.01</v>
      </c>
      <c r="E15" s="7">
        <f t="shared" si="12"/>
        <v>0.05</v>
      </c>
      <c r="F15" s="7">
        <f t="shared" si="13"/>
        <v>0.03</v>
      </c>
      <c r="G15" s="8">
        <f t="shared" si="14"/>
        <v>5.9314799142669576</v>
      </c>
      <c r="H15" s="8">
        <f t="shared" si="15"/>
        <v>1.3498588075760041</v>
      </c>
      <c r="I15" s="8">
        <f t="shared" si="16"/>
        <v>1.1051709180756464</v>
      </c>
      <c r="J15" s="2">
        <f t="shared" si="0"/>
        <v>2.352527627091439</v>
      </c>
      <c r="K15" s="2">
        <f t="shared" si="1"/>
        <v>2.128655023955683</v>
      </c>
      <c r="L15" s="2">
        <f t="shared" si="2"/>
        <v>3.9759898891908985</v>
      </c>
      <c r="M15" s="2">
        <f t="shared" si="3"/>
        <v>2.9323462646578854E-2</v>
      </c>
      <c r="N15" s="2">
        <f t="shared" si="4"/>
        <v>2.647674267337102E-2</v>
      </c>
      <c r="O15" s="2">
        <f t="shared" si="5"/>
        <v>3.2930116186270708</v>
      </c>
      <c r="P15" s="2">
        <f t="shared" si="6"/>
        <v>2.0002953315842391</v>
      </c>
      <c r="Q15" s="2">
        <f t="shared" si="7"/>
        <v>0.75549033612425021</v>
      </c>
      <c r="R15" s="2">
        <f t="shared" si="8"/>
        <v>0.69329483545054493</v>
      </c>
    </row>
    <row r="16" spans="1:18" x14ac:dyDescent="0.25">
      <c r="A16" s="1">
        <f t="shared" si="9"/>
        <v>11</v>
      </c>
      <c r="B16" s="1">
        <f t="shared" si="10"/>
        <v>0.33</v>
      </c>
      <c r="C16" s="1">
        <f t="shared" si="17"/>
        <v>0.2</v>
      </c>
      <c r="D16" s="1">
        <f t="shared" si="11"/>
        <v>0.01</v>
      </c>
      <c r="E16" s="1">
        <f t="shared" si="12"/>
        <v>0.05</v>
      </c>
      <c r="F16" s="1">
        <f t="shared" si="13"/>
        <v>0.03</v>
      </c>
      <c r="G16" s="2">
        <f t="shared" si="14"/>
        <v>6.1079866914231005</v>
      </c>
      <c r="H16" s="2">
        <f t="shared" si="15"/>
        <v>1.3909681284637814</v>
      </c>
      <c r="I16" s="2">
        <f t="shared" si="16"/>
        <v>1.11627807045887</v>
      </c>
      <c r="J16" s="2">
        <f t="shared" si="0"/>
        <v>2.4399244575311454</v>
      </c>
      <c r="K16" s="2">
        <f t="shared" si="1"/>
        <v>2.1857676166012672</v>
      </c>
      <c r="L16" s="2">
        <f t="shared" si="2"/>
        <v>3.933765888767593</v>
      </c>
      <c r="M16" s="2">
        <f t="shared" si="3"/>
        <v>2.9892919902962903E-2</v>
      </c>
      <c r="N16" s="2">
        <f t="shared" si="4"/>
        <v>2.6664663567977757E-2</v>
      </c>
      <c r="O16" s="2">
        <f t="shared" si="5"/>
        <v>3.2930116186270708</v>
      </c>
      <c r="P16" s="2">
        <f t="shared" si="6"/>
        <v>2.0612133936770327</v>
      </c>
      <c r="Q16" s="2">
        <f t="shared" si="7"/>
        <v>0.78196707879762106</v>
      </c>
      <c r="R16" s="2">
        <f t="shared" si="8"/>
        <v>0.72329483545054507</v>
      </c>
    </row>
    <row r="17" spans="1:18" x14ac:dyDescent="0.25">
      <c r="A17" s="1">
        <f t="shared" si="9"/>
        <v>12</v>
      </c>
      <c r="B17" s="1">
        <f t="shared" si="10"/>
        <v>0.33</v>
      </c>
      <c r="C17" s="1">
        <f t="shared" si="17"/>
        <v>0.2</v>
      </c>
      <c r="D17" s="1">
        <f t="shared" si="11"/>
        <v>0.01</v>
      </c>
      <c r="E17" s="1">
        <f t="shared" si="12"/>
        <v>0.05</v>
      </c>
      <c r="F17" s="1">
        <f t="shared" si="13"/>
        <v>0.03</v>
      </c>
      <c r="G17" s="2">
        <f t="shared" si="14"/>
        <v>6.293328653180402</v>
      </c>
      <c r="H17" s="2">
        <f t="shared" si="15"/>
        <v>1.4333294145603415</v>
      </c>
      <c r="I17" s="2">
        <f t="shared" si="16"/>
        <v>1.1274968515793742</v>
      </c>
      <c r="J17" s="2">
        <f t="shared" si="0"/>
        <v>2.5310436874684465</v>
      </c>
      <c r="K17" s="2">
        <f t="shared" si="1"/>
        <v>2.2448343726397222</v>
      </c>
      <c r="L17" s="2">
        <f t="shared" si="2"/>
        <v>3.8942072497657434</v>
      </c>
      <c r="M17" s="2">
        <f t="shared" si="3"/>
        <v>3.0435770224374242E-2</v>
      </c>
      <c r="N17" s="2">
        <f t="shared" si="4"/>
        <v>2.6843804174043501E-2</v>
      </c>
      <c r="O17" s="2">
        <f t="shared" si="5"/>
        <v>3.2930116186270708</v>
      </c>
      <c r="P17" s="2">
        <f t="shared" si="6"/>
        <v>2.1239866869602135</v>
      </c>
      <c r="Q17" s="2">
        <f t="shared" si="7"/>
        <v>0.80863174236559876</v>
      </c>
      <c r="R17" s="2">
        <f t="shared" si="8"/>
        <v>0.75329483545054499</v>
      </c>
    </row>
    <row r="18" spans="1:18" x14ac:dyDescent="0.25">
      <c r="A18" s="1">
        <f t="shared" si="9"/>
        <v>13</v>
      </c>
      <c r="B18" s="1">
        <f t="shared" si="10"/>
        <v>0.33</v>
      </c>
      <c r="C18" s="1">
        <f t="shared" si="17"/>
        <v>0.2</v>
      </c>
      <c r="D18" s="1">
        <f t="shared" si="11"/>
        <v>0.01</v>
      </c>
      <c r="E18" s="1">
        <f t="shared" si="12"/>
        <v>0.05</v>
      </c>
      <c r="F18" s="1">
        <f t="shared" si="13"/>
        <v>0.03</v>
      </c>
      <c r="G18" s="2">
        <f t="shared" si="14"/>
        <v>6.4878156252854158</v>
      </c>
      <c r="H18" s="2">
        <f t="shared" si="15"/>
        <v>1.476980793882644</v>
      </c>
      <c r="I18" s="2">
        <f t="shared" si="16"/>
        <v>1.1388283833246202</v>
      </c>
      <c r="J18" s="2">
        <f t="shared" si="0"/>
        <v>2.6260361619996173</v>
      </c>
      <c r="K18" s="2">
        <f t="shared" si="1"/>
        <v>2.3059103552840341</v>
      </c>
      <c r="L18" s="2">
        <f t="shared" si="2"/>
        <v>3.8571397006742765</v>
      </c>
      <c r="M18" s="2">
        <f t="shared" si="3"/>
        <v>3.0952860366900189E-2</v>
      </c>
      <c r="N18" s="2">
        <f t="shared" si="4"/>
        <v>2.7014443921077061E-2</v>
      </c>
      <c r="O18" s="2">
        <f t="shared" si="5"/>
        <v>3.2930116186270708</v>
      </c>
      <c r="P18" s="2">
        <f t="shared" si="6"/>
        <v>2.1886717116350618</v>
      </c>
      <c r="Q18" s="2">
        <f t="shared" si="7"/>
        <v>0.83547554653964262</v>
      </c>
      <c r="R18" s="2">
        <f t="shared" si="8"/>
        <v>0.78329483545054535</v>
      </c>
    </row>
    <row r="19" spans="1:18" x14ac:dyDescent="0.25">
      <c r="A19" s="1">
        <f t="shared" si="9"/>
        <v>14</v>
      </c>
      <c r="B19" s="1">
        <f t="shared" si="10"/>
        <v>0.33</v>
      </c>
      <c r="C19" s="1">
        <f t="shared" si="17"/>
        <v>0.2</v>
      </c>
      <c r="D19" s="1">
        <f t="shared" si="11"/>
        <v>0.01</v>
      </c>
      <c r="E19" s="1">
        <f t="shared" si="12"/>
        <v>0.05</v>
      </c>
      <c r="F19" s="1">
        <f t="shared" si="13"/>
        <v>0.03</v>
      </c>
      <c r="G19" s="2">
        <f t="shared" si="14"/>
        <v>6.6917723142435399</v>
      </c>
      <c r="H19" s="2">
        <f t="shared" si="15"/>
        <v>1.5219615556186354</v>
      </c>
      <c r="I19" s="2">
        <f t="shared" si="16"/>
        <v>1.1502737988572256</v>
      </c>
      <c r="J19" s="2">
        <f t="shared" si="0"/>
        <v>2.7250587580249954</v>
      </c>
      <c r="K19" s="2">
        <f t="shared" si="1"/>
        <v>2.3690522732346748</v>
      </c>
      <c r="L19" s="2">
        <f t="shared" si="2"/>
        <v>3.8224009991084715</v>
      </c>
      <c r="M19" s="2">
        <f t="shared" si="3"/>
        <v>3.1445053120670793E-2</v>
      </c>
      <c r="N19" s="2">
        <f t="shared" si="4"/>
        <v>2.7176867529821361E-2</v>
      </c>
      <c r="O19" s="2">
        <f t="shared" si="5"/>
        <v>3.2930116186270708</v>
      </c>
      <c r="P19" s="2">
        <f t="shared" si="6"/>
        <v>2.2553266885901535</v>
      </c>
      <c r="Q19" s="2">
        <f t="shared" si="7"/>
        <v>0.86248999046071972</v>
      </c>
      <c r="R19" s="2">
        <f t="shared" si="8"/>
        <v>0.81329483545054526</v>
      </c>
    </row>
    <row r="20" spans="1:18" x14ac:dyDescent="0.25">
      <c r="A20" s="1">
        <f t="shared" si="9"/>
        <v>15</v>
      </c>
      <c r="B20" s="1">
        <f t="shared" si="10"/>
        <v>0.33</v>
      </c>
      <c r="C20" s="1">
        <f t="shared" si="17"/>
        <v>0.2</v>
      </c>
      <c r="D20" s="1">
        <f t="shared" si="11"/>
        <v>0.01</v>
      </c>
      <c r="E20" s="1">
        <f t="shared" si="12"/>
        <v>0.05</v>
      </c>
      <c r="F20" s="1">
        <f t="shared" si="13"/>
        <v>0.03</v>
      </c>
      <c r="G20" s="2">
        <f t="shared" si="14"/>
        <v>6.9055387852412036</v>
      </c>
      <c r="H20" s="2">
        <f t="shared" si="15"/>
        <v>1.5683121854901707</v>
      </c>
      <c r="I20" s="2">
        <f t="shared" si="16"/>
        <v>1.1618342427282813</v>
      </c>
      <c r="J20" s="2">
        <f t="shared" si="0"/>
        <v>2.8282746402911085</v>
      </c>
      <c r="K20" s="2">
        <f t="shared" si="1"/>
        <v>2.4343185424192719</v>
      </c>
      <c r="L20" s="2">
        <f t="shared" si="2"/>
        <v>3.7898400388389821</v>
      </c>
      <c r="M20" s="2">
        <f t="shared" si="3"/>
        <v>3.1913221495064578E-2</v>
      </c>
      <c r="N20" s="2">
        <f t="shared" si="4"/>
        <v>2.7331363093371308E-2</v>
      </c>
      <c r="O20" s="2">
        <f t="shared" si="5"/>
        <v>3.2930116186270708</v>
      </c>
      <c r="P20" s="2">
        <f t="shared" si="6"/>
        <v>2.3240116118040954</v>
      </c>
      <c r="Q20" s="2">
        <f t="shared" si="7"/>
        <v>0.88966685799054102</v>
      </c>
      <c r="R20" s="2">
        <f t="shared" si="8"/>
        <v>0.8432948354505454</v>
      </c>
    </row>
    <row r="21" spans="1:18" x14ac:dyDescent="0.25">
      <c r="A21" s="1">
        <f t="shared" si="9"/>
        <v>16</v>
      </c>
      <c r="B21" s="1">
        <f t="shared" si="10"/>
        <v>0.33</v>
      </c>
      <c r="C21" s="1">
        <f t="shared" si="17"/>
        <v>0.2</v>
      </c>
      <c r="D21" s="1">
        <f t="shared" si="11"/>
        <v>0.01</v>
      </c>
      <c r="E21" s="1">
        <f t="shared" si="12"/>
        <v>0.05</v>
      </c>
      <c r="F21" s="1">
        <f t="shared" si="13"/>
        <v>0.03</v>
      </c>
      <c r="G21" s="2">
        <f t="shared" si="14"/>
        <v>7.1294709676483832</v>
      </c>
      <c r="H21" s="2">
        <f t="shared" si="15"/>
        <v>1.6160744021928954</v>
      </c>
      <c r="I21" s="2">
        <f t="shared" si="16"/>
        <v>1.1735108709918083</v>
      </c>
      <c r="J21" s="2">
        <f t="shared" si="0"/>
        <v>2.9358535275874607</v>
      </c>
      <c r="K21" s="2">
        <f t="shared" si="1"/>
        <v>2.5017693488482005</v>
      </c>
      <c r="L21" s="2">
        <f t="shared" si="2"/>
        <v>3.7593160286758565</v>
      </c>
      <c r="M21" s="2">
        <f t="shared" si="3"/>
        <v>3.2358243435160125E-2</v>
      </c>
      <c r="N21" s="2">
        <f t="shared" si="4"/>
        <v>2.7478220333602841E-2</v>
      </c>
      <c r="O21" s="2">
        <f t="shared" si="5"/>
        <v>3.2930116186270708</v>
      </c>
      <c r="P21" s="2">
        <f t="shared" si="6"/>
        <v>2.3947883023441507</v>
      </c>
      <c r="Q21" s="2">
        <f t="shared" si="7"/>
        <v>0.9169982210839126</v>
      </c>
      <c r="R21" s="2">
        <f t="shared" si="8"/>
        <v>0.87329483545054543</v>
      </c>
    </row>
    <row r="22" spans="1:18" x14ac:dyDescent="0.25">
      <c r="A22" s="1">
        <f t="shared" si="9"/>
        <v>17</v>
      </c>
      <c r="B22" s="1">
        <f t="shared" si="10"/>
        <v>0.33</v>
      </c>
      <c r="C22" s="1">
        <f t="shared" si="17"/>
        <v>0.2</v>
      </c>
      <c r="D22" s="1">
        <f t="shared" si="11"/>
        <v>0.01</v>
      </c>
      <c r="E22" s="1">
        <f t="shared" si="12"/>
        <v>0.05</v>
      </c>
      <c r="F22" s="1">
        <f t="shared" si="13"/>
        <v>0.03</v>
      </c>
      <c r="G22" s="2">
        <f t="shared" si="14"/>
        <v>7.3639411887677184</v>
      </c>
      <c r="H22" s="2">
        <f t="shared" si="15"/>
        <v>1.6652911949458886</v>
      </c>
      <c r="I22" s="2">
        <f t="shared" si="16"/>
        <v>1.1853048513203635</v>
      </c>
      <c r="J22" s="2">
        <f t="shared" si="0"/>
        <v>3.0479719694807015</v>
      </c>
      <c r="K22" s="2">
        <f t="shared" si="1"/>
        <v>2.571466712622859</v>
      </c>
      <c r="L22" s="2">
        <f t="shared" si="2"/>
        <v>3.7306977370105874</v>
      </c>
      <c r="M22" s="2">
        <f t="shared" si="3"/>
        <v>3.2780997059829842E-2</v>
      </c>
      <c r="N22" s="2">
        <f t="shared" si="4"/>
        <v>2.7617729029743847E-2</v>
      </c>
      <c r="O22" s="2">
        <f t="shared" si="5"/>
        <v>3.2930116186270708</v>
      </c>
      <c r="P22" s="2">
        <f t="shared" si="6"/>
        <v>2.4677204640093762</v>
      </c>
      <c r="Q22" s="2">
        <f t="shared" si="7"/>
        <v>0.94447644141751552</v>
      </c>
      <c r="R22" s="2">
        <f t="shared" si="8"/>
        <v>0.90329483545054556</v>
      </c>
    </row>
    <row r="23" spans="1:18" x14ac:dyDescent="0.25">
      <c r="A23" s="1">
        <f t="shared" si="9"/>
        <v>18</v>
      </c>
      <c r="B23" s="1">
        <f t="shared" si="10"/>
        <v>0.33</v>
      </c>
      <c r="C23" s="1">
        <f t="shared" si="17"/>
        <v>0.2</v>
      </c>
      <c r="D23" s="1">
        <f t="shared" si="11"/>
        <v>0.01</v>
      </c>
      <c r="E23" s="1">
        <f t="shared" si="12"/>
        <v>0.05</v>
      </c>
      <c r="F23" s="1">
        <f t="shared" si="13"/>
        <v>0.03</v>
      </c>
      <c r="G23" s="2">
        <f t="shared" si="14"/>
        <v>7.6093387365421128</v>
      </c>
      <c r="H23" s="2">
        <f t="shared" si="15"/>
        <v>1.716006862184861</v>
      </c>
      <c r="I23" s="2">
        <f t="shared" si="16"/>
        <v>1.1972173631218079</v>
      </c>
      <c r="J23" s="2">
        <f t="shared" si="0"/>
        <v>3.1648136339909372</v>
      </c>
      <c r="K23" s="2">
        <f t="shared" si="1"/>
        <v>2.6434745531408912</v>
      </c>
      <c r="L23" s="2">
        <f t="shared" si="2"/>
        <v>3.7038627963754758</v>
      </c>
      <c r="M23" s="2">
        <f t="shared" si="3"/>
        <v>3.3182356406152413E-2</v>
      </c>
      <c r="N23" s="2">
        <f t="shared" si="4"/>
        <v>2.7750177614030296E-2</v>
      </c>
      <c r="O23" s="2">
        <f t="shared" si="5"/>
        <v>3.2930116186270708</v>
      </c>
      <c r="P23" s="2">
        <f t="shared" si="6"/>
        <v>2.5428737406683384</v>
      </c>
      <c r="Q23" s="2">
        <f t="shared" si="7"/>
        <v>0.97209417044725932</v>
      </c>
      <c r="R23" s="2">
        <f t="shared" si="8"/>
        <v>0.9332948354505457</v>
      </c>
    </row>
    <row r="24" spans="1:18" x14ac:dyDescent="0.25">
      <c r="A24" s="1">
        <f t="shared" si="9"/>
        <v>19</v>
      </c>
      <c r="B24" s="1">
        <f t="shared" si="10"/>
        <v>0.33</v>
      </c>
      <c r="C24" s="1">
        <f t="shared" si="17"/>
        <v>0.2</v>
      </c>
      <c r="D24" s="1">
        <f t="shared" si="11"/>
        <v>0.01</v>
      </c>
      <c r="E24" s="1">
        <f t="shared" si="12"/>
        <v>0.05</v>
      </c>
      <c r="F24" s="1">
        <f t="shared" si="13"/>
        <v>0.03</v>
      </c>
      <c r="G24" s="2">
        <f t="shared" si="14"/>
        <v>7.8660704519803701</v>
      </c>
      <c r="H24" s="2">
        <f t="shared" si="15"/>
        <v>1.768267051433738</v>
      </c>
      <c r="I24" s="2">
        <f t="shared" si="16"/>
        <v>1.209249597657249</v>
      </c>
      <c r="J24" s="2">
        <f t="shared" si="0"/>
        <v>3.2865696066373413</v>
      </c>
      <c r="K24" s="2">
        <f t="shared" si="1"/>
        <v>2.7178587555493983</v>
      </c>
      <c r="L24" s="2">
        <f t="shared" si="2"/>
        <v>3.6786970628858833</v>
      </c>
      <c r="M24" s="2">
        <f t="shared" si="3"/>
        <v>3.3563187660235402E-2</v>
      </c>
      <c r="N24" s="2">
        <f t="shared" si="4"/>
        <v>2.7875851927877681E-2</v>
      </c>
      <c r="O24" s="2">
        <f t="shared" si="5"/>
        <v>3.2930116186270708</v>
      </c>
      <c r="P24" s="2">
        <f t="shared" si="6"/>
        <v>2.6203157753430291</v>
      </c>
      <c r="Q24" s="2">
        <f t="shared" si="7"/>
        <v>0.99984434806128974</v>
      </c>
      <c r="R24" s="2">
        <f t="shared" si="8"/>
        <v>0.96329483545054584</v>
      </c>
    </row>
    <row r="25" spans="1:18" x14ac:dyDescent="0.25">
      <c r="A25" s="1">
        <f t="shared" si="9"/>
        <v>20</v>
      </c>
      <c r="B25" s="1">
        <f t="shared" si="10"/>
        <v>0.33</v>
      </c>
      <c r="C25" s="1">
        <f t="shared" si="17"/>
        <v>0.2</v>
      </c>
      <c r="D25" s="1">
        <f t="shared" si="11"/>
        <v>0.01</v>
      </c>
      <c r="E25" s="1">
        <f t="shared" si="12"/>
        <v>0.05</v>
      </c>
      <c r="F25" s="1">
        <f t="shared" si="13"/>
        <v>0.03</v>
      </c>
      <c r="G25" s="2">
        <f t="shared" si="14"/>
        <v>8.1345613521100244</v>
      </c>
      <c r="H25" s="2">
        <f t="shared" si="15"/>
        <v>1.822118800390512</v>
      </c>
      <c r="I25" s="2">
        <f t="shared" si="16"/>
        <v>1.2214027581601672</v>
      </c>
      <c r="J25" s="2">
        <f t="shared" si="0"/>
        <v>3.4134387013030141</v>
      </c>
      <c r="K25" s="2">
        <f t="shared" si="1"/>
        <v>2.794687238503351</v>
      </c>
      <c r="L25" s="2">
        <f t="shared" si="2"/>
        <v>3.6550940258915845</v>
      </c>
      <c r="M25" s="2">
        <f t="shared" si="3"/>
        <v>3.3924345850992993E-2</v>
      </c>
      <c r="N25" s="2">
        <f t="shared" si="4"/>
        <v>2.7995034130827687E-2</v>
      </c>
      <c r="O25" s="2">
        <f t="shared" si="5"/>
        <v>3.2930116186270708</v>
      </c>
      <c r="P25" s="2">
        <f t="shared" si="6"/>
        <v>2.7001162710921491</v>
      </c>
      <c r="Q25" s="2">
        <f t="shared" si="7"/>
        <v>1.0277201999891676</v>
      </c>
      <c r="R25" s="2">
        <f t="shared" si="8"/>
        <v>0.99329483545054587</v>
      </c>
    </row>
    <row r="26" spans="1:18" x14ac:dyDescent="0.25">
      <c r="A26" s="1">
        <f t="shared" si="9"/>
        <v>21</v>
      </c>
      <c r="B26" s="1">
        <f t="shared" si="10"/>
        <v>0.33</v>
      </c>
      <c r="C26" s="1">
        <f t="shared" si="17"/>
        <v>0.2</v>
      </c>
      <c r="D26" s="1">
        <f t="shared" si="11"/>
        <v>0.01</v>
      </c>
      <c r="E26" s="1">
        <f t="shared" si="12"/>
        <v>0.05</v>
      </c>
      <c r="F26" s="1">
        <f t="shared" si="13"/>
        <v>0.03</v>
      </c>
      <c r="G26" s="2">
        <f t="shared" si="14"/>
        <v>8.4152552843181105</v>
      </c>
      <c r="H26" s="2">
        <f t="shared" si="15"/>
        <v>1.8776105792643465</v>
      </c>
      <c r="I26" s="2">
        <f t="shared" si="16"/>
        <v>1.2336780599567405</v>
      </c>
      <c r="J26" s="2">
        <f t="shared" si="0"/>
        <v>3.5456277833922343</v>
      </c>
      <c r="K26" s="2">
        <f t="shared" si="1"/>
        <v>2.8740300232919465</v>
      </c>
      <c r="L26" s="2">
        <f t="shared" si="2"/>
        <v>3.632954263582302</v>
      </c>
      <c r="M26" s="2">
        <f t="shared" si="3"/>
        <v>3.4266671980814137E-2</v>
      </c>
      <c r="N26" s="2">
        <f t="shared" si="4"/>
        <v>2.8108001753668663E-2</v>
      </c>
      <c r="O26" s="2">
        <f t="shared" si="5"/>
        <v>3.2930116186270708</v>
      </c>
      <c r="P26" s="2">
        <f t="shared" si="6"/>
        <v>2.7823470537485688</v>
      </c>
      <c r="Q26" s="2">
        <f t="shared" si="7"/>
        <v>1.0557152341199953</v>
      </c>
      <c r="R26" s="2">
        <f t="shared" si="8"/>
        <v>1.023294835450546</v>
      </c>
    </row>
    <row r="27" spans="1:18" x14ac:dyDescent="0.25">
      <c r="A27" s="1">
        <f t="shared" si="9"/>
        <v>22</v>
      </c>
      <c r="B27" s="1">
        <f t="shared" si="10"/>
        <v>0.33</v>
      </c>
      <c r="C27" s="1">
        <f t="shared" si="17"/>
        <v>0.2</v>
      </c>
      <c r="D27" s="1">
        <f t="shared" si="11"/>
        <v>0.01</v>
      </c>
      <c r="E27" s="1">
        <f t="shared" si="12"/>
        <v>0.05</v>
      </c>
      <c r="F27" s="1">
        <f t="shared" si="13"/>
        <v>0.03</v>
      </c>
      <c r="G27" s="2">
        <f t="shared" si="14"/>
        <v>8.7086156129941497</v>
      </c>
      <c r="H27" s="2">
        <f t="shared" si="15"/>
        <v>1.9347923344020352</v>
      </c>
      <c r="I27" s="2">
        <f t="shared" si="16"/>
        <v>1.2460767305873779</v>
      </c>
      <c r="J27" s="2">
        <f t="shared" si="0"/>
        <v>3.6833521057768399</v>
      </c>
      <c r="K27" s="2">
        <f t="shared" si="1"/>
        <v>2.9559593044006003</v>
      </c>
      <c r="L27" s="2">
        <f t="shared" si="2"/>
        <v>3.6121849406733944</v>
      </c>
      <c r="M27" s="2">
        <f t="shared" si="3"/>
        <v>3.4590990565271956E-2</v>
      </c>
      <c r="N27" s="2">
        <f t="shared" si="4"/>
        <v>2.8215026886539745E-2</v>
      </c>
      <c r="O27" s="2">
        <f t="shared" si="5"/>
        <v>3.2930116186270708</v>
      </c>
      <c r="P27" s="2">
        <f t="shared" si="6"/>
        <v>2.8670821365674226</v>
      </c>
      <c r="Q27" s="2">
        <f t="shared" si="7"/>
        <v>1.0838232358736641</v>
      </c>
      <c r="R27" s="2">
        <f t="shared" si="8"/>
        <v>1.0532948354505463</v>
      </c>
    </row>
    <row r="28" spans="1:18" x14ac:dyDescent="0.25">
      <c r="A28" s="1">
        <f t="shared" si="9"/>
        <v>23</v>
      </c>
      <c r="B28" s="1">
        <f t="shared" si="10"/>
        <v>0.33</v>
      </c>
      <c r="C28" s="1">
        <f t="shared" si="17"/>
        <v>0.2</v>
      </c>
      <c r="D28" s="1">
        <f t="shared" si="11"/>
        <v>0.01</v>
      </c>
      <c r="E28" s="1">
        <f t="shared" si="12"/>
        <v>0.05</v>
      </c>
      <c r="F28" s="1">
        <f t="shared" si="13"/>
        <v>0.03</v>
      </c>
      <c r="G28" s="2">
        <f t="shared" si="14"/>
        <v>9.0151259394451131</v>
      </c>
      <c r="H28" s="2">
        <f t="shared" si="15"/>
        <v>1.9937155332430863</v>
      </c>
      <c r="I28" s="2">
        <f t="shared" si="16"/>
        <v>1.2586000099294747</v>
      </c>
      <c r="J28" s="2">
        <f t="shared" si="0"/>
        <v>3.8268356580525165</v>
      </c>
      <c r="K28" s="2">
        <f t="shared" si="1"/>
        <v>3.0405495215806901</v>
      </c>
      <c r="L28" s="2">
        <f t="shared" si="2"/>
        <v>3.592699344643798</v>
      </c>
      <c r="M28" s="2">
        <f t="shared" si="3"/>
        <v>3.4898107552961424E-2</v>
      </c>
      <c r="N28" s="2">
        <f t="shared" si="4"/>
        <v>2.8316375492477269E-2</v>
      </c>
      <c r="O28" s="2">
        <f t="shared" si="5"/>
        <v>3.2930116186270708</v>
      </c>
      <c r="P28" s="2">
        <f t="shared" si="6"/>
        <v>2.9543977868430367</v>
      </c>
      <c r="Q28" s="2">
        <f t="shared" si="7"/>
        <v>1.1120382627602039</v>
      </c>
      <c r="R28" s="2">
        <f t="shared" si="8"/>
        <v>1.0832948354505461</v>
      </c>
    </row>
    <row r="29" spans="1:18" x14ac:dyDescent="0.25">
      <c r="A29" s="1">
        <f t="shared" si="9"/>
        <v>24</v>
      </c>
      <c r="B29" s="1">
        <f t="shared" si="10"/>
        <v>0.33</v>
      </c>
      <c r="C29" s="1">
        <f t="shared" si="17"/>
        <v>0.2</v>
      </c>
      <c r="D29" s="1">
        <f t="shared" si="11"/>
        <v>0.01</v>
      </c>
      <c r="E29" s="1">
        <f t="shared" si="12"/>
        <v>0.05</v>
      </c>
      <c r="F29" s="1">
        <f t="shared" si="13"/>
        <v>0.03</v>
      </c>
      <c r="G29" s="2">
        <f t="shared" si="14"/>
        <v>9.3352908561094612</v>
      </c>
      <c r="H29" s="2">
        <f t="shared" si="15"/>
        <v>2.0544332106438921</v>
      </c>
      <c r="I29" s="2">
        <f t="shared" si="16"/>
        <v>1.2712491503214014</v>
      </c>
      <c r="J29" s="2">
        <f t="shared" si="0"/>
        <v>3.9763115296503355</v>
      </c>
      <c r="K29" s="2">
        <f t="shared" si="1"/>
        <v>3.1278774335031265</v>
      </c>
      <c r="L29" s="2">
        <f t="shared" si="2"/>
        <v>3.5744164573128274</v>
      </c>
      <c r="M29" s="2">
        <f t="shared" si="3"/>
        <v>3.5188808596103821E-2</v>
      </c>
      <c r="N29" s="2">
        <f t="shared" si="4"/>
        <v>2.8412306836714259E-2</v>
      </c>
      <c r="O29" s="2">
        <f t="shared" si="5"/>
        <v>3.2930116186270708</v>
      </c>
      <c r="P29" s="2">
        <f t="shared" si="6"/>
        <v>3.0443725945546434</v>
      </c>
      <c r="Q29" s="2">
        <f t="shared" si="7"/>
        <v>1.1403546382526815</v>
      </c>
      <c r="R29" s="2">
        <f t="shared" si="8"/>
        <v>1.1132948354505463</v>
      </c>
    </row>
    <row r="30" spans="1:18" x14ac:dyDescent="0.25">
      <c r="A30" s="1">
        <f t="shared" si="9"/>
        <v>25</v>
      </c>
      <c r="B30" s="1">
        <f t="shared" si="10"/>
        <v>0.33</v>
      </c>
      <c r="C30" s="1">
        <f t="shared" si="17"/>
        <v>0.2</v>
      </c>
      <c r="D30" s="1">
        <f t="shared" si="11"/>
        <v>0.01</v>
      </c>
      <c r="E30" s="1">
        <f t="shared" si="12"/>
        <v>0.05</v>
      </c>
      <c r="F30" s="1">
        <f t="shared" si="13"/>
        <v>0.03</v>
      </c>
      <c r="G30" s="2">
        <f t="shared" si="14"/>
        <v>9.6696367361567788</v>
      </c>
      <c r="H30" s="2">
        <f t="shared" si="15"/>
        <v>2.1170000166126792</v>
      </c>
      <c r="I30" s="2">
        <f t="shared" si="16"/>
        <v>1.2840254166877381</v>
      </c>
      <c r="J30" s="2">
        <f t="shared" si="0"/>
        <v>4.1320222873739354</v>
      </c>
      <c r="K30" s="2">
        <f t="shared" si="1"/>
        <v>3.2180221930753268</v>
      </c>
      <c r="L30" s="2">
        <f t="shared" si="2"/>
        <v>3.5572605588282071</v>
      </c>
      <c r="M30" s="2">
        <f t="shared" si="3"/>
        <v>3.5463857642623692E-2</v>
      </c>
      <c r="N30" s="2">
        <f t="shared" si="4"/>
        <v>2.8503073022065818E-2</v>
      </c>
      <c r="O30" s="2">
        <f t="shared" si="5"/>
        <v>3.2930116186270708</v>
      </c>
      <c r="P30" s="2">
        <f t="shared" si="6"/>
        <v>3.1370875431026644</v>
      </c>
      <c r="Q30" s="2">
        <f t="shared" si="7"/>
        <v>1.1687669450893958</v>
      </c>
      <c r="R30" s="2">
        <f t="shared" si="8"/>
        <v>1.1432948354505463</v>
      </c>
    </row>
    <row r="31" spans="1:18" x14ac:dyDescent="0.25">
      <c r="A31" s="1">
        <f t="shared" si="9"/>
        <v>26</v>
      </c>
      <c r="B31" s="1">
        <f t="shared" si="10"/>
        <v>0.33</v>
      </c>
      <c r="C31" s="1">
        <f t="shared" si="17"/>
        <v>0.2</v>
      </c>
      <c r="D31" s="1">
        <f t="shared" si="11"/>
        <v>0.01</v>
      </c>
      <c r="E31" s="1">
        <f t="shared" si="12"/>
        <v>0.05</v>
      </c>
      <c r="F31" s="1">
        <f t="shared" si="13"/>
        <v>0.03</v>
      </c>
      <c r="G31" s="2">
        <f t="shared" si="14"/>
        <v>10.018712559620791</v>
      </c>
      <c r="H31" s="2">
        <f t="shared" si="15"/>
        <v>2.1814722654982059</v>
      </c>
      <c r="I31" s="2">
        <f t="shared" si="16"/>
        <v>1.2969300866657683</v>
      </c>
      <c r="J31" s="2">
        <f t="shared" si="0"/>
        <v>4.2942203679584559</v>
      </c>
      <c r="K31" s="2">
        <f t="shared" si="1"/>
        <v>3.3110654245043505</v>
      </c>
      <c r="L31" s="2">
        <f t="shared" si="2"/>
        <v>3.5411608613972048</v>
      </c>
      <c r="M31" s="2">
        <f t="shared" si="3"/>
        <v>3.572399582089604E-2</v>
      </c>
      <c r="N31" s="2">
        <f t="shared" si="4"/>
        <v>2.8588918620895694E-2</v>
      </c>
      <c r="O31" s="2">
        <f t="shared" si="5"/>
        <v>3.2930116186270708</v>
      </c>
      <c r="P31" s="2">
        <f t="shared" si="6"/>
        <v>3.2326260821992392</v>
      </c>
      <c r="Q31" s="2">
        <f t="shared" si="7"/>
        <v>1.1972700181114617</v>
      </c>
      <c r="R31" s="2">
        <f t="shared" si="8"/>
        <v>1.1732948354505464</v>
      </c>
    </row>
    <row r="32" spans="1:18" x14ac:dyDescent="0.25">
      <c r="A32" s="1">
        <f t="shared" si="9"/>
        <v>27</v>
      </c>
      <c r="B32" s="1">
        <f t="shared" si="10"/>
        <v>0.33</v>
      </c>
      <c r="C32" s="1">
        <f t="shared" si="17"/>
        <v>0.2</v>
      </c>
      <c r="D32" s="1">
        <f t="shared" si="11"/>
        <v>0.01</v>
      </c>
      <c r="E32" s="1">
        <f t="shared" si="12"/>
        <v>0.05</v>
      </c>
      <c r="F32" s="1">
        <f t="shared" si="13"/>
        <v>0.03</v>
      </c>
      <c r="G32" s="2">
        <f t="shared" si="14"/>
        <v>10.383090777276871</v>
      </c>
      <c r="H32" s="2">
        <f t="shared" si="15"/>
        <v>2.2479079866764766</v>
      </c>
      <c r="I32" s="2">
        <f t="shared" si="16"/>
        <v>1.3099644507332437</v>
      </c>
      <c r="J32" s="2">
        <f t="shared" si="0"/>
        <v>4.4631684862735943</v>
      </c>
      <c r="K32" s="2">
        <f t="shared" si="1"/>
        <v>3.4070913021917244</v>
      </c>
      <c r="L32" s="2">
        <f t="shared" si="2"/>
        <v>3.5260511703284609</v>
      </c>
      <c r="M32" s="2">
        <f t="shared" si="3"/>
        <v>3.5969940589195754E-2</v>
      </c>
      <c r="N32" s="2">
        <f t="shared" si="4"/>
        <v>2.8670080394434597E-2</v>
      </c>
      <c r="O32" s="2">
        <f t="shared" si="5"/>
        <v>3.2930116186270708</v>
      </c>
      <c r="P32" s="2">
        <f t="shared" si="6"/>
        <v>3.3310742029786007</v>
      </c>
      <c r="Q32" s="2">
        <f t="shared" si="7"/>
        <v>1.2258589367323574</v>
      </c>
      <c r="R32" s="2">
        <f t="shared" si="8"/>
        <v>1.2032948354505466</v>
      </c>
    </row>
    <row r="33" spans="1:18" x14ac:dyDescent="0.25">
      <c r="A33" s="1">
        <f t="shared" si="9"/>
        <v>28</v>
      </c>
      <c r="B33" s="1">
        <f t="shared" si="10"/>
        <v>0.33</v>
      </c>
      <c r="C33" s="1">
        <f t="shared" si="17"/>
        <v>0.2</v>
      </c>
      <c r="D33" s="1">
        <f t="shared" si="11"/>
        <v>0.01</v>
      </c>
      <c r="E33" s="1">
        <f t="shared" si="12"/>
        <v>0.05</v>
      </c>
      <c r="F33" s="1">
        <f t="shared" si="13"/>
        <v>0.03</v>
      </c>
      <c r="G33" s="2">
        <f t="shared" si="14"/>
        <v>10.763368213540524</v>
      </c>
      <c r="H33" s="2">
        <f t="shared" si="15"/>
        <v>2.3163669767810973</v>
      </c>
      <c r="I33" s="2">
        <f t="shared" si="16"/>
        <v>1.3231298123374331</v>
      </c>
      <c r="J33" s="2">
        <f t="shared" si="0"/>
        <v>4.6391400598202575</v>
      </c>
      <c r="K33" s="2">
        <f t="shared" si="1"/>
        <v>3.5061866315481023</v>
      </c>
      <c r="L33" s="2">
        <f t="shared" si="2"/>
        <v>3.5118695701661551</v>
      </c>
      <c r="M33" s="2">
        <f t="shared" si="3"/>
        <v>3.6202385122979089E-2</v>
      </c>
      <c r="N33" s="2">
        <f t="shared" si="4"/>
        <v>2.8746787090583099E-2</v>
      </c>
      <c r="O33" s="2">
        <f t="shared" si="5"/>
        <v>3.2930116186270708</v>
      </c>
      <c r="P33" s="2">
        <f t="shared" si="6"/>
        <v>3.4325205153948968</v>
      </c>
      <c r="Q33" s="2">
        <f t="shared" si="7"/>
        <v>1.254529017126792</v>
      </c>
      <c r="R33" s="2">
        <f t="shared" si="8"/>
        <v>1.2332948354505466</v>
      </c>
    </row>
    <row r="34" spans="1:18" x14ac:dyDescent="0.25">
      <c r="A34" s="1">
        <f t="shared" si="9"/>
        <v>29</v>
      </c>
      <c r="B34" s="1">
        <f t="shared" si="10"/>
        <v>0.33</v>
      </c>
      <c r="C34" s="1">
        <f t="shared" si="17"/>
        <v>0.2</v>
      </c>
      <c r="D34" s="1">
        <f t="shared" si="11"/>
        <v>0.01</v>
      </c>
      <c r="E34" s="1">
        <f t="shared" si="12"/>
        <v>0.05</v>
      </c>
      <c r="F34" s="1">
        <f t="shared" si="13"/>
        <v>0.03</v>
      </c>
      <c r="G34" s="2">
        <f t="shared" si="14"/>
        <v>11.160167009730745</v>
      </c>
      <c r="H34" s="2">
        <f t="shared" si="15"/>
        <v>2.3869108535242827</v>
      </c>
      <c r="I34" s="2">
        <f t="shared" si="16"/>
        <v>1.3364274880254681</v>
      </c>
      <c r="J34" s="2">
        <f t="shared" si="0"/>
        <v>4.8224196501980225</v>
      </c>
      <c r="K34" s="2">
        <f t="shared" si="1"/>
        <v>3.6084409318181598</v>
      </c>
      <c r="L34" s="2">
        <f t="shared" si="2"/>
        <v>3.4985581338925384</v>
      </c>
      <c r="M34" s="2">
        <f t="shared" si="3"/>
        <v>3.642199791442674E-2</v>
      </c>
      <c r="N34" s="2">
        <f t="shared" si="4"/>
        <v>2.8819259311760822E-2</v>
      </c>
      <c r="O34" s="2">
        <f t="shared" si="5"/>
        <v>3.2930116186270708</v>
      </c>
      <c r="P34" s="2">
        <f t="shared" si="6"/>
        <v>3.5370563279771341</v>
      </c>
      <c r="Q34" s="2">
        <f t="shared" si="7"/>
        <v>1.2832758042173755</v>
      </c>
      <c r="R34" s="2">
        <f t="shared" si="8"/>
        <v>1.2632948354505467</v>
      </c>
    </row>
    <row r="35" spans="1:18" x14ac:dyDescent="0.25">
      <c r="A35" s="1">
        <f t="shared" si="9"/>
        <v>30</v>
      </c>
      <c r="B35" s="1">
        <f t="shared" si="10"/>
        <v>0.33</v>
      </c>
      <c r="C35" s="1">
        <f t="shared" si="17"/>
        <v>0.2</v>
      </c>
      <c r="D35" s="1">
        <f t="shared" si="11"/>
        <v>0.01</v>
      </c>
      <c r="E35" s="1">
        <f t="shared" si="12"/>
        <v>0.05</v>
      </c>
      <c r="F35" s="1">
        <f t="shared" si="13"/>
        <v>0.03</v>
      </c>
      <c r="G35" s="2">
        <f t="shared" si="14"/>
        <v>11.574135609111801</v>
      </c>
      <c r="H35" s="2">
        <f t="shared" si="15"/>
        <v>2.4596031111569561</v>
      </c>
      <c r="I35" s="2">
        <f t="shared" si="16"/>
        <v>1.349858807575999</v>
      </c>
      <c r="J35" s="2">
        <f t="shared" si="0"/>
        <v>5.0133034222493169</v>
      </c>
      <c r="K35" s="2">
        <f t="shared" si="1"/>
        <v>3.7139465210083173</v>
      </c>
      <c r="L35" s="2">
        <f t="shared" si="2"/>
        <v>3.4860626533513859</v>
      </c>
      <c r="M35" s="2">
        <f t="shared" si="3"/>
        <v>3.6629422560118738E-2</v>
      </c>
      <c r="N35" s="2">
        <f t="shared" si="4"/>
        <v>2.8887709444839184E-2</v>
      </c>
      <c r="O35" s="2">
        <f t="shared" si="5"/>
        <v>3.2930116186270708</v>
      </c>
      <c r="P35" s="2">
        <f t="shared" si="6"/>
        <v>3.6447757300130159</v>
      </c>
      <c r="Q35" s="2">
        <f t="shared" si="7"/>
        <v>1.3120950635291364</v>
      </c>
      <c r="R35" s="2">
        <f t="shared" si="8"/>
        <v>1.2932948354505469</v>
      </c>
    </row>
    <row r="36" spans="1:18" x14ac:dyDescent="0.25">
      <c r="A36" s="1">
        <f t="shared" si="9"/>
        <v>31</v>
      </c>
      <c r="B36" s="1">
        <f t="shared" si="10"/>
        <v>0.33</v>
      </c>
      <c r="C36" s="1">
        <f t="shared" si="17"/>
        <v>0.2</v>
      </c>
      <c r="D36" s="1">
        <f t="shared" si="11"/>
        <v>0.01</v>
      </c>
      <c r="E36" s="1">
        <f t="shared" si="12"/>
        <v>0.05</v>
      </c>
      <c r="F36" s="1">
        <f t="shared" si="13"/>
        <v>0.03</v>
      </c>
      <c r="G36" s="2">
        <f t="shared" si="14"/>
        <v>12.005949785198757</v>
      </c>
      <c r="H36" s="2">
        <f t="shared" si="15"/>
        <v>2.5345091776178617</v>
      </c>
      <c r="I36" s="2">
        <f t="shared" si="16"/>
        <v>1.3634251141321734</v>
      </c>
      <c r="J36" s="2">
        <f t="shared" si="0"/>
        <v>5.2120996216157476</v>
      </c>
      <c r="K36" s="2">
        <f t="shared" si="1"/>
        <v>3.8227986030118521</v>
      </c>
      <c r="L36" s="2">
        <f t="shared" si="2"/>
        <v>3.4743323892052573</v>
      </c>
      <c r="M36" s="2">
        <f t="shared" si="3"/>
        <v>3.6825277714243945E-2</v>
      </c>
      <c r="N36" s="2">
        <f t="shared" si="4"/>
        <v>2.89523416457005E-2</v>
      </c>
      <c r="O36" s="2">
        <f t="shared" si="5"/>
        <v>3.2930116186270708</v>
      </c>
      <c r="P36" s="2">
        <f t="shared" si="6"/>
        <v>3.7557756762356522</v>
      </c>
      <c r="Q36" s="2">
        <f t="shared" si="7"/>
        <v>1.3409827729739758</v>
      </c>
      <c r="R36" s="2">
        <f t="shared" si="8"/>
        <v>1.3232948354505469</v>
      </c>
    </row>
    <row r="37" spans="1:18" x14ac:dyDescent="0.25">
      <c r="A37" s="1">
        <f t="shared" si="9"/>
        <v>32</v>
      </c>
      <c r="B37" s="1">
        <f t="shared" si="10"/>
        <v>0.33</v>
      </c>
      <c r="C37" s="1">
        <f t="shared" si="17"/>
        <v>0.2</v>
      </c>
      <c r="D37" s="1">
        <f t="shared" si="11"/>
        <v>0.01</v>
      </c>
      <c r="E37" s="1">
        <f t="shared" si="12"/>
        <v>0.05</v>
      </c>
      <c r="F37" s="1">
        <f t="shared" si="13"/>
        <v>0.03</v>
      </c>
      <c r="G37" s="2">
        <f t="shared" si="14"/>
        <v>12.456313714886281</v>
      </c>
      <c r="H37" s="2">
        <f t="shared" si="15"/>
        <v>2.6116964734231249</v>
      </c>
      <c r="I37" s="2">
        <f t="shared" si="16"/>
        <v>1.3771277643359525</v>
      </c>
      <c r="J37" s="2">
        <f t="shared" ref="J37:J68" si="18">G37^B37*(H37*I37)^(1-B37)</f>
        <v>5.4191290714725442</v>
      </c>
      <c r="K37" s="2">
        <f t="shared" ref="K37:K68" si="19">J37/I37</f>
        <v>3.935095357027846</v>
      </c>
      <c r="L37" s="2">
        <f t="shared" ref="L37:L68" si="20">G37/(H37*I37)</f>
        <v>3.4633198388850817</v>
      </c>
      <c r="M37" s="2">
        <f t="shared" ref="M37:M68" si="21">C37*(1/L37)^(1-B37)-E37</f>
        <v>3.7010157186331244E-2</v>
      </c>
      <c r="N37" s="2">
        <f t="shared" ref="N37:N68" si="22">B37*(M37-F37-D37)+F37</f>
        <v>2.9013351871489311E-2</v>
      </c>
      <c r="O37" s="2">
        <f t="shared" si="5"/>
        <v>3.2930116186270708</v>
      </c>
      <c r="P37" s="2">
        <f t="shared" si="6"/>
        <v>3.8701560740893637</v>
      </c>
      <c r="Q37" s="2">
        <f t="shared" si="7"/>
        <v>1.3699351146196763</v>
      </c>
      <c r="R37" s="2">
        <f t="shared" si="8"/>
        <v>1.353294835450547</v>
      </c>
    </row>
    <row r="38" spans="1:18" x14ac:dyDescent="0.25">
      <c r="A38" s="1">
        <f t="shared" si="9"/>
        <v>33</v>
      </c>
      <c r="B38" s="1">
        <f t="shared" si="10"/>
        <v>0.33</v>
      </c>
      <c r="C38" s="1">
        <f t="shared" si="17"/>
        <v>0.2</v>
      </c>
      <c r="D38" s="1">
        <f t="shared" si="11"/>
        <v>0.01</v>
      </c>
      <c r="E38" s="1">
        <f t="shared" si="12"/>
        <v>0.05</v>
      </c>
      <c r="F38" s="1">
        <f t="shared" si="13"/>
        <v>0.03</v>
      </c>
      <c r="G38" s="2">
        <f t="shared" si="14"/>
        <v>12.925961098036723</v>
      </c>
      <c r="H38" s="2">
        <f t="shared" si="15"/>
        <v>2.69123447234927</v>
      </c>
      <c r="I38" s="2">
        <f t="shared" si="16"/>
        <v>1.3909681284637756</v>
      </c>
      <c r="J38" s="2">
        <f t="shared" si="18"/>
        <v>5.6347256892386621</v>
      </c>
      <c r="K38" s="2">
        <f t="shared" si="19"/>
        <v>4.0509380293722561</v>
      </c>
      <c r="L38" s="2">
        <f t="shared" si="20"/>
        <v>3.4529805211228761</v>
      </c>
      <c r="M38" s="2">
        <f t="shared" si="21"/>
        <v>3.7184630164088947E-2</v>
      </c>
      <c r="N38" s="2">
        <f t="shared" si="22"/>
        <v>2.9070927954149353E-2</v>
      </c>
      <c r="O38" s="2">
        <f t="shared" si="5"/>
        <v>3.2930116186270708</v>
      </c>
      <c r="P38" s="2">
        <f t="shared" si="6"/>
        <v>3.988019873653128</v>
      </c>
      <c r="Q38" s="2">
        <f t="shared" si="7"/>
        <v>1.3989484664911658</v>
      </c>
      <c r="R38" s="2">
        <f t="shared" si="8"/>
        <v>1.3832948354505472</v>
      </c>
    </row>
    <row r="39" spans="1:18" x14ac:dyDescent="0.25">
      <c r="A39" s="1">
        <f t="shared" si="9"/>
        <v>34</v>
      </c>
      <c r="B39" s="1">
        <f t="shared" si="10"/>
        <v>0.33</v>
      </c>
      <c r="C39" s="1">
        <f t="shared" si="17"/>
        <v>0.2</v>
      </c>
      <c r="D39" s="1">
        <f t="shared" si="11"/>
        <v>0.01</v>
      </c>
      <c r="E39" s="1">
        <f t="shared" si="12"/>
        <v>0.05</v>
      </c>
      <c r="F39" s="1">
        <f t="shared" si="13"/>
        <v>0.03</v>
      </c>
      <c r="G39" s="2">
        <f t="shared" si="14"/>
        <v>13.41565632524255</v>
      </c>
      <c r="H39" s="2">
        <f t="shared" si="15"/>
        <v>2.7731947639643062</v>
      </c>
      <c r="I39" s="2">
        <f t="shared" si="16"/>
        <v>1.4049475905635889</v>
      </c>
      <c r="J39" s="2">
        <f t="shared" si="18"/>
        <v>5.8592370240927467</v>
      </c>
      <c r="K39" s="2">
        <f t="shared" si="19"/>
        <v>4.1704310277811416</v>
      </c>
      <c r="L39" s="2">
        <f t="shared" si="20"/>
        <v>3.4432727757786408</v>
      </c>
      <c r="M39" s="2">
        <f t="shared" si="21"/>
        <v>3.7349241543526424E-2</v>
      </c>
      <c r="N39" s="2">
        <f t="shared" si="22"/>
        <v>2.9125249709363719E-2</v>
      </c>
      <c r="O39" s="2">
        <f t="shared" si="5"/>
        <v>3.2930116186270708</v>
      </c>
      <c r="P39" s="2">
        <f t="shared" si="6"/>
        <v>4.1094731603025973</v>
      </c>
      <c r="Q39" s="2">
        <f t="shared" si="7"/>
        <v>1.4280193944453152</v>
      </c>
      <c r="R39" s="2">
        <f t="shared" si="8"/>
        <v>1.4132948354505472</v>
      </c>
    </row>
    <row r="40" spans="1:18" x14ac:dyDescent="0.25">
      <c r="A40" s="1">
        <f t="shared" si="9"/>
        <v>35</v>
      </c>
      <c r="B40" s="1">
        <f t="shared" si="10"/>
        <v>0.33</v>
      </c>
      <c r="C40" s="1">
        <f t="shared" si="17"/>
        <v>0.2</v>
      </c>
      <c r="D40" s="1">
        <f t="shared" si="11"/>
        <v>0.01</v>
      </c>
      <c r="E40" s="1">
        <f t="shared" si="12"/>
        <v>0.05</v>
      </c>
      <c r="F40" s="1">
        <f t="shared" si="13"/>
        <v>0.03</v>
      </c>
      <c r="G40" s="2">
        <f t="shared" si="14"/>
        <v>13.926195695559853</v>
      </c>
      <c r="H40" s="2">
        <f t="shared" si="15"/>
        <v>2.8576511180631727</v>
      </c>
      <c r="I40" s="2">
        <f t="shared" si="16"/>
        <v>1.419067548593252</v>
      </c>
      <c r="J40" s="2">
        <f t="shared" si="18"/>
        <v>6.0930248161590583</v>
      </c>
      <c r="K40" s="2">
        <f t="shared" si="19"/>
        <v>4.2936820183078579</v>
      </c>
      <c r="L40" s="2">
        <f t="shared" si="20"/>
        <v>3.4341575777817299</v>
      </c>
      <c r="M40" s="2">
        <f t="shared" si="21"/>
        <v>3.750451235008459E-2</v>
      </c>
      <c r="N40" s="2">
        <f t="shared" si="22"/>
        <v>2.9176489075527914E-2</v>
      </c>
      <c r="O40" s="2">
        <f t="shared" si="5"/>
        <v>3.2930116186270708</v>
      </c>
      <c r="P40" s="2">
        <f t="shared" si="6"/>
        <v>4.2346252501940995</v>
      </c>
      <c r="Q40" s="2">
        <f t="shared" si="7"/>
        <v>1.4571446441546791</v>
      </c>
      <c r="R40" s="2">
        <f t="shared" si="8"/>
        <v>1.4432948354505473</v>
      </c>
    </row>
    <row r="41" spans="1:18" x14ac:dyDescent="0.25">
      <c r="A41" s="1">
        <f t="shared" si="9"/>
        <v>36</v>
      </c>
      <c r="B41" s="1">
        <f t="shared" si="10"/>
        <v>0.33</v>
      </c>
      <c r="C41" s="1">
        <f t="shared" si="17"/>
        <v>0.2</v>
      </c>
      <c r="D41" s="1">
        <f t="shared" si="11"/>
        <v>0.01</v>
      </c>
      <c r="E41" s="1">
        <f t="shared" si="12"/>
        <v>0.05</v>
      </c>
      <c r="F41" s="1">
        <f t="shared" si="13"/>
        <v>0.03</v>
      </c>
      <c r="G41" s="2">
        <f t="shared" si="14"/>
        <v>14.458408686093973</v>
      </c>
      <c r="H41" s="2">
        <f t="shared" si="15"/>
        <v>2.9446795510655335</v>
      </c>
      <c r="I41" s="2">
        <f t="shared" si="16"/>
        <v>1.4333294145603348</v>
      </c>
      <c r="J41" s="2">
        <f t="shared" si="18"/>
        <v>6.3364655782625841</v>
      </c>
      <c r="K41" s="2">
        <f t="shared" si="19"/>
        <v>4.4208020249178075</v>
      </c>
      <c r="L41" s="2">
        <f t="shared" si="20"/>
        <v>3.4255983641063676</v>
      </c>
      <c r="M41" s="2">
        <f t="shared" si="21"/>
        <v>3.7650940236002128E-2</v>
      </c>
      <c r="N41" s="2">
        <f t="shared" si="22"/>
        <v>2.9224810277880701E-2</v>
      </c>
      <c r="O41" s="2">
        <f t="shared" si="5"/>
        <v>3.2930116186270708</v>
      </c>
      <c r="P41" s="2">
        <f t="shared" si="6"/>
        <v>4.363588788656557</v>
      </c>
      <c r="Q41" s="2">
        <f t="shared" si="7"/>
        <v>1.4863211332302071</v>
      </c>
      <c r="R41" s="2">
        <f t="shared" si="8"/>
        <v>1.4732948354505475</v>
      </c>
    </row>
    <row r="42" spans="1:18" x14ac:dyDescent="0.25">
      <c r="A42" s="1">
        <f t="shared" si="9"/>
        <v>37</v>
      </c>
      <c r="B42" s="1">
        <f t="shared" si="10"/>
        <v>0.33</v>
      </c>
      <c r="C42" s="1">
        <f t="shared" si="17"/>
        <v>0.2</v>
      </c>
      <c r="D42" s="1">
        <f t="shared" si="11"/>
        <v>0.01</v>
      </c>
      <c r="E42" s="1">
        <f t="shared" si="12"/>
        <v>0.05</v>
      </c>
      <c r="F42" s="1">
        <f t="shared" si="13"/>
        <v>0.03</v>
      </c>
      <c r="G42" s="2">
        <f t="shared" si="14"/>
        <v>15.013159275405537</v>
      </c>
      <c r="H42" s="2">
        <f t="shared" si="15"/>
        <v>3.0343583944356856</v>
      </c>
      <c r="I42" s="2">
        <f t="shared" si="16"/>
        <v>1.4477346146633188</v>
      </c>
      <c r="J42" s="2">
        <f t="shared" si="18"/>
        <v>6.5899512011889501</v>
      </c>
      <c r="K42" s="2">
        <f t="shared" si="19"/>
        <v>4.5519055318860984</v>
      </c>
      <c r="L42" s="2">
        <f t="shared" si="20"/>
        <v>3.417560872791316</v>
      </c>
      <c r="M42" s="2">
        <f t="shared" si="21"/>
        <v>3.7789000040578655E-2</v>
      </c>
      <c r="N42" s="2">
        <f t="shared" si="22"/>
        <v>2.9270370013390955E-2</v>
      </c>
      <c r="O42" s="2">
        <f t="shared" si="5"/>
        <v>3.2930116186270708</v>
      </c>
      <c r="P42" s="2">
        <f t="shared" si="6"/>
        <v>4.4964798515798829</v>
      </c>
      <c r="Q42" s="2">
        <f t="shared" si="7"/>
        <v>1.5155459435080878</v>
      </c>
      <c r="R42" s="2">
        <f t="shared" si="8"/>
        <v>1.5032948354505475</v>
      </c>
    </row>
    <row r="43" spans="1:18" x14ac:dyDescent="0.25">
      <c r="A43" s="1">
        <f t="shared" si="9"/>
        <v>38</v>
      </c>
      <c r="B43" s="1">
        <f t="shared" si="10"/>
        <v>0.33</v>
      </c>
      <c r="C43" s="1">
        <f t="shared" si="17"/>
        <v>0.2</v>
      </c>
      <c r="D43" s="1">
        <f t="shared" si="11"/>
        <v>0.01</v>
      </c>
      <c r="E43" s="1">
        <f t="shared" si="12"/>
        <v>0.05</v>
      </c>
      <c r="F43" s="1">
        <f t="shared" si="13"/>
        <v>0.03</v>
      </c>
      <c r="G43" s="2">
        <f t="shared" si="14"/>
        <v>15.591347322795349</v>
      </c>
      <c r="H43" s="2">
        <f t="shared" si="15"/>
        <v>3.1267683651861664</v>
      </c>
      <c r="I43" s="2">
        <f t="shared" si="16"/>
        <v>1.4622845894342187</v>
      </c>
      <c r="J43" s="2">
        <f t="shared" si="18"/>
        <v>6.8538895834227276</v>
      </c>
      <c r="K43" s="2">
        <f t="shared" si="19"/>
        <v>4.6871105891053721</v>
      </c>
      <c r="L43" s="2">
        <f t="shared" si="20"/>
        <v>3.4100129930959349</v>
      </c>
      <c r="M43" s="2">
        <f t="shared" si="21"/>
        <v>3.7919144401356394E-2</v>
      </c>
      <c r="N43" s="2">
        <f t="shared" si="22"/>
        <v>2.9313317652447608E-2</v>
      </c>
      <c r="O43" s="2">
        <f t="shared" si="5"/>
        <v>3.2930116186270708</v>
      </c>
      <c r="P43" s="2">
        <f t="shared" si="6"/>
        <v>4.6334180498911275</v>
      </c>
      <c r="Q43" s="2">
        <f t="shared" si="7"/>
        <v>1.5448163135214792</v>
      </c>
      <c r="R43" s="2">
        <f t="shared" si="8"/>
        <v>1.5332948354505476</v>
      </c>
    </row>
    <row r="44" spans="1:18" x14ac:dyDescent="0.25">
      <c r="A44" s="1">
        <f t="shared" si="9"/>
        <v>39</v>
      </c>
      <c r="B44" s="1">
        <f t="shared" si="10"/>
        <v>0.33</v>
      </c>
      <c r="C44" s="1">
        <f t="shared" si="17"/>
        <v>0.2</v>
      </c>
      <c r="D44" s="1">
        <f t="shared" si="11"/>
        <v>0.01</v>
      </c>
      <c r="E44" s="1">
        <f t="shared" si="12"/>
        <v>0.05</v>
      </c>
      <c r="F44" s="1">
        <f t="shared" si="13"/>
        <v>0.03</v>
      </c>
      <c r="G44" s="2">
        <f t="shared" si="14"/>
        <v>16.193910005619887</v>
      </c>
      <c r="H44" s="2">
        <f t="shared" si="15"/>
        <v>3.2219926385285111</v>
      </c>
      <c r="I44" s="2">
        <f t="shared" si="16"/>
        <v>1.4769807938826365</v>
      </c>
      <c r="J44" s="2">
        <f t="shared" si="18"/>
        <v>7.1287052863768903</v>
      </c>
      <c r="K44" s="2">
        <f t="shared" si="19"/>
        <v>4.8265389204129017</v>
      </c>
      <c r="L44" s="2">
        <f t="shared" si="20"/>
        <v>3.4029246259597197</v>
      </c>
      <c r="M44" s="2">
        <f t="shared" si="21"/>
        <v>3.8041804405519922E-2</v>
      </c>
      <c r="N44" s="2">
        <f t="shared" si="22"/>
        <v>2.9353795453821573E-2</v>
      </c>
      <c r="O44" s="2">
        <f t="shared" si="5"/>
        <v>3.2930116186270708</v>
      </c>
      <c r="P44" s="2">
        <f t="shared" si="6"/>
        <v>4.7745266372123751</v>
      </c>
      <c r="Q44" s="2">
        <f t="shared" si="7"/>
        <v>1.5741296311739268</v>
      </c>
      <c r="R44" s="2">
        <f t="shared" si="8"/>
        <v>1.5632948354505476</v>
      </c>
    </row>
    <row r="45" spans="1:18" x14ac:dyDescent="0.25">
      <c r="A45" s="1">
        <f t="shared" si="9"/>
        <v>40</v>
      </c>
      <c r="B45" s="1">
        <f t="shared" si="10"/>
        <v>0.33</v>
      </c>
      <c r="C45" s="1">
        <f t="shared" si="17"/>
        <v>0.2</v>
      </c>
      <c r="D45" s="1">
        <f t="shared" si="11"/>
        <v>0.01</v>
      </c>
      <c r="E45" s="1">
        <f t="shared" si="12"/>
        <v>0.05</v>
      </c>
      <c r="F45" s="1">
        <f t="shared" si="13"/>
        <v>0.03</v>
      </c>
      <c r="G45" s="2">
        <f t="shared" si="14"/>
        <v>16.821823316885737</v>
      </c>
      <c r="H45" s="2">
        <f t="shared" si="15"/>
        <v>3.3201169227365592</v>
      </c>
      <c r="I45" s="2">
        <f t="shared" si="16"/>
        <v>1.4918246976412639</v>
      </c>
      <c r="J45" s="2">
        <f t="shared" si="18"/>
        <v>7.4148402161672422</v>
      </c>
      <c r="K45" s="2">
        <f t="shared" si="19"/>
        <v>4.9703160350481568</v>
      </c>
      <c r="L45" s="2">
        <f t="shared" si="20"/>
        <v>3.3962675540005374</v>
      </c>
      <c r="M45" s="2">
        <f t="shared" si="21"/>
        <v>3.8157390272007333E-2</v>
      </c>
      <c r="N45" s="2">
        <f t="shared" si="22"/>
        <v>2.9391938789762418E-2</v>
      </c>
      <c r="O45" s="2">
        <f t="shared" si="5"/>
        <v>3.2930116186270708</v>
      </c>
      <c r="P45" s="2">
        <f t="shared" si="6"/>
        <v>4.9199326207973302</v>
      </c>
      <c r="Q45" s="2">
        <f t="shared" si="7"/>
        <v>1.6034834266277485</v>
      </c>
      <c r="R45" s="2">
        <f t="shared" si="8"/>
        <v>1.5932948354505476</v>
      </c>
    </row>
    <row r="46" spans="1:18" x14ac:dyDescent="0.25">
      <c r="A46" s="1">
        <f t="shared" si="9"/>
        <v>41</v>
      </c>
      <c r="B46" s="1">
        <f t="shared" si="10"/>
        <v>0.33</v>
      </c>
      <c r="C46" s="1">
        <f t="shared" si="17"/>
        <v>0.2</v>
      </c>
      <c r="D46" s="1">
        <f t="shared" si="11"/>
        <v>0.01</v>
      </c>
      <c r="E46" s="1">
        <f t="shared" si="12"/>
        <v>0.05</v>
      </c>
      <c r="F46" s="1">
        <f t="shared" si="13"/>
        <v>0.03</v>
      </c>
      <c r="G46" s="2">
        <f t="shared" si="14"/>
        <v>17.4761036254712</v>
      </c>
      <c r="H46" s="2">
        <f t="shared" si="15"/>
        <v>3.4212295362896858</v>
      </c>
      <c r="I46" s="2">
        <f t="shared" si="16"/>
        <v>1.506817785112847</v>
      </c>
      <c r="J46" s="2">
        <f t="shared" si="18"/>
        <v>7.71275433302797</v>
      </c>
      <c r="K46" s="2">
        <f t="shared" si="19"/>
        <v>5.1185713423540156</v>
      </c>
      <c r="L46" s="2">
        <f t="shared" si="20"/>
        <v>3.3900153203489154</v>
      </c>
      <c r="M46" s="2">
        <f t="shared" si="21"/>
        <v>3.8266292055933224E-2</v>
      </c>
      <c r="N46" s="2">
        <f t="shared" si="22"/>
        <v>2.9427876378457962E-2</v>
      </c>
      <c r="O46" s="2">
        <f t="shared" si="5"/>
        <v>3.2930116186270708</v>
      </c>
      <c r="P46" s="2">
        <f t="shared" si="6"/>
        <v>5.0697668758464181</v>
      </c>
      <c r="Q46" s="2">
        <f t="shared" si="7"/>
        <v>1.6328753654175108</v>
      </c>
      <c r="R46" s="2">
        <f t="shared" si="8"/>
        <v>1.6232948354505479</v>
      </c>
    </row>
    <row r="47" spans="1:18" x14ac:dyDescent="0.25">
      <c r="A47" s="1">
        <f t="shared" si="9"/>
        <v>42</v>
      </c>
      <c r="B47" s="1">
        <f t="shared" si="10"/>
        <v>0.33</v>
      </c>
      <c r="C47" s="1">
        <f t="shared" si="17"/>
        <v>0.2</v>
      </c>
      <c r="D47" s="1">
        <f t="shared" si="11"/>
        <v>0.01</v>
      </c>
      <c r="E47" s="1">
        <f t="shared" si="12"/>
        <v>0.05</v>
      </c>
      <c r="F47" s="1">
        <f t="shared" si="13"/>
        <v>0.03</v>
      </c>
      <c r="G47" s="2">
        <f t="shared" si="14"/>
        <v>18.157809301426969</v>
      </c>
      <c r="H47" s="2">
        <f t="shared" si="15"/>
        <v>3.5254214873653953</v>
      </c>
      <c r="I47" s="2">
        <f t="shared" si="16"/>
        <v>1.521961555618627</v>
      </c>
      <c r="J47" s="2">
        <f t="shared" si="18"/>
        <v>8.0229263895088145</v>
      </c>
      <c r="K47" s="2">
        <f t="shared" si="19"/>
        <v>5.2714382698370859</v>
      </c>
      <c r="L47" s="2">
        <f t="shared" si="20"/>
        <v>3.3841431156723276</v>
      </c>
      <c r="M47" s="2">
        <f t="shared" si="21"/>
        <v>3.8368880367945238E-2</v>
      </c>
      <c r="N47" s="2">
        <f t="shared" si="22"/>
        <v>2.9461730521421928E-2</v>
      </c>
      <c r="O47" s="2">
        <f t="shared" si="5"/>
        <v>3.2930116186270708</v>
      </c>
      <c r="P47" s="2">
        <f t="shared" si="6"/>
        <v>5.2241642633032983</v>
      </c>
      <c r="Q47" s="2">
        <f t="shared" si="7"/>
        <v>1.6623032417959691</v>
      </c>
      <c r="R47" s="2">
        <f t="shared" si="8"/>
        <v>1.6532948354505479</v>
      </c>
    </row>
    <row r="48" spans="1:18" x14ac:dyDescent="0.25">
      <c r="A48" s="1">
        <f t="shared" si="9"/>
        <v>43</v>
      </c>
      <c r="B48" s="1">
        <f t="shared" si="10"/>
        <v>0.33</v>
      </c>
      <c r="C48" s="1">
        <f t="shared" si="17"/>
        <v>0.2</v>
      </c>
      <c r="D48" s="1">
        <f t="shared" si="11"/>
        <v>0.01</v>
      </c>
      <c r="E48" s="1">
        <f t="shared" si="12"/>
        <v>0.05</v>
      </c>
      <c r="F48" s="1">
        <f t="shared" si="13"/>
        <v>0.03</v>
      </c>
      <c r="G48" s="2">
        <f t="shared" si="14"/>
        <v>18.868042408914949</v>
      </c>
      <c r="H48" s="2">
        <f t="shared" si="15"/>
        <v>3.6327865557528227</v>
      </c>
      <c r="I48" s="2">
        <f t="shared" si="16"/>
        <v>1.5372575235482744</v>
      </c>
      <c r="J48" s="2">
        <f t="shared" si="18"/>
        <v>8.3458546986402595</v>
      </c>
      <c r="K48" s="2">
        <f t="shared" si="19"/>
        <v>5.4290543847048376</v>
      </c>
      <c r="L48" s="2">
        <f t="shared" si="20"/>
        <v>3.3786276727950941</v>
      </c>
      <c r="M48" s="2">
        <f t="shared" si="21"/>
        <v>3.8465507102071556E-2</v>
      </c>
      <c r="N48" s="2">
        <f t="shared" si="22"/>
        <v>2.9493617343683613E-2</v>
      </c>
      <c r="O48" s="2">
        <f t="shared" si="5"/>
        <v>3.2930116186270708</v>
      </c>
      <c r="P48" s="2">
        <f t="shared" si="6"/>
        <v>5.3832637512388182</v>
      </c>
      <c r="Q48" s="2">
        <f t="shared" si="7"/>
        <v>1.6917649723173906</v>
      </c>
      <c r="R48" s="2">
        <f t="shared" si="8"/>
        <v>1.6832948354505479</v>
      </c>
    </row>
    <row r="49" spans="1:18" x14ac:dyDescent="0.25">
      <c r="A49" s="1">
        <f t="shared" si="9"/>
        <v>44</v>
      </c>
      <c r="B49" s="1">
        <f t="shared" si="10"/>
        <v>0.33</v>
      </c>
      <c r="C49" s="1">
        <f t="shared" si="17"/>
        <v>0.2</v>
      </c>
      <c r="D49" s="1">
        <f t="shared" si="11"/>
        <v>0.01</v>
      </c>
      <c r="E49" s="1">
        <f t="shared" si="12"/>
        <v>0.05</v>
      </c>
      <c r="F49" s="1">
        <f t="shared" si="13"/>
        <v>0.03</v>
      </c>
      <c r="G49" s="2">
        <f t="shared" si="14"/>
        <v>19.607950469455552</v>
      </c>
      <c r="H49" s="2">
        <f t="shared" si="15"/>
        <v>3.7434213772608769</v>
      </c>
      <c r="I49" s="2">
        <f t="shared" si="16"/>
        <v>1.5527072185113289</v>
      </c>
      <c r="J49" s="2">
        <f t="shared" si="18"/>
        <v>8.6820579333010954</v>
      </c>
      <c r="K49" s="2">
        <f t="shared" si="19"/>
        <v>5.5915615189997583</v>
      </c>
      <c r="L49" s="2">
        <f t="shared" si="20"/>
        <v>3.3734471683666025</v>
      </c>
      <c r="M49" s="2">
        <f t="shared" si="21"/>
        <v>3.8556506166472063E-2</v>
      </c>
      <c r="N49" s="2">
        <f t="shared" si="22"/>
        <v>2.952364703493578E-2</v>
      </c>
      <c r="O49" s="2">
        <f t="shared" si="5"/>
        <v>3.2930116186270708</v>
      </c>
      <c r="P49" s="2">
        <f t="shared" si="6"/>
        <v>5.547208539931658</v>
      </c>
      <c r="Q49" s="2">
        <f t="shared" si="7"/>
        <v>1.7212585896610746</v>
      </c>
      <c r="R49" s="2">
        <f t="shared" si="8"/>
        <v>1.7132948354505479</v>
      </c>
    </row>
    <row r="50" spans="1:18" x14ac:dyDescent="0.25">
      <c r="A50" s="1">
        <f t="shared" si="9"/>
        <v>45</v>
      </c>
      <c r="B50" s="1">
        <f t="shared" si="10"/>
        <v>0.33</v>
      </c>
      <c r="C50" s="1">
        <f t="shared" si="17"/>
        <v>0.2</v>
      </c>
      <c r="D50" s="1">
        <f t="shared" si="11"/>
        <v>0.01</v>
      </c>
      <c r="E50" s="1">
        <f t="shared" si="12"/>
        <v>0.05</v>
      </c>
      <c r="F50" s="1">
        <f t="shared" si="13"/>
        <v>0.03</v>
      </c>
      <c r="G50" s="2">
        <f t="shared" si="14"/>
        <v>20.378728298269181</v>
      </c>
      <c r="H50" s="2">
        <f t="shared" si="15"/>
        <v>3.8574255306969896</v>
      </c>
      <c r="I50" s="2">
        <f t="shared" si="16"/>
        <v>1.5683121854901614</v>
      </c>
      <c r="J50" s="2">
        <f t="shared" si="18"/>
        <v>9.0320759580723564</v>
      </c>
      <c r="K50" s="2">
        <f t="shared" si="19"/>
        <v>5.7591058984531607</v>
      </c>
      <c r="L50" s="2">
        <f t="shared" si="20"/>
        <v>3.3685811310736824</v>
      </c>
      <c r="M50" s="2">
        <f t="shared" si="21"/>
        <v>3.8642194212280434E-2</v>
      </c>
      <c r="N50" s="2">
        <f t="shared" si="22"/>
        <v>2.9551924090052542E-2</v>
      </c>
      <c r="O50" s="2">
        <f t="shared" si="5"/>
        <v>3.2930116186270708</v>
      </c>
      <c r="P50" s="2">
        <f t="shared" si="6"/>
        <v>5.7161461907582458</v>
      </c>
      <c r="Q50" s="2">
        <f t="shared" si="7"/>
        <v>1.7507822366960102</v>
      </c>
      <c r="R50" s="2">
        <f t="shared" si="8"/>
        <v>1.7432948354505482</v>
      </c>
    </row>
    <row r="51" spans="1:18" x14ac:dyDescent="0.25">
      <c r="A51" s="1">
        <f t="shared" si="9"/>
        <v>46</v>
      </c>
      <c r="B51" s="1">
        <f t="shared" si="10"/>
        <v>0.33</v>
      </c>
      <c r="C51" s="1">
        <f t="shared" si="17"/>
        <v>0.2</v>
      </c>
      <c r="D51" s="1">
        <f t="shared" si="11"/>
        <v>0.01</v>
      </c>
      <c r="E51" s="1">
        <f t="shared" si="12"/>
        <v>0.05</v>
      </c>
      <c r="F51" s="1">
        <f t="shared" si="13"/>
        <v>0.03</v>
      </c>
      <c r="G51" s="2">
        <f t="shared" si="14"/>
        <v>21.181619916617084</v>
      </c>
      <c r="H51" s="2">
        <f t="shared" si="15"/>
        <v>3.9749016274947642</v>
      </c>
      <c r="I51" s="2">
        <f t="shared" si="16"/>
        <v>1.584073984994474</v>
      </c>
      <c r="J51" s="2">
        <f t="shared" si="18"/>
        <v>9.396470694913722</v>
      </c>
      <c r="K51" s="2">
        <f t="shared" si="19"/>
        <v>5.9318382751841616</v>
      </c>
      <c r="L51" s="2">
        <f t="shared" si="20"/>
        <v>3.3640103559322161</v>
      </c>
      <c r="M51" s="2">
        <f t="shared" si="21"/>
        <v>3.8722871356426769E-2</v>
      </c>
      <c r="N51" s="2">
        <f t="shared" si="22"/>
        <v>2.9578547547620834E-2</v>
      </c>
      <c r="O51" s="2">
        <f t="shared" si="5"/>
        <v>3.2930116186270708</v>
      </c>
      <c r="P51" s="2">
        <f t="shared" si="6"/>
        <v>5.8902287590079601</v>
      </c>
      <c r="Q51" s="2">
        <f t="shared" si="7"/>
        <v>1.7803341607860632</v>
      </c>
      <c r="R51" s="2">
        <f t="shared" si="8"/>
        <v>1.7732948354505482</v>
      </c>
    </row>
    <row r="52" spans="1:18" x14ac:dyDescent="0.25">
      <c r="A52" s="1">
        <f t="shared" si="9"/>
        <v>47</v>
      </c>
      <c r="B52" s="1">
        <f t="shared" si="10"/>
        <v>0.33</v>
      </c>
      <c r="C52" s="1">
        <f t="shared" si="17"/>
        <v>0.2</v>
      </c>
      <c r="D52" s="1">
        <f t="shared" si="11"/>
        <v>0.01</v>
      </c>
      <c r="E52" s="1">
        <f t="shared" si="12"/>
        <v>0.05</v>
      </c>
      <c r="F52" s="1">
        <f t="shared" si="13"/>
        <v>0.03</v>
      </c>
      <c r="G52" s="2">
        <f t="shared" si="14"/>
        <v>22.017920543170934</v>
      </c>
      <c r="H52" s="2">
        <f t="shared" si="15"/>
        <v>4.0959554040711934</v>
      </c>
      <c r="I52" s="2">
        <f t="shared" si="16"/>
        <v>1.5999941932173523</v>
      </c>
      <c r="J52" s="2">
        <f t="shared" si="18"/>
        <v>9.7758270240521341</v>
      </c>
      <c r="K52" s="2">
        <f t="shared" si="19"/>
        <v>6.1099140643719387</v>
      </c>
      <c r="L52" s="2">
        <f t="shared" si="20"/>
        <v>3.3597168242291211</v>
      </c>
      <c r="M52" s="2">
        <f t="shared" si="21"/>
        <v>3.8798821894960464E-2</v>
      </c>
      <c r="N52" s="2">
        <f t="shared" si="22"/>
        <v>2.9603611225336952E-2</v>
      </c>
      <c r="O52" s="2">
        <f t="shared" si="5"/>
        <v>3.2930116186270708</v>
      </c>
      <c r="P52" s="2">
        <f t="shared" si="6"/>
        <v>6.0696129307431494</v>
      </c>
      <c r="Q52" s="2">
        <f t="shared" si="7"/>
        <v>1.8099127083336841</v>
      </c>
      <c r="R52" s="2">
        <f t="shared" si="8"/>
        <v>1.8032948354505483</v>
      </c>
    </row>
    <row r="53" spans="1:18" x14ac:dyDescent="0.25">
      <c r="A53" s="1">
        <f t="shared" si="9"/>
        <v>48</v>
      </c>
      <c r="B53" s="1">
        <f t="shared" si="10"/>
        <v>0.33</v>
      </c>
      <c r="C53" s="1">
        <f t="shared" si="17"/>
        <v>0.2</v>
      </c>
      <c r="D53" s="1">
        <f t="shared" si="11"/>
        <v>0.01</v>
      </c>
      <c r="E53" s="1">
        <f t="shared" si="12"/>
        <v>0.05</v>
      </c>
      <c r="F53" s="1">
        <f t="shared" si="13"/>
        <v>0.03</v>
      </c>
      <c r="G53" s="2">
        <f t="shared" si="14"/>
        <v>22.888978667569308</v>
      </c>
      <c r="H53" s="2">
        <f t="shared" si="15"/>
        <v>4.2206958169965709</v>
      </c>
      <c r="I53" s="2">
        <f t="shared" si="16"/>
        <v>1.6160744021928852</v>
      </c>
      <c r="J53" s="2">
        <f t="shared" si="18"/>
        <v>10.170753721528845</v>
      </c>
      <c r="K53" s="2">
        <f t="shared" si="19"/>
        <v>6.2934934850325801</v>
      </c>
      <c r="L53" s="2">
        <f t="shared" si="20"/>
        <v>3.3556836287187282</v>
      </c>
      <c r="M53" s="2">
        <f t="shared" si="21"/>
        <v>3.8870315003958447E-2</v>
      </c>
      <c r="N53" s="2">
        <f t="shared" si="22"/>
        <v>2.9627203951306288E-2</v>
      </c>
      <c r="O53" s="2">
        <f t="shared" si="5"/>
        <v>3.2930116186270708</v>
      </c>
      <c r="P53" s="2">
        <f t="shared" si="6"/>
        <v>6.2544601638271731</v>
      </c>
      <c r="Q53" s="2">
        <f t="shared" si="7"/>
        <v>1.8395163195590212</v>
      </c>
      <c r="R53" s="2">
        <f t="shared" si="8"/>
        <v>1.8332948354505485</v>
      </c>
    </row>
    <row r="54" spans="1:18" x14ac:dyDescent="0.25">
      <c r="A54" s="1">
        <f t="shared" si="9"/>
        <v>49</v>
      </c>
      <c r="B54" s="1">
        <f t="shared" si="10"/>
        <v>0.33</v>
      </c>
      <c r="C54" s="1">
        <f t="shared" si="17"/>
        <v>0.2</v>
      </c>
      <c r="D54" s="1">
        <f t="shared" si="11"/>
        <v>0.01</v>
      </c>
      <c r="E54" s="1">
        <f t="shared" si="12"/>
        <v>0.05</v>
      </c>
      <c r="F54" s="1">
        <f t="shared" si="13"/>
        <v>0.03</v>
      </c>
      <c r="G54" s="2">
        <f t="shared" si="14"/>
        <v>23.796198209452847</v>
      </c>
      <c r="H54" s="2">
        <f t="shared" si="15"/>
        <v>4.3492351410627599</v>
      </c>
      <c r="I54" s="2">
        <f t="shared" si="16"/>
        <v>1.6323162199553705</v>
      </c>
      <c r="J54" s="2">
        <f t="shared" si="18"/>
        <v>10.581884434909384</v>
      </c>
      <c r="K54" s="2">
        <f t="shared" si="19"/>
        <v>6.4827417050347664</v>
      </c>
      <c r="L54" s="2">
        <f t="shared" si="20"/>
        <v>3.3518949037077292</v>
      </c>
      <c r="M54" s="2">
        <f t="shared" si="21"/>
        <v>3.8937605425608007E-2</v>
      </c>
      <c r="N54" s="2">
        <f t="shared" si="22"/>
        <v>2.9649409790450641E-2</v>
      </c>
      <c r="O54" s="2">
        <f t="shared" si="5"/>
        <v>3.2930116186270708</v>
      </c>
      <c r="P54" s="2">
        <f t="shared" si="6"/>
        <v>6.4449368332473664</v>
      </c>
      <c r="Q54" s="2">
        <f t="shared" si="7"/>
        <v>1.8691435235103273</v>
      </c>
      <c r="R54" s="2">
        <f t="shared" si="8"/>
        <v>1.8632948354505485</v>
      </c>
    </row>
    <row r="55" spans="1:18" x14ac:dyDescent="0.25">
      <c r="A55" s="1">
        <f t="shared" si="9"/>
        <v>50</v>
      </c>
      <c r="B55" s="1">
        <f t="shared" si="10"/>
        <v>0.33</v>
      </c>
      <c r="C55" s="1">
        <f t="shared" si="17"/>
        <v>0.2</v>
      </c>
      <c r="D55" s="1">
        <f t="shared" si="11"/>
        <v>0.01</v>
      </c>
      <c r="E55" s="1">
        <f t="shared" si="12"/>
        <v>0.05</v>
      </c>
      <c r="F55" s="1">
        <f t="shared" si="13"/>
        <v>0.03</v>
      </c>
      <c r="G55" s="2">
        <f t="shared" si="14"/>
        <v>24.741040766408709</v>
      </c>
      <c r="H55" s="2">
        <f t="shared" si="15"/>
        <v>4.4816890703380849</v>
      </c>
      <c r="I55" s="2">
        <f t="shared" si="16"/>
        <v>1.6487212707001193</v>
      </c>
      <c r="J55" s="2">
        <f t="shared" si="18"/>
        <v>11.009878698721906</v>
      </c>
      <c r="K55" s="2">
        <f t="shared" si="19"/>
        <v>6.6778289904919035</v>
      </c>
      <c r="L55" s="2">
        <f t="shared" si="20"/>
        <v>3.3483357596905066</v>
      </c>
      <c r="M55" s="2">
        <f t="shared" si="21"/>
        <v>3.9000934137501511E-2</v>
      </c>
      <c r="N55" s="2">
        <f t="shared" si="22"/>
        <v>2.9670308265375499E-2</v>
      </c>
      <c r="O55" s="2">
        <f t="shared" si="5"/>
        <v>3.2930116186270708</v>
      </c>
      <c r="P55" s="2">
        <f t="shared" si="6"/>
        <v>6.6412143808637705</v>
      </c>
      <c r="Q55" s="2">
        <f t="shared" si="7"/>
        <v>1.8987929333007785</v>
      </c>
      <c r="R55" s="2">
        <f t="shared" si="8"/>
        <v>1.8932948354505488</v>
      </c>
    </row>
    <row r="56" spans="1:18" x14ac:dyDescent="0.25">
      <c r="A56" s="1">
        <f t="shared" si="9"/>
        <v>51</v>
      </c>
      <c r="B56" s="1">
        <f t="shared" si="10"/>
        <v>0.33</v>
      </c>
      <c r="C56" s="1">
        <f t="shared" si="17"/>
        <v>0.2</v>
      </c>
      <c r="D56" s="1">
        <f t="shared" si="11"/>
        <v>0.01</v>
      </c>
      <c r="E56" s="1">
        <f t="shared" si="12"/>
        <v>0.05</v>
      </c>
      <c r="F56" s="1">
        <f t="shared" si="13"/>
        <v>0.03</v>
      </c>
      <c r="G56" s="2">
        <f t="shared" si="14"/>
        <v>25.72502795439917</v>
      </c>
      <c r="H56" s="2">
        <f t="shared" si="15"/>
        <v>4.6181768222998016</v>
      </c>
      <c r="I56" s="2">
        <f t="shared" si="16"/>
        <v>1.6652911949458773</v>
      </c>
      <c r="J56" s="2">
        <f t="shared" si="18"/>
        <v>11.455422991252767</v>
      </c>
      <c r="K56" s="2">
        <f t="shared" si="19"/>
        <v>6.8789308596717067</v>
      </c>
      <c r="L56" s="2">
        <f t="shared" si="20"/>
        <v>3.3449922222219972</v>
      </c>
      <c r="M56" s="2">
        <f t="shared" si="21"/>
        <v>3.9060529003575345E-2</v>
      </c>
      <c r="N56" s="2">
        <f t="shared" si="22"/>
        <v>2.9689974571179861E-2</v>
      </c>
      <c r="O56" s="2">
        <f t="shared" si="5"/>
        <v>3.2930116186270708</v>
      </c>
      <c r="P56" s="2">
        <f t="shared" si="6"/>
        <v>6.8434694697183707</v>
      </c>
      <c r="Q56" s="2">
        <f t="shared" si="7"/>
        <v>1.9284632415661538</v>
      </c>
      <c r="R56" s="2">
        <f t="shared" si="8"/>
        <v>1.9232948354505486</v>
      </c>
    </row>
    <row r="57" spans="1:18" x14ac:dyDescent="0.25">
      <c r="A57" s="1">
        <f t="shared" si="9"/>
        <v>52</v>
      </c>
      <c r="B57" s="1">
        <f t="shared" si="10"/>
        <v>0.33</v>
      </c>
      <c r="C57" s="1">
        <f t="shared" si="17"/>
        <v>0.2</v>
      </c>
      <c r="D57" s="1">
        <f t="shared" si="11"/>
        <v>0.01</v>
      </c>
      <c r="E57" s="1">
        <f t="shared" si="12"/>
        <v>0.05</v>
      </c>
      <c r="F57" s="1">
        <f t="shared" si="13"/>
        <v>0.03</v>
      </c>
      <c r="G57" s="2">
        <f t="shared" si="14"/>
        <v>26.749743844398914</v>
      </c>
      <c r="H57" s="2">
        <f t="shared" si="15"/>
        <v>4.7588212451378755</v>
      </c>
      <c r="I57" s="2">
        <f t="shared" si="16"/>
        <v>1.6820276496988771</v>
      </c>
      <c r="J57" s="2">
        <f t="shared" si="18"/>
        <v>11.919231834394157</v>
      </c>
      <c r="K57" s="2">
        <f t="shared" si="19"/>
        <v>7.0862282415678379</v>
      </c>
      <c r="L57" s="2">
        <f t="shared" si="20"/>
        <v>3.3418511747384838</v>
      </c>
      <c r="M57" s="2">
        <f t="shared" si="21"/>
        <v>3.9116605405475E-2</v>
      </c>
      <c r="N57" s="2">
        <f t="shared" si="22"/>
        <v>2.9708479783806748E-2</v>
      </c>
      <c r="O57" s="2">
        <f t="shared" si="5"/>
        <v>3.2930116186270708</v>
      </c>
      <c r="P57" s="2">
        <f t="shared" si="6"/>
        <v>7.0518841430437647</v>
      </c>
      <c r="Q57" s="2">
        <f t="shared" si="7"/>
        <v>1.9581532161373336</v>
      </c>
      <c r="R57" s="2">
        <f t="shared" si="8"/>
        <v>1.9532948354505486</v>
      </c>
    </row>
    <row r="58" spans="1:18" x14ac:dyDescent="0.25">
      <c r="A58" s="1">
        <f t="shared" si="9"/>
        <v>53</v>
      </c>
      <c r="B58" s="1">
        <f t="shared" si="10"/>
        <v>0.33</v>
      </c>
      <c r="C58" s="1">
        <f t="shared" si="17"/>
        <v>0.2</v>
      </c>
      <c r="D58" s="1">
        <f t="shared" si="11"/>
        <v>0.01</v>
      </c>
      <c r="E58" s="1">
        <f t="shared" si="12"/>
        <v>0.05</v>
      </c>
      <c r="F58" s="1">
        <f t="shared" si="13"/>
        <v>0.03</v>
      </c>
      <c r="G58" s="2">
        <f t="shared" si="14"/>
        <v>27.816837499121185</v>
      </c>
      <c r="H58" s="2">
        <f t="shared" si="15"/>
        <v>4.9037489283266451</v>
      </c>
      <c r="I58" s="2">
        <f t="shared" si="16"/>
        <v>1.6989323086185411</v>
      </c>
      <c r="J58" s="2">
        <f t="shared" si="18"/>
        <v>12.402048938307306</v>
      </c>
      <c r="K58" s="2">
        <f t="shared" si="19"/>
        <v>7.2999076392818907</v>
      </c>
      <c r="L58" s="2">
        <f t="shared" si="20"/>
        <v>3.3389003050580763</v>
      </c>
      <c r="M58" s="2">
        <f t="shared" si="21"/>
        <v>3.9169366853432752E-2</v>
      </c>
      <c r="N58" s="2">
        <f t="shared" si="22"/>
        <v>2.9725891061632807E-2</v>
      </c>
      <c r="O58" s="2">
        <f t="shared" si="5"/>
        <v>3.2930116186270708</v>
      </c>
      <c r="P58" s="2">
        <f t="shared" si="6"/>
        <v>7.2666459881143597</v>
      </c>
      <c r="Q58" s="2">
        <f t="shared" si="7"/>
        <v>1.9878616959211406</v>
      </c>
      <c r="R58" s="2">
        <f t="shared" si="8"/>
        <v>1.9832948354505489</v>
      </c>
    </row>
    <row r="59" spans="1:18" x14ac:dyDescent="0.25">
      <c r="A59" s="1">
        <f t="shared" si="9"/>
        <v>54</v>
      </c>
      <c r="B59" s="1">
        <f t="shared" si="10"/>
        <v>0.33</v>
      </c>
      <c r="C59" s="1">
        <f t="shared" si="17"/>
        <v>0.2</v>
      </c>
      <c r="D59" s="1">
        <f t="shared" si="11"/>
        <v>0.01</v>
      </c>
      <c r="E59" s="1">
        <f t="shared" si="12"/>
        <v>0.05</v>
      </c>
      <c r="F59" s="1">
        <f t="shared" si="13"/>
        <v>0.03</v>
      </c>
      <c r="G59" s="2">
        <f t="shared" si="14"/>
        <v>28.928025613874645</v>
      </c>
      <c r="H59" s="2">
        <f t="shared" si="15"/>
        <v>5.0530903165638916</v>
      </c>
      <c r="I59" s="2">
        <f t="shared" si="16"/>
        <v>1.7160068621848485</v>
      </c>
      <c r="J59" s="2">
        <f t="shared" si="18"/>
        <v>12.904648392736323</v>
      </c>
      <c r="K59" s="2">
        <f t="shared" si="19"/>
        <v>7.5201612983679507</v>
      </c>
      <c r="L59" s="2">
        <f t="shared" si="20"/>
        <v>3.3361280553122694</v>
      </c>
      <c r="M59" s="2">
        <f t="shared" si="21"/>
        <v>3.9219005576010782E-2</v>
      </c>
      <c r="N59" s="2">
        <f t="shared" si="22"/>
        <v>2.9742271840083559E-2</v>
      </c>
      <c r="O59" s="2">
        <f t="shared" si="5"/>
        <v>3.2930116186270708</v>
      </c>
      <c r="P59" s="2">
        <f t="shared" si="6"/>
        <v>7.4879483050875768</v>
      </c>
      <c r="Q59" s="2">
        <f t="shared" si="7"/>
        <v>2.0175875869827737</v>
      </c>
      <c r="R59" s="2">
        <f t="shared" si="8"/>
        <v>2.0132948354505489</v>
      </c>
    </row>
    <row r="60" spans="1:18" x14ac:dyDescent="0.25">
      <c r="A60" s="1">
        <f t="shared" si="9"/>
        <v>55</v>
      </c>
      <c r="B60" s="1">
        <f t="shared" si="10"/>
        <v>0.33</v>
      </c>
      <c r="C60" s="1">
        <f t="shared" si="17"/>
        <v>0.2</v>
      </c>
      <c r="D60" s="1">
        <f t="shared" si="11"/>
        <v>0.01</v>
      </c>
      <c r="E60" s="1">
        <f t="shared" si="12"/>
        <v>0.05</v>
      </c>
      <c r="F60" s="1">
        <f t="shared" si="13"/>
        <v>0.03</v>
      </c>
      <c r="G60" s="2">
        <f t="shared" si="14"/>
        <v>30.085095265760913</v>
      </c>
      <c r="H60" s="2">
        <f t="shared" si="15"/>
        <v>5.2069798271798744</v>
      </c>
      <c r="I60" s="2">
        <f t="shared" si="16"/>
        <v>1.7332530178673851</v>
      </c>
      <c r="J60" s="2">
        <f t="shared" si="18"/>
        <v>13.427835906882223</v>
      </c>
      <c r="K60" s="2">
        <f t="shared" si="19"/>
        <v>7.747187380296034</v>
      </c>
      <c r="L60" s="2">
        <f t="shared" si="20"/>
        <v>3.3335235750780106</v>
      </c>
      <c r="M60" s="2">
        <f t="shared" si="21"/>
        <v>3.9265703088293705E-2</v>
      </c>
      <c r="N60" s="2">
        <f t="shared" si="22"/>
        <v>2.9757682019136922E-2</v>
      </c>
      <c r="O60" s="2">
        <f t="shared" si="5"/>
        <v>3.2930116186270708</v>
      </c>
      <c r="P60" s="2">
        <f t="shared" si="6"/>
        <v>7.7159902809870458</v>
      </c>
      <c r="Q60" s="2">
        <f t="shared" si="7"/>
        <v>2.0473298588228572</v>
      </c>
      <c r="R60" s="2">
        <f t="shared" si="8"/>
        <v>2.0432948354505491</v>
      </c>
    </row>
    <row r="61" spans="1:18" x14ac:dyDescent="0.25">
      <c r="A61" s="1">
        <f t="shared" si="9"/>
        <v>56</v>
      </c>
      <c r="B61" s="1">
        <f t="shared" si="10"/>
        <v>0.33</v>
      </c>
      <c r="C61" s="1">
        <f t="shared" si="17"/>
        <v>0.2</v>
      </c>
      <c r="D61" s="1">
        <f t="shared" si="11"/>
        <v>0.01</v>
      </c>
      <c r="E61" s="1">
        <f t="shared" si="12"/>
        <v>0.05</v>
      </c>
      <c r="F61" s="1">
        <f t="shared" si="13"/>
        <v>0.03</v>
      </c>
      <c r="G61" s="2">
        <f t="shared" si="14"/>
        <v>31.289906775597345</v>
      </c>
      <c r="H61" s="2">
        <f t="shared" si="15"/>
        <v>5.365555971122002</v>
      </c>
      <c r="I61" s="2">
        <f t="shared" si="16"/>
        <v>1.7506725002960906</v>
      </c>
      <c r="J61" s="2">
        <f t="shared" si="18"/>
        <v>13.972450099824204</v>
      </c>
      <c r="K61" s="2">
        <f t="shared" si="19"/>
        <v>7.9811901411949115</v>
      </c>
      <c r="L61" s="2">
        <f t="shared" si="20"/>
        <v>3.3310766774963456</v>
      </c>
      <c r="M61" s="2">
        <f t="shared" si="21"/>
        <v>3.9309630738313159E-2</v>
      </c>
      <c r="N61" s="2">
        <f t="shared" si="22"/>
        <v>2.977217814364334E-2</v>
      </c>
      <c r="O61" s="2">
        <f t="shared" si="5"/>
        <v>3.2930116186270708</v>
      </c>
      <c r="P61" s="2">
        <f t="shared" si="6"/>
        <v>7.9509771689843731</v>
      </c>
      <c r="Q61" s="2">
        <f t="shared" si="7"/>
        <v>2.077087540841994</v>
      </c>
      <c r="R61" s="2">
        <f t="shared" si="8"/>
        <v>2.0732948354505494</v>
      </c>
    </row>
    <row r="62" spans="1:18" x14ac:dyDescent="0.25">
      <c r="A62" s="1">
        <f t="shared" si="9"/>
        <v>57</v>
      </c>
      <c r="B62" s="1">
        <f t="shared" si="10"/>
        <v>0.33</v>
      </c>
      <c r="C62" s="1">
        <f t="shared" si="17"/>
        <v>0.2</v>
      </c>
      <c r="D62" s="1">
        <f t="shared" si="11"/>
        <v>0.01</v>
      </c>
      <c r="E62" s="1">
        <f t="shared" si="12"/>
        <v>0.05</v>
      </c>
      <c r="F62" s="1">
        <f t="shared" si="13"/>
        <v>0.03</v>
      </c>
      <c r="G62" s="2">
        <f t="shared" si="14"/>
        <v>32.544396687131311</v>
      </c>
      <c r="H62" s="2">
        <f t="shared" si="15"/>
        <v>5.5289614776240326</v>
      </c>
      <c r="I62" s="2">
        <f t="shared" si="16"/>
        <v>1.7682670514337244</v>
      </c>
      <c r="J62" s="2">
        <f t="shared" si="18"/>
        <v>14.539363843555975</v>
      </c>
      <c r="K62" s="2">
        <f t="shared" si="19"/>
        <v>8.2223801160392309</v>
      </c>
      <c r="L62" s="2">
        <f t="shared" si="20"/>
        <v>3.3287777981789946</v>
      </c>
      <c r="M62" s="2">
        <f t="shared" si="21"/>
        <v>3.9350950231657689E-2</v>
      </c>
      <c r="N62" s="2">
        <f t="shared" si="22"/>
        <v>2.9785813576447037E-2</v>
      </c>
      <c r="O62" s="2">
        <f t="shared" si="5"/>
        <v>3.2930116186270708</v>
      </c>
      <c r="P62" s="2">
        <f t="shared" si="6"/>
        <v>8.193120473140846</v>
      </c>
      <c r="Q62" s="2">
        <f t="shared" si="7"/>
        <v>2.1068597189856377</v>
      </c>
      <c r="R62" s="2">
        <f t="shared" si="8"/>
        <v>2.1032948354505492</v>
      </c>
    </row>
    <row r="63" spans="1:18" x14ac:dyDescent="0.25">
      <c r="A63" s="1">
        <f t="shared" si="9"/>
        <v>58</v>
      </c>
      <c r="B63" s="1">
        <f t="shared" si="10"/>
        <v>0.33</v>
      </c>
      <c r="C63" s="1">
        <f t="shared" si="17"/>
        <v>0.2</v>
      </c>
      <c r="D63" s="1">
        <f t="shared" si="11"/>
        <v>0.01</v>
      </c>
      <c r="E63" s="1">
        <f t="shared" si="12"/>
        <v>0.05</v>
      </c>
      <c r="F63" s="1">
        <f t="shared" si="13"/>
        <v>0.03</v>
      </c>
      <c r="G63" s="2">
        <f t="shared" si="14"/>
        <v>33.850580868301016</v>
      </c>
      <c r="H63" s="2">
        <f t="shared" si="15"/>
        <v>5.697343422672021</v>
      </c>
      <c r="I63" s="2">
        <f t="shared" si="16"/>
        <v>1.7860384307500623</v>
      </c>
      <c r="J63" s="2">
        <f t="shared" si="18"/>
        <v>15.129485660788839</v>
      </c>
      <c r="K63" s="2">
        <f t="shared" si="19"/>
        <v>8.4709743084503959</v>
      </c>
      <c r="L63" s="2">
        <f t="shared" si="20"/>
        <v>3.3266179567183456</v>
      </c>
      <c r="M63" s="2">
        <f t="shared" si="21"/>
        <v>3.9389814134366458E-2</v>
      </c>
      <c r="N63" s="2">
        <f t="shared" si="22"/>
        <v>2.9798638664340932E-2</v>
      </c>
      <c r="O63" s="2">
        <f t="shared" si="5"/>
        <v>3.2930116186270708</v>
      </c>
      <c r="P63" s="2">
        <f t="shared" si="6"/>
        <v>8.4426381387753686</v>
      </c>
      <c r="Q63" s="2">
        <f t="shared" si="7"/>
        <v>2.1366455325620848</v>
      </c>
      <c r="R63" s="2">
        <f t="shared" si="8"/>
        <v>2.1332948354505494</v>
      </c>
    </row>
    <row r="64" spans="1:18" x14ac:dyDescent="0.25">
      <c r="A64" s="1">
        <f t="shared" si="9"/>
        <v>59</v>
      </c>
      <c r="B64" s="1">
        <f t="shared" si="10"/>
        <v>0.33</v>
      </c>
      <c r="C64" s="1">
        <f t="shared" si="17"/>
        <v>0.2</v>
      </c>
      <c r="D64" s="1">
        <f t="shared" si="11"/>
        <v>0.01</v>
      </c>
      <c r="E64" s="1">
        <f t="shared" si="12"/>
        <v>0.05</v>
      </c>
      <c r="F64" s="1">
        <f t="shared" si="13"/>
        <v>0.03</v>
      </c>
      <c r="G64" s="2">
        <f t="shared" si="14"/>
        <v>35.210557739494291</v>
      </c>
      <c r="H64" s="2">
        <f t="shared" si="15"/>
        <v>5.8708533613826326</v>
      </c>
      <c r="I64" s="2">
        <f t="shared" si="16"/>
        <v>1.8039884153978456</v>
      </c>
      <c r="J64" s="2">
        <f t="shared" si="18"/>
        <v>15.743761179761066</v>
      </c>
      <c r="K64" s="2">
        <f t="shared" si="19"/>
        <v>8.7271963862855451</v>
      </c>
      <c r="L64" s="2">
        <f t="shared" si="20"/>
        <v>3.324588720629345</v>
      </c>
      <c r="M64" s="2">
        <f t="shared" si="21"/>
        <v>3.9426366354327391E-2</v>
      </c>
      <c r="N64" s="2">
        <f t="shared" si="22"/>
        <v>2.9810700896928038E-2</v>
      </c>
      <c r="O64" s="2">
        <f t="shared" si="5"/>
        <v>3.2930116186270708</v>
      </c>
      <c r="P64" s="2">
        <f t="shared" si="6"/>
        <v>8.6997547486299602</v>
      </c>
      <c r="Q64" s="2">
        <f t="shared" si="7"/>
        <v>2.1664441712264257</v>
      </c>
      <c r="R64" s="2">
        <f t="shared" si="8"/>
        <v>2.1632948354505497</v>
      </c>
    </row>
    <row r="65" spans="1:18" x14ac:dyDescent="0.25">
      <c r="A65" s="1">
        <f t="shared" si="9"/>
        <v>60</v>
      </c>
      <c r="B65" s="1">
        <f t="shared" si="10"/>
        <v>0.33</v>
      </c>
      <c r="C65" s="1">
        <f t="shared" si="17"/>
        <v>0.2</v>
      </c>
      <c r="D65" s="1">
        <f t="shared" si="11"/>
        <v>0.01</v>
      </c>
      <c r="E65" s="1">
        <f t="shared" si="12"/>
        <v>0.05</v>
      </c>
      <c r="F65" s="1">
        <f t="shared" si="13"/>
        <v>0.03</v>
      </c>
      <c r="G65" s="2">
        <f t="shared" si="14"/>
        <v>36.626511633960924</v>
      </c>
      <c r="H65" s="2">
        <f t="shared" si="15"/>
        <v>6.0496474644129794</v>
      </c>
      <c r="I65" s="2">
        <f t="shared" si="16"/>
        <v>1.8221188003904973</v>
      </c>
      <c r="J65" s="2">
        <f t="shared" si="18"/>
        <v>16.383174648383683</v>
      </c>
      <c r="K65" s="2">
        <f t="shared" si="19"/>
        <v>8.9912768831936827</v>
      </c>
      <c r="L65" s="2">
        <f t="shared" si="20"/>
        <v>3.3226821715637933</v>
      </c>
      <c r="M65" s="2">
        <f t="shared" si="21"/>
        <v>3.9460742601503104E-2</v>
      </c>
      <c r="N65" s="2">
        <f t="shared" si="22"/>
        <v>2.9822045058496022E-2</v>
      </c>
      <c r="O65" s="2">
        <f t="shared" si="5"/>
        <v>3.2930116186270708</v>
      </c>
      <c r="P65" s="2">
        <f t="shared" si="6"/>
        <v>8.9647017250093821</v>
      </c>
      <c r="Q65" s="2">
        <f t="shared" si="7"/>
        <v>2.1962548721233541</v>
      </c>
      <c r="R65" s="2">
        <f t="shared" si="8"/>
        <v>2.1932948354505495</v>
      </c>
    </row>
    <row r="66" spans="1:18" x14ac:dyDescent="0.25">
      <c r="A66" s="1">
        <f t="shared" si="9"/>
        <v>61</v>
      </c>
      <c r="B66" s="1">
        <f t="shared" si="10"/>
        <v>0.33</v>
      </c>
      <c r="C66" s="1">
        <f t="shared" si="17"/>
        <v>0.2</v>
      </c>
      <c r="D66" s="1">
        <f t="shared" si="11"/>
        <v>0.01</v>
      </c>
      <c r="E66" s="1">
        <f t="shared" si="12"/>
        <v>0.05</v>
      </c>
      <c r="F66" s="1">
        <f t="shared" si="13"/>
        <v>0.03</v>
      </c>
      <c r="G66" s="2">
        <f t="shared" si="14"/>
        <v>38.100716295746572</v>
      </c>
      <c r="H66" s="2">
        <f t="shared" si="15"/>
        <v>6.2338866585247521</v>
      </c>
      <c r="I66" s="2">
        <f t="shared" si="16"/>
        <v>1.8404313987816254</v>
      </c>
      <c r="J66" s="2">
        <f t="shared" si="18"/>
        <v>17.048750510147979</v>
      </c>
      <c r="K66" s="2">
        <f t="shared" si="19"/>
        <v>9.2634534063232863</v>
      </c>
      <c r="L66" s="2">
        <f t="shared" si="20"/>
        <v>3.3208908736486604</v>
      </c>
      <c r="M66" s="2">
        <f t="shared" si="21"/>
        <v>3.949307082739148E-2</v>
      </c>
      <c r="N66" s="2">
        <f t="shared" si="22"/>
        <v>2.9832713373039187E-2</v>
      </c>
      <c r="O66" s="2">
        <f t="shared" si="5"/>
        <v>3.2930116186270708</v>
      </c>
      <c r="P66" s="2">
        <f t="shared" si="6"/>
        <v>9.2377175380768328</v>
      </c>
      <c r="Q66" s="2">
        <f t="shared" si="7"/>
        <v>2.2260769171818504</v>
      </c>
      <c r="R66" s="2">
        <f t="shared" si="8"/>
        <v>2.2232948354505497</v>
      </c>
    </row>
    <row r="67" spans="1:18" x14ac:dyDescent="0.25">
      <c r="A67" s="1">
        <f t="shared" si="9"/>
        <v>62</v>
      </c>
      <c r="B67" s="1">
        <f t="shared" si="10"/>
        <v>0.33</v>
      </c>
      <c r="C67" s="1">
        <f t="shared" si="17"/>
        <v>0.2</v>
      </c>
      <c r="D67" s="1">
        <f t="shared" si="11"/>
        <v>0.01</v>
      </c>
      <c r="E67" s="1">
        <f t="shared" si="12"/>
        <v>0.05</v>
      </c>
      <c r="F67" s="1">
        <f t="shared" si="13"/>
        <v>0.03</v>
      </c>
      <c r="G67" s="2">
        <f t="shared" si="14"/>
        <v>39.635538520737086</v>
      </c>
      <c r="H67" s="2">
        <f t="shared" si="15"/>
        <v>6.4237367714291702</v>
      </c>
      <c r="I67" s="2">
        <f t="shared" si="16"/>
        <v>1.8589280418463296</v>
      </c>
      <c r="J67" s="2">
        <f t="shared" si="18"/>
        <v>17.741555044318673</v>
      </c>
      <c r="K67" s="2">
        <f t="shared" si="19"/>
        <v>9.5439708503710321</v>
      </c>
      <c r="L67" s="2">
        <f t="shared" si="20"/>
        <v>3.3192078438102621</v>
      </c>
      <c r="M67" s="2">
        <f t="shared" si="21"/>
        <v>3.9523471644198269E-2</v>
      </c>
      <c r="N67" s="2">
        <f t="shared" si="22"/>
        <v>2.9842745642585426E-2</v>
      </c>
      <c r="O67" s="2">
        <f t="shared" si="5"/>
        <v>3.2930116186270708</v>
      </c>
      <c r="P67" s="2">
        <f t="shared" si="6"/>
        <v>9.5190479204931915</v>
      </c>
      <c r="Q67" s="2">
        <f t="shared" si="7"/>
        <v>2.2559096305548896</v>
      </c>
      <c r="R67" s="2">
        <f t="shared" si="8"/>
        <v>2.25329483545055</v>
      </c>
    </row>
    <row r="68" spans="1:18" x14ac:dyDescent="0.25">
      <c r="A68" s="1">
        <f t="shared" si="9"/>
        <v>63</v>
      </c>
      <c r="B68" s="1">
        <f t="shared" si="10"/>
        <v>0.33</v>
      </c>
      <c r="C68" s="1">
        <f t="shared" si="17"/>
        <v>0.2</v>
      </c>
      <c r="D68" s="1">
        <f t="shared" si="11"/>
        <v>0.01</v>
      </c>
      <c r="E68" s="1">
        <f t="shared" si="12"/>
        <v>0.05</v>
      </c>
      <c r="F68" s="1">
        <f t="shared" si="13"/>
        <v>0.03</v>
      </c>
      <c r="G68" s="2">
        <f t="shared" si="14"/>
        <v>41.233441946631956</v>
      </c>
      <c r="H68" s="2">
        <f t="shared" si="15"/>
        <v>6.6193686810431149</v>
      </c>
      <c r="I68" s="2">
        <f t="shared" si="16"/>
        <v>1.8776105792643305</v>
      </c>
      <c r="J68" s="2">
        <f t="shared" si="18"/>
        <v>18.462698073039189</v>
      </c>
      <c r="K68" s="2">
        <f t="shared" si="19"/>
        <v>9.8330816181665774</v>
      </c>
      <c r="L68" s="2">
        <f t="shared" si="20"/>
        <v>3.3176265239556861</v>
      </c>
      <c r="M68" s="2">
        <f t="shared" si="21"/>
        <v>3.9552058724252451E-2</v>
      </c>
      <c r="N68" s="2">
        <f t="shared" si="22"/>
        <v>2.9852179379003307E-2</v>
      </c>
      <c r="O68" s="2">
        <f t="shared" si="5"/>
        <v>3.2930116186270708</v>
      </c>
      <c r="P68" s="2">
        <f t="shared" si="6"/>
        <v>9.8089460885930055</v>
      </c>
      <c r="Q68" s="2">
        <f t="shared" si="7"/>
        <v>2.2857523761974745</v>
      </c>
      <c r="R68" s="2">
        <f t="shared" si="8"/>
        <v>2.2832948354505498</v>
      </c>
    </row>
    <row r="69" spans="1:18" x14ac:dyDescent="0.25">
      <c r="A69" s="1">
        <f t="shared" si="9"/>
        <v>64</v>
      </c>
      <c r="B69" s="1">
        <f t="shared" si="10"/>
        <v>0.33</v>
      </c>
      <c r="C69" s="1">
        <f t="shared" si="17"/>
        <v>0.2</v>
      </c>
      <c r="D69" s="1">
        <f t="shared" si="11"/>
        <v>0.01</v>
      </c>
      <c r="E69" s="1">
        <f t="shared" si="12"/>
        <v>0.05</v>
      </c>
      <c r="F69" s="1">
        <f t="shared" si="13"/>
        <v>0.03</v>
      </c>
      <c r="G69" s="2">
        <f t="shared" si="14"/>
        <v>42.896990997904538</v>
      </c>
      <c r="H69" s="2">
        <f t="shared" si="15"/>
        <v>6.8209584692907894</v>
      </c>
      <c r="I69" s="2">
        <f t="shared" si="16"/>
        <v>1.8964808793049384</v>
      </c>
      <c r="J69" s="2">
        <f t="shared" ref="J69:J100" si="23">G69^B69*(H69*I69)^(1-B69)</f>
        <v>19.213334738082818</v>
      </c>
      <c r="K69" s="2">
        <f t="shared" ref="K69:K100" si="24">J69/I69</f>
        <v>10.131045847994271</v>
      </c>
      <c r="L69" s="2">
        <f t="shared" ref="L69:L104" si="25">G69/(H69*I69)</f>
        <v>3.3161407548915798</v>
      </c>
      <c r="M69" s="2">
        <f t="shared" ref="M69:M100" si="26">C69*(1/L69)^(1-B69)-E69</f>
        <v>3.9578939180239331E-2</v>
      </c>
      <c r="N69" s="2">
        <f t="shared" ref="N69:N100" si="27">B69*(M69-F69-D69)+F69</f>
        <v>2.9861049929478977E-2</v>
      </c>
      <c r="O69" s="2">
        <f t="shared" si="5"/>
        <v>3.2930116186270708</v>
      </c>
      <c r="P69" s="2">
        <f t="shared" si="6"/>
        <v>10.10767297029628</v>
      </c>
      <c r="Q69" s="2">
        <f t="shared" si="7"/>
        <v>2.3156045555764786</v>
      </c>
      <c r="R69" s="2">
        <f t="shared" si="8"/>
        <v>2.31329483545055</v>
      </c>
    </row>
    <row r="70" spans="1:18" x14ac:dyDescent="0.25">
      <c r="A70" s="1">
        <f t="shared" si="9"/>
        <v>65</v>
      </c>
      <c r="B70" s="1">
        <f t="shared" si="10"/>
        <v>0.33</v>
      </c>
      <c r="C70" s="1">
        <f t="shared" si="17"/>
        <v>0.2</v>
      </c>
      <c r="D70" s="1">
        <f t="shared" si="11"/>
        <v>0.01</v>
      </c>
      <c r="E70" s="1">
        <f t="shared" si="12"/>
        <v>0.05</v>
      </c>
      <c r="F70" s="1">
        <f t="shared" si="13"/>
        <v>0.03</v>
      </c>
      <c r="G70" s="2">
        <f t="shared" si="14"/>
        <v>44.628854992055423</v>
      </c>
      <c r="H70" s="2">
        <f t="shared" si="15"/>
        <v>7.0286875805893345</v>
      </c>
      <c r="I70" s="2">
        <f t="shared" si="16"/>
        <v>1.9155408290138827</v>
      </c>
      <c r="J70" s="2">
        <f t="shared" si="23"/>
        <v>19.99466735009446</v>
      </c>
      <c r="K70" s="2">
        <f t="shared" si="24"/>
        <v>10.438131647858262</v>
      </c>
      <c r="L70" s="2">
        <f t="shared" si="25"/>
        <v>3.3147447518685973</v>
      </c>
      <c r="M70" s="2">
        <f t="shared" si="26"/>
        <v>3.960421392685877E-2</v>
      </c>
      <c r="N70" s="2">
        <f t="shared" si="27"/>
        <v>2.9869390595863392E-2</v>
      </c>
      <c r="O70" s="2">
        <f t="shared" ref="O70:O104" si="28">(C70/(D70+E70+F70))^(1/(1-B70))</f>
        <v>3.2930116186270708</v>
      </c>
      <c r="P70" s="2">
        <f t="shared" ref="P70:P104" si="29">O70^B70*H70</f>
        <v>10.415497439961213</v>
      </c>
      <c r="Q70" s="2">
        <f t="shared" ref="Q70:Q104" si="30">LN(K70)</f>
        <v>2.3454656055059573</v>
      </c>
      <c r="R70" s="2">
        <f t="shared" ref="R70:R104" si="31">LN(P70)</f>
        <v>2.3432948354505498</v>
      </c>
    </row>
    <row r="71" spans="1:18" x14ac:dyDescent="0.25">
      <c r="A71" s="1">
        <f t="shared" ref="A71:A104" si="32">A70+1</f>
        <v>66</v>
      </c>
      <c r="B71" s="1">
        <f t="shared" ref="B71:B104" si="33">B70</f>
        <v>0.33</v>
      </c>
      <c r="C71" s="1">
        <f t="shared" ref="C71:C104" si="34">C70</f>
        <v>0.2</v>
      </c>
      <c r="D71" s="1">
        <f t="shared" ref="D71:D104" si="35">D70</f>
        <v>0.01</v>
      </c>
      <c r="E71" s="1">
        <f t="shared" ref="E71:E104" si="36">E70</f>
        <v>0.05</v>
      </c>
      <c r="F71" s="1">
        <f t="shared" ref="F71:F104" si="37">F70</f>
        <v>0.03</v>
      </c>
      <c r="G71" s="2">
        <f t="shared" ref="G71:G104" si="38">G70*EXP(M70)</f>
        <v>46.43181241372401</v>
      </c>
      <c r="H71" s="2">
        <f t="shared" ref="H71:H104" si="39">H70*EXP(F71)</f>
        <v>7.2427429851610556</v>
      </c>
      <c r="I71" s="2">
        <f t="shared" ref="I71:I104" si="40">I70*EXP(D71)</f>
        <v>1.9347923344020177</v>
      </c>
      <c r="J71" s="2">
        <f t="shared" si="23"/>
        <v>20.807947313283986</v>
      </c>
      <c r="K71" s="2">
        <f t="shared" si="24"/>
        <v>10.754615336903873</v>
      </c>
      <c r="L71" s="2">
        <f t="shared" si="25"/>
        <v>3.3134330816473154</v>
      </c>
      <c r="M71" s="2">
        <f t="shared" si="26"/>
        <v>3.9627978024539545E-2</v>
      </c>
      <c r="N71" s="2">
        <f t="shared" si="27"/>
        <v>2.9877232748098049E-2</v>
      </c>
      <c r="O71" s="2">
        <f t="shared" si="28"/>
        <v>3.2930116186270708</v>
      </c>
      <c r="P71" s="2">
        <f t="shared" si="29"/>
        <v>10.732696560389281</v>
      </c>
      <c r="Q71" s="2">
        <f t="shared" si="30"/>
        <v>2.3753349961018211</v>
      </c>
      <c r="R71" s="2">
        <f t="shared" si="31"/>
        <v>2.3732948354505501</v>
      </c>
    </row>
    <row r="72" spans="1:18" x14ac:dyDescent="0.25">
      <c r="A72" s="1">
        <f t="shared" si="32"/>
        <v>67</v>
      </c>
      <c r="B72" s="1">
        <f t="shared" si="33"/>
        <v>0.33</v>
      </c>
      <c r="C72" s="1">
        <f t="shared" si="34"/>
        <v>0.2</v>
      </c>
      <c r="D72" s="1">
        <f t="shared" si="35"/>
        <v>0.01</v>
      </c>
      <c r="E72" s="1">
        <f t="shared" si="36"/>
        <v>0.05</v>
      </c>
      <c r="F72" s="1">
        <f t="shared" si="37"/>
        <v>0.03</v>
      </c>
      <c r="G72" s="2">
        <f t="shared" si="38"/>
        <v>48.308755363492544</v>
      </c>
      <c r="H72" s="2">
        <f t="shared" si="39"/>
        <v>7.46331734731924</v>
      </c>
      <c r="I72" s="2">
        <f t="shared" si="40"/>
        <v>1.9542373206359254</v>
      </c>
      <c r="J72" s="2">
        <f t="shared" si="23"/>
        <v>21.654477128652434</v>
      </c>
      <c r="K72" s="2">
        <f t="shared" si="24"/>
        <v>11.08078169421403</v>
      </c>
      <c r="L72" s="2">
        <f t="shared" si="25"/>
        <v>3.3122006409884435</v>
      </c>
      <c r="M72" s="2">
        <f t="shared" si="26"/>
        <v>3.965032100585629E-2</v>
      </c>
      <c r="N72" s="2">
        <f t="shared" si="27"/>
        <v>2.9884605931932574E-2</v>
      </c>
      <c r="O72" s="2">
        <f t="shared" si="28"/>
        <v>3.2930116186270708</v>
      </c>
      <c r="P72" s="2">
        <f t="shared" si="29"/>
        <v>11.059555832200452</v>
      </c>
      <c r="Q72" s="2">
        <f t="shared" si="30"/>
        <v>2.4052122288499191</v>
      </c>
      <c r="R72" s="2">
        <f t="shared" si="31"/>
        <v>2.4032948354505503</v>
      </c>
    </row>
    <row r="73" spans="1:18" x14ac:dyDescent="0.25">
      <c r="A73" s="1">
        <f t="shared" si="32"/>
        <v>68</v>
      </c>
      <c r="B73" s="1">
        <f t="shared" si="33"/>
        <v>0.33</v>
      </c>
      <c r="C73" s="1">
        <f t="shared" si="34"/>
        <v>0.2</v>
      </c>
      <c r="D73" s="1">
        <f t="shared" si="35"/>
        <v>0.01</v>
      </c>
      <c r="E73" s="1">
        <f t="shared" si="36"/>
        <v>0.05</v>
      </c>
      <c r="F73" s="1">
        <f t="shared" si="37"/>
        <v>0.03</v>
      </c>
      <c r="G73" s="2">
        <f t="shared" si="38"/>
        <v>50.262694188496866</v>
      </c>
      <c r="H73" s="2">
        <f t="shared" si="39"/>
        <v>7.6906091988790459</v>
      </c>
      <c r="I73" s="2">
        <f t="shared" si="40"/>
        <v>1.9738777322304331</v>
      </c>
      <c r="J73" s="2">
        <f t="shared" si="23"/>
        <v>22.535612478958249</v>
      </c>
      <c r="K73" s="2">
        <f t="shared" si="24"/>
        <v>11.416924215206361</v>
      </c>
      <c r="L73" s="2">
        <f t="shared" si="25"/>
        <v>3.3110426364766261</v>
      </c>
      <c r="M73" s="2">
        <f t="shared" si="26"/>
        <v>3.9671327185305388E-2</v>
      </c>
      <c r="N73" s="2">
        <f t="shared" si="27"/>
        <v>2.9891537971150777E-2</v>
      </c>
      <c r="O73" s="2">
        <f t="shared" si="28"/>
        <v>3.2930116186270708</v>
      </c>
      <c r="P73" s="2">
        <f t="shared" si="29"/>
        <v>11.396369450803016</v>
      </c>
      <c r="Q73" s="2">
        <f t="shared" si="30"/>
        <v>2.4350968347818518</v>
      </c>
      <c r="R73" s="2">
        <f t="shared" si="31"/>
        <v>2.4332948354505506</v>
      </c>
    </row>
    <row r="74" spans="1:18" x14ac:dyDescent="0.25">
      <c r="A74" s="1">
        <f t="shared" si="32"/>
        <v>69</v>
      </c>
      <c r="B74" s="1">
        <f t="shared" si="33"/>
        <v>0.33</v>
      </c>
      <c r="C74" s="1">
        <f t="shared" si="34"/>
        <v>0.2</v>
      </c>
      <c r="D74" s="1">
        <f t="shared" si="35"/>
        <v>0.01</v>
      </c>
      <c r="E74" s="1">
        <f t="shared" si="36"/>
        <v>0.05</v>
      </c>
      <c r="F74" s="1">
        <f t="shared" si="37"/>
        <v>0.03</v>
      </c>
      <c r="G74" s="2">
        <f t="shared" si="38"/>
        <v>52.296762302249597</v>
      </c>
      <c r="H74" s="2">
        <f t="shared" si="39"/>
        <v>7.9248231178495372</v>
      </c>
      <c r="I74" s="2">
        <f t="shared" si="40"/>
        <v>1.9937155332430674</v>
      </c>
      <c r="J74" s="2">
        <f t="shared" si="23"/>
        <v>23.452764398761079</v>
      </c>
      <c r="K74" s="2">
        <f t="shared" si="24"/>
        <v>11.763345375863004</v>
      </c>
      <c r="L74" s="2">
        <f t="shared" si="25"/>
        <v>3.3099545655931766</v>
      </c>
      <c r="M74" s="2">
        <f t="shared" si="26"/>
        <v>3.9691075953098703E-2</v>
      </c>
      <c r="N74" s="2">
        <f t="shared" si="27"/>
        <v>2.9898055064522571E-2</v>
      </c>
      <c r="O74" s="2">
        <f t="shared" si="28"/>
        <v>3.2930116186270708</v>
      </c>
      <c r="P74" s="2">
        <f t="shared" si="29"/>
        <v>11.743440571189319</v>
      </c>
      <c r="Q74" s="2">
        <f t="shared" si="30"/>
        <v>2.4649883727530026</v>
      </c>
      <c r="R74" s="2">
        <f t="shared" si="31"/>
        <v>2.4632948354505504</v>
      </c>
    </row>
    <row r="75" spans="1:18" x14ac:dyDescent="0.25">
      <c r="A75" s="1">
        <f t="shared" si="32"/>
        <v>70</v>
      </c>
      <c r="B75" s="1">
        <f t="shared" si="33"/>
        <v>0.33</v>
      </c>
      <c r="C75" s="1">
        <f t="shared" si="34"/>
        <v>0.2</v>
      </c>
      <c r="D75" s="1">
        <f t="shared" si="35"/>
        <v>0.01</v>
      </c>
      <c r="E75" s="1">
        <f t="shared" si="36"/>
        <v>0.05</v>
      </c>
      <c r="F75" s="1">
        <f t="shared" si="37"/>
        <v>0.03</v>
      </c>
      <c r="G75" s="2">
        <f t="shared" si="38"/>
        <v>54.414221201384592</v>
      </c>
      <c r="H75" s="2">
        <f t="shared" si="39"/>
        <v>8.1661699125677014</v>
      </c>
      <c r="I75" s="2">
        <f t="shared" si="40"/>
        <v>2.0137527074704611</v>
      </c>
      <c r="J75" s="2">
        <f t="shared" si="23"/>
        <v>24.407401533017175</v>
      </c>
      <c r="K75" s="2">
        <f t="shared" si="24"/>
        <v>12.120356905032342</v>
      </c>
      <c r="L75" s="2">
        <f t="shared" si="25"/>
        <v>3.3089321989586646</v>
      </c>
      <c r="M75" s="2">
        <f t="shared" si="26"/>
        <v>3.9709642053633323E-2</v>
      </c>
      <c r="N75" s="2">
        <f t="shared" si="27"/>
        <v>2.9904181877698995E-2</v>
      </c>
      <c r="O75" s="2">
        <f t="shared" si="28"/>
        <v>3.2930116186270708</v>
      </c>
      <c r="P75" s="2">
        <f t="shared" si="29"/>
        <v>12.101081580795713</v>
      </c>
      <c r="Q75" s="2">
        <f t="shared" si="30"/>
        <v>2.4948864278175251</v>
      </c>
      <c r="R75" s="2">
        <f t="shared" si="31"/>
        <v>2.4932948354505506</v>
      </c>
    </row>
    <row r="76" spans="1:18" x14ac:dyDescent="0.25">
      <c r="A76" s="1">
        <f t="shared" si="32"/>
        <v>71</v>
      </c>
      <c r="B76" s="1">
        <f t="shared" si="33"/>
        <v>0.33</v>
      </c>
      <c r="C76" s="1">
        <f t="shared" si="34"/>
        <v>0.2</v>
      </c>
      <c r="D76" s="1">
        <f t="shared" si="35"/>
        <v>0.01</v>
      </c>
      <c r="E76" s="1">
        <f t="shared" si="36"/>
        <v>0.05</v>
      </c>
      <c r="F76" s="1">
        <f t="shared" si="37"/>
        <v>0.03</v>
      </c>
      <c r="G76" s="2">
        <f t="shared" si="38"/>
        <v>56.618465687347182</v>
      </c>
      <c r="H76" s="2">
        <f t="shared" si="39"/>
        <v>8.4148668114401826</v>
      </c>
      <c r="I76" s="2">
        <f t="shared" si="40"/>
        <v>2.033991258646735</v>
      </c>
      <c r="J76" s="2">
        <f t="shared" si="23"/>
        <v>25.401052487841547</v>
      </c>
      <c r="K76" s="2">
        <f t="shared" si="24"/>
        <v>12.488280065048803</v>
      </c>
      <c r="L76" s="2">
        <f t="shared" si="25"/>
        <v>3.3079715636715021</v>
      </c>
      <c r="M76" s="2">
        <f t="shared" si="26"/>
        <v>3.9727095849289559E-2</v>
      </c>
      <c r="N76" s="2">
        <f t="shared" si="27"/>
        <v>2.9909941630265554E-2</v>
      </c>
      <c r="O76" s="2">
        <f t="shared" si="28"/>
        <v>3.2930116186270708</v>
      </c>
      <c r="P76" s="2">
        <f t="shared" si="29"/>
        <v>12.469614380672333</v>
      </c>
      <c r="Q76" s="2">
        <f t="shared" si="30"/>
        <v>2.524790609695224</v>
      </c>
      <c r="R76" s="2">
        <f t="shared" si="31"/>
        <v>2.5232948354505504</v>
      </c>
    </row>
    <row r="77" spans="1:18" x14ac:dyDescent="0.25">
      <c r="A77" s="1">
        <f t="shared" si="32"/>
        <v>72</v>
      </c>
      <c r="B77" s="1">
        <f t="shared" si="33"/>
        <v>0.33</v>
      </c>
      <c r="C77" s="1">
        <f t="shared" si="34"/>
        <v>0.2</v>
      </c>
      <c r="D77" s="1">
        <f t="shared" si="35"/>
        <v>0.01</v>
      </c>
      <c r="E77" s="1">
        <f t="shared" si="36"/>
        <v>0.05</v>
      </c>
      <c r="F77" s="1">
        <f t="shared" si="37"/>
        <v>0.03</v>
      </c>
      <c r="G77" s="2">
        <f t="shared" si="38"/>
        <v>58.913029301382856</v>
      </c>
      <c r="H77" s="2">
        <f t="shared" si="39"/>
        <v>8.6711376584635111</v>
      </c>
      <c r="I77" s="2">
        <f t="shared" si="40"/>
        <v>2.0544332106438716</v>
      </c>
      <c r="J77" s="2">
        <f t="shared" si="23"/>
        <v>26.435308277199848</v>
      </c>
      <c r="K77" s="2">
        <f t="shared" si="24"/>
        <v>12.867445940924439</v>
      </c>
      <c r="L77" s="2">
        <f t="shared" si="25"/>
        <v>3.3070689276735017</v>
      </c>
      <c r="M77" s="2">
        <f t="shared" si="26"/>
        <v>3.9743503570200386E-2</v>
      </c>
      <c r="N77" s="2">
        <f t="shared" si="27"/>
        <v>2.9915356178166128E-2</v>
      </c>
      <c r="O77" s="2">
        <f t="shared" si="28"/>
        <v>3.2930116186270708</v>
      </c>
      <c r="P77" s="2">
        <f t="shared" si="29"/>
        <v>12.849370675215782</v>
      </c>
      <c r="Q77" s="2">
        <f t="shared" si="30"/>
        <v>2.5547005513254901</v>
      </c>
      <c r="R77" s="2">
        <f t="shared" si="31"/>
        <v>2.5532948354505507</v>
      </c>
    </row>
    <row r="78" spans="1:18" x14ac:dyDescent="0.25">
      <c r="A78" s="1">
        <f t="shared" si="32"/>
        <v>73</v>
      </c>
      <c r="B78" s="1">
        <f t="shared" si="33"/>
        <v>0.33</v>
      </c>
      <c r="C78" s="1">
        <f t="shared" si="34"/>
        <v>0.2</v>
      </c>
      <c r="D78" s="1">
        <f t="shared" si="35"/>
        <v>0.01</v>
      </c>
      <c r="E78" s="1">
        <f t="shared" si="36"/>
        <v>0.05</v>
      </c>
      <c r="F78" s="1">
        <f t="shared" si="37"/>
        <v>0.03</v>
      </c>
      <c r="G78" s="2">
        <f t="shared" si="38"/>
        <v>61.301589981518795</v>
      </c>
      <c r="H78" s="2">
        <f t="shared" si="39"/>
        <v>8.9352131146988079</v>
      </c>
      <c r="I78" s="2">
        <f t="shared" si="40"/>
        <v>2.075080607674106</v>
      </c>
      <c r="J78" s="2">
        <f t="shared" si="23"/>
        <v>27.511824869446176</v>
      </c>
      <c r="K78" s="2">
        <f t="shared" si="24"/>
        <v>13.258195738373429</v>
      </c>
      <c r="L78" s="2">
        <f t="shared" si="25"/>
        <v>3.3062207850778766</v>
      </c>
      <c r="M78" s="2">
        <f t="shared" si="26"/>
        <v>3.9758927550624545E-2</v>
      </c>
      <c r="N78" s="2">
        <f t="shared" si="27"/>
        <v>2.9920446091706101E-2</v>
      </c>
      <c r="O78" s="2">
        <f t="shared" si="28"/>
        <v>3.2930116186270708</v>
      </c>
      <c r="P78" s="2">
        <f t="shared" si="29"/>
        <v>13.240692270725468</v>
      </c>
      <c r="Q78" s="2">
        <f t="shared" si="30"/>
        <v>2.5846159075036561</v>
      </c>
      <c r="R78" s="2">
        <f t="shared" si="31"/>
        <v>2.5832948354505509</v>
      </c>
    </row>
    <row r="79" spans="1:18" x14ac:dyDescent="0.25">
      <c r="A79" s="1">
        <f t="shared" si="32"/>
        <v>74</v>
      </c>
      <c r="B79" s="1">
        <f t="shared" si="33"/>
        <v>0.33</v>
      </c>
      <c r="C79" s="1">
        <f t="shared" si="34"/>
        <v>0.2</v>
      </c>
      <c r="D79" s="1">
        <f t="shared" si="35"/>
        <v>0.01</v>
      </c>
      <c r="E79" s="1">
        <f t="shared" si="36"/>
        <v>0.05</v>
      </c>
      <c r="F79" s="1">
        <f t="shared" si="37"/>
        <v>0.03</v>
      </c>
      <c r="G79" s="2">
        <f t="shared" si="38"/>
        <v>63.787975950588219</v>
      </c>
      <c r="H79" s="2">
        <f t="shared" si="39"/>
        <v>9.2073308658823123</v>
      </c>
      <c r="I79" s="2">
        <f t="shared" si="40"/>
        <v>2.0959355144943475</v>
      </c>
      <c r="J79" s="2">
        <f t="shared" si="23"/>
        <v>28.632325837782862</v>
      </c>
      <c r="K79" s="2">
        <f t="shared" si="24"/>
        <v>13.660881090938775</v>
      </c>
      <c r="L79" s="2">
        <f t="shared" si="25"/>
        <v>3.3054238423993634</v>
      </c>
      <c r="M79" s="2">
        <f t="shared" si="26"/>
        <v>3.9773426452540797E-2</v>
      </c>
      <c r="N79" s="2">
        <f t="shared" si="27"/>
        <v>2.9925230729338462E-2</v>
      </c>
      <c r="O79" s="2">
        <f t="shared" si="28"/>
        <v>3.2930116186270708</v>
      </c>
      <c r="P79" s="2">
        <f t="shared" si="29"/>
        <v>13.643931383052346</v>
      </c>
      <c r="Q79" s="2">
        <f t="shared" si="30"/>
        <v>2.614536353595363</v>
      </c>
      <c r="R79" s="2">
        <f t="shared" si="31"/>
        <v>2.6132948354505507</v>
      </c>
    </row>
    <row r="80" spans="1:18" x14ac:dyDescent="0.25">
      <c r="A80" s="1">
        <f t="shared" si="32"/>
        <v>75</v>
      </c>
      <c r="B80" s="1">
        <f t="shared" si="33"/>
        <v>0.33</v>
      </c>
      <c r="C80" s="1">
        <f t="shared" si="34"/>
        <v>0.2</v>
      </c>
      <c r="D80" s="1">
        <f t="shared" si="35"/>
        <v>0.01</v>
      </c>
      <c r="E80" s="1">
        <f t="shared" si="36"/>
        <v>0.05</v>
      </c>
      <c r="F80" s="1">
        <f t="shared" si="37"/>
        <v>0.03</v>
      </c>
      <c r="G80" s="2">
        <f t="shared" si="38"/>
        <v>66.376171844717476</v>
      </c>
      <c r="H80" s="2">
        <f t="shared" si="39"/>
        <v>9.4877358363585902</v>
      </c>
      <c r="I80" s="2">
        <f t="shared" si="40"/>
        <v>2.117000016612657</v>
      </c>
      <c r="J80" s="2">
        <f t="shared" si="23"/>
        <v>29.798605118884229</v>
      </c>
      <c r="K80" s="2">
        <f t="shared" si="24"/>
        <v>14.075864376498215</v>
      </c>
      <c r="L80" s="2">
        <f t="shared" si="25"/>
        <v>3.30467500563004</v>
      </c>
      <c r="M80" s="2">
        <f t="shared" si="26"/>
        <v>3.9787055477065E-2</v>
      </c>
      <c r="N80" s="2">
        <f t="shared" si="27"/>
        <v>2.9929728307431451E-2</v>
      </c>
      <c r="O80" s="2">
        <f t="shared" si="28"/>
        <v>3.2930116186270708</v>
      </c>
      <c r="P80" s="2">
        <f t="shared" si="29"/>
        <v>14.059450954616969</v>
      </c>
      <c r="Q80" s="2">
        <f t="shared" si="30"/>
        <v>2.6444615843247008</v>
      </c>
      <c r="R80" s="2">
        <f t="shared" si="31"/>
        <v>2.643294835450551</v>
      </c>
    </row>
    <row r="81" spans="1:18" x14ac:dyDescent="0.25">
      <c r="A81" s="1">
        <f t="shared" si="32"/>
        <v>76</v>
      </c>
      <c r="B81" s="1">
        <f t="shared" si="33"/>
        <v>0.33</v>
      </c>
      <c r="C81" s="1">
        <f t="shared" si="34"/>
        <v>0.2</v>
      </c>
      <c r="D81" s="1">
        <f t="shared" si="35"/>
        <v>0.01</v>
      </c>
      <c r="E81" s="1">
        <f t="shared" si="36"/>
        <v>0.05</v>
      </c>
      <c r="F81" s="1">
        <f t="shared" si="37"/>
        <v>0.03</v>
      </c>
      <c r="G81" s="2">
        <f t="shared" si="38"/>
        <v>69.070325092080807</v>
      </c>
      <c r="H81" s="2">
        <f t="shared" si="39"/>
        <v>9.7766804095289714</v>
      </c>
      <c r="I81" s="2">
        <f t="shared" si="40"/>
        <v>2.1382762204968007</v>
      </c>
      <c r="J81" s="2">
        <f t="shared" si="23"/>
        <v>31.012529884099923</v>
      </c>
      <c r="K81" s="2">
        <f t="shared" si="24"/>
        <v>14.503519043435167</v>
      </c>
      <c r="L81" s="2">
        <f t="shared" si="25"/>
        <v>3.3039713681080474</v>
      </c>
      <c r="M81" s="2">
        <f t="shared" si="26"/>
        <v>3.9799866564275518E-2</v>
      </c>
      <c r="N81" s="2">
        <f t="shared" si="27"/>
        <v>2.9933955966210922E-2</v>
      </c>
      <c r="O81" s="2">
        <f t="shared" si="28"/>
        <v>3.2930116186270708</v>
      </c>
      <c r="P81" s="2">
        <f t="shared" si="29"/>
        <v>14.487624981082156</v>
      </c>
      <c r="Q81" s="2">
        <f t="shared" si="30"/>
        <v>2.6743913126321326</v>
      </c>
      <c r="R81" s="2">
        <f t="shared" si="31"/>
        <v>2.6732948354505508</v>
      </c>
    </row>
    <row r="82" spans="1:18" x14ac:dyDescent="0.25">
      <c r="A82" s="1">
        <f t="shared" si="32"/>
        <v>77</v>
      </c>
      <c r="B82" s="1">
        <f t="shared" si="33"/>
        <v>0.33</v>
      </c>
      <c r="C82" s="1">
        <f t="shared" si="34"/>
        <v>0.2</v>
      </c>
      <c r="D82" s="1">
        <f t="shared" si="35"/>
        <v>0.01</v>
      </c>
      <c r="E82" s="1">
        <f t="shared" si="36"/>
        <v>0.05</v>
      </c>
      <c r="F82" s="1">
        <f t="shared" si="37"/>
        <v>0.03</v>
      </c>
      <c r="G82" s="2">
        <f t="shared" si="38"/>
        <v>71.874752552128598</v>
      </c>
      <c r="H82" s="2">
        <f t="shared" si="39"/>
        <v>10.074424655013656</v>
      </c>
      <c r="I82" s="2">
        <f t="shared" si="40"/>
        <v>2.1597662537848965</v>
      </c>
      <c r="J82" s="2">
        <f t="shared" si="23"/>
        <v>32.276043527832677</v>
      </c>
      <c r="K82" s="2">
        <f t="shared" si="24"/>
        <v>14.94422994676869</v>
      </c>
      <c r="L82" s="2">
        <f t="shared" si="25"/>
        <v>3.3033101991298288</v>
      </c>
      <c r="M82" s="2">
        <f t="shared" si="26"/>
        <v>3.9811908582012431E-2</v>
      </c>
      <c r="N82" s="2">
        <f t="shared" si="27"/>
        <v>2.99379298320641E-2</v>
      </c>
      <c r="O82" s="2">
        <f t="shared" si="28"/>
        <v>3.2930116186270708</v>
      </c>
      <c r="P82" s="2">
        <f t="shared" si="29"/>
        <v>14.928838847974344</v>
      </c>
      <c r="Q82" s="2">
        <f t="shared" si="30"/>
        <v>2.7043252685983434</v>
      </c>
      <c r="R82" s="2">
        <f t="shared" si="31"/>
        <v>2.703294835450551</v>
      </c>
    </row>
    <row r="83" spans="1:18" x14ac:dyDescent="0.25">
      <c r="A83" s="1">
        <f t="shared" si="32"/>
        <v>78</v>
      </c>
      <c r="B83" s="1">
        <f t="shared" si="33"/>
        <v>0.33</v>
      </c>
      <c r="C83" s="1">
        <f t="shared" si="34"/>
        <v>0.2</v>
      </c>
      <c r="D83" s="1">
        <f t="shared" si="35"/>
        <v>0.01</v>
      </c>
      <c r="E83" s="1">
        <f t="shared" si="36"/>
        <v>0.05</v>
      </c>
      <c r="F83" s="1">
        <f t="shared" si="37"/>
        <v>0.03</v>
      </c>
      <c r="G83" s="2">
        <f t="shared" si="38"/>
        <v>74.793947425911711</v>
      </c>
      <c r="H83" s="2">
        <f t="shared" si="39"/>
        <v>10.381236562731917</v>
      </c>
      <c r="I83" s="2">
        <f t="shared" si="40"/>
        <v>2.1814722654981824</v>
      </c>
      <c r="J83" s="2">
        <f t="shared" si="23"/>
        <v>33.591168777873754</v>
      </c>
      <c r="K83" s="2">
        <f t="shared" si="24"/>
        <v>15.398393694545801</v>
      </c>
      <c r="L83" s="2">
        <f t="shared" si="25"/>
        <v>3.3026889332596423</v>
      </c>
      <c r="M83" s="2">
        <f t="shared" si="26"/>
        <v>3.9823227504198852E-2</v>
      </c>
      <c r="N83" s="2">
        <f t="shared" si="27"/>
        <v>2.9941665076385619E-2</v>
      </c>
      <c r="O83" s="2">
        <f t="shared" si="28"/>
        <v>3.2930116186270708</v>
      </c>
      <c r="P83" s="2">
        <f t="shared" si="29"/>
        <v>15.383489677556561</v>
      </c>
      <c r="Q83" s="2">
        <f t="shared" si="30"/>
        <v>2.7342631984304075</v>
      </c>
      <c r="R83" s="2">
        <f t="shared" si="31"/>
        <v>2.7332948354505513</v>
      </c>
    </row>
    <row r="84" spans="1:18" x14ac:dyDescent="0.25">
      <c r="A84" s="1">
        <f t="shared" si="32"/>
        <v>79</v>
      </c>
      <c r="B84" s="1">
        <f t="shared" si="33"/>
        <v>0.33</v>
      </c>
      <c r="C84" s="1">
        <f t="shared" si="34"/>
        <v>0.2</v>
      </c>
      <c r="D84" s="1">
        <f t="shared" si="35"/>
        <v>0.01</v>
      </c>
      <c r="E84" s="1">
        <f t="shared" si="36"/>
        <v>0.05</v>
      </c>
      <c r="F84" s="1">
        <f t="shared" si="37"/>
        <v>0.03</v>
      </c>
      <c r="G84" s="2">
        <f t="shared" si="38"/>
        <v>77.832586448558729</v>
      </c>
      <c r="H84" s="2">
        <f t="shared" si="39"/>
        <v>10.697392284111128</v>
      </c>
      <c r="I84" s="2">
        <f t="shared" si="40"/>
        <v>2.2033964262559174</v>
      </c>
      <c r="J84" s="2">
        <f t="shared" si="23"/>
        <v>34.960010932673683</v>
      </c>
      <c r="K84" s="2">
        <f t="shared" si="24"/>
        <v>15.866419004808348</v>
      </c>
      <c r="L84" s="2">
        <f t="shared" si="25"/>
        <v>3.3021051602930775</v>
      </c>
      <c r="M84" s="2">
        <f t="shared" si="26"/>
        <v>3.9833866579211091E-2</v>
      </c>
      <c r="N84" s="2">
        <f t="shared" si="27"/>
        <v>2.9945175971139659E-2</v>
      </c>
      <c r="O84" s="2">
        <f t="shared" si="28"/>
        <v>3.2930116186270708</v>
      </c>
      <c r="P84" s="2">
        <f t="shared" si="29"/>
        <v>15.851986686265285</v>
      </c>
      <c r="Q84" s="2">
        <f t="shared" si="30"/>
        <v>2.7642048635067935</v>
      </c>
      <c r="R84" s="2">
        <f t="shared" si="31"/>
        <v>2.7632948354505511</v>
      </c>
    </row>
    <row r="85" spans="1:18" x14ac:dyDescent="0.25">
      <c r="A85" s="1">
        <f t="shared" si="32"/>
        <v>80</v>
      </c>
      <c r="B85" s="1">
        <f t="shared" si="33"/>
        <v>0.33</v>
      </c>
      <c r="C85" s="1">
        <f t="shared" si="34"/>
        <v>0.2</v>
      </c>
      <c r="D85" s="1">
        <f t="shared" si="35"/>
        <v>0.01</v>
      </c>
      <c r="E85" s="1">
        <f t="shared" si="36"/>
        <v>0.05</v>
      </c>
      <c r="F85" s="1">
        <f t="shared" si="37"/>
        <v>0.03</v>
      </c>
      <c r="G85" s="2">
        <f t="shared" si="38"/>
        <v>80.995537375414571</v>
      </c>
      <c r="H85" s="2">
        <f t="shared" si="39"/>
        <v>11.023176380641681</v>
      </c>
      <c r="I85" s="2">
        <f t="shared" si="40"/>
        <v>2.2255409284924479</v>
      </c>
      <c r="J85" s="2">
        <f t="shared" si="23"/>
        <v>36.384761230729289</v>
      </c>
      <c r="K85" s="2">
        <f t="shared" si="24"/>
        <v>16.348727073456182</v>
      </c>
      <c r="L85" s="2">
        <f t="shared" si="25"/>
        <v>3.3015566158340386</v>
      </c>
      <c r="M85" s="2">
        <f t="shared" si="26"/>
        <v>3.9843866488806223E-2</v>
      </c>
      <c r="N85" s="2">
        <f t="shared" si="27"/>
        <v>2.9948475941306053E-2</v>
      </c>
      <c r="O85" s="2">
        <f t="shared" si="28"/>
        <v>3.2930116186270708</v>
      </c>
      <c r="P85" s="2">
        <f t="shared" si="29"/>
        <v>16.334751553032849</v>
      </c>
      <c r="Q85" s="2">
        <f t="shared" si="30"/>
        <v>2.7941500394779331</v>
      </c>
      <c r="R85" s="2">
        <f t="shared" si="31"/>
        <v>2.7932948354505513</v>
      </c>
    </row>
    <row r="86" spans="1:18" x14ac:dyDescent="0.25">
      <c r="A86" s="1">
        <f t="shared" si="32"/>
        <v>81</v>
      </c>
      <c r="B86" s="1">
        <f t="shared" si="33"/>
        <v>0.33</v>
      </c>
      <c r="C86" s="1">
        <f t="shared" si="34"/>
        <v>0.2</v>
      </c>
      <c r="D86" s="1">
        <f t="shared" si="35"/>
        <v>0.01</v>
      </c>
      <c r="E86" s="1">
        <f t="shared" si="36"/>
        <v>0.05</v>
      </c>
      <c r="F86" s="1">
        <f t="shared" si="37"/>
        <v>0.03</v>
      </c>
      <c r="G86" s="2">
        <f t="shared" si="38"/>
        <v>84.287866773818806</v>
      </c>
      <c r="H86" s="2">
        <f t="shared" si="39"/>
        <v>11.358882080001539</v>
      </c>
      <c r="I86" s="2">
        <f t="shared" si="40"/>
        <v>2.2479079866764513</v>
      </c>
      <c r="J86" s="2">
        <f t="shared" si="23"/>
        <v>37.86770035747962</v>
      </c>
      <c r="K86" s="2">
        <f t="shared" si="24"/>
        <v>16.845751953338311</v>
      </c>
      <c r="L86" s="2">
        <f t="shared" si="25"/>
        <v>3.3010411724472433</v>
      </c>
      <c r="M86" s="2">
        <f t="shared" si="26"/>
        <v>3.985326549809412E-2</v>
      </c>
      <c r="N86" s="2">
        <f t="shared" si="27"/>
        <v>2.9951577614371058E-2</v>
      </c>
      <c r="O86" s="2">
        <f t="shared" si="28"/>
        <v>3.2930116186270708</v>
      </c>
      <c r="P86" s="2">
        <f t="shared" si="29"/>
        <v>16.832218798826954</v>
      </c>
      <c r="Q86" s="2">
        <f t="shared" si="30"/>
        <v>2.8240985154192391</v>
      </c>
      <c r="R86" s="2">
        <f t="shared" si="31"/>
        <v>2.8232948354505516</v>
      </c>
    </row>
    <row r="87" spans="1:18" x14ac:dyDescent="0.25">
      <c r="A87" s="1">
        <f t="shared" si="32"/>
        <v>82</v>
      </c>
      <c r="B87" s="1">
        <f t="shared" si="33"/>
        <v>0.33</v>
      </c>
      <c r="C87" s="1">
        <f t="shared" si="34"/>
        <v>0.2</v>
      </c>
      <c r="D87" s="1">
        <f t="shared" si="35"/>
        <v>0.01</v>
      </c>
      <c r="E87" s="1">
        <f t="shared" si="36"/>
        <v>0.05</v>
      </c>
      <c r="F87" s="1">
        <f t="shared" si="37"/>
        <v>0.03</v>
      </c>
      <c r="G87" s="2">
        <f t="shared" si="38"/>
        <v>87.71484813299169</v>
      </c>
      <c r="H87" s="2">
        <f t="shared" si="39"/>
        <v>11.704811539980941</v>
      </c>
      <c r="I87" s="2">
        <f t="shared" si="40"/>
        <v>2.2704998375323853</v>
      </c>
      <c r="J87" s="2">
        <f t="shared" si="23"/>
        <v>39.411202095322771</v>
      </c>
      <c r="K87" s="2">
        <f t="shared" si="24"/>
        <v>17.357940944913469</v>
      </c>
      <c r="L87" s="2">
        <f t="shared" si="25"/>
        <v>3.3005568313506775</v>
      </c>
      <c r="M87" s="2">
        <f t="shared" si="26"/>
        <v>3.9862099597021999E-2</v>
      </c>
      <c r="N87" s="2">
        <f t="shared" si="27"/>
        <v>2.9954492867017259E-2</v>
      </c>
      <c r="O87" s="2">
        <f t="shared" si="28"/>
        <v>3.2930116186270708</v>
      </c>
      <c r="P87" s="2">
        <f t="shared" si="29"/>
        <v>17.344836177748853</v>
      </c>
      <c r="Q87" s="2">
        <f t="shared" si="30"/>
        <v>2.8540500930336101</v>
      </c>
      <c r="R87" s="2">
        <f t="shared" si="31"/>
        <v>2.8532948354505514</v>
      </c>
    </row>
    <row r="88" spans="1:18" x14ac:dyDescent="0.25">
      <c r="A88" s="1">
        <f t="shared" si="32"/>
        <v>83</v>
      </c>
      <c r="B88" s="1">
        <f t="shared" si="33"/>
        <v>0.33</v>
      </c>
      <c r="C88" s="1">
        <f t="shared" si="34"/>
        <v>0.2</v>
      </c>
      <c r="D88" s="1">
        <f t="shared" si="35"/>
        <v>0.01</v>
      </c>
      <c r="E88" s="1">
        <f t="shared" si="36"/>
        <v>0.05</v>
      </c>
      <c r="F88" s="1">
        <f t="shared" si="37"/>
        <v>0.03</v>
      </c>
      <c r="G88" s="2">
        <f t="shared" si="38"/>
        <v>91.281970305004492</v>
      </c>
      <c r="H88" s="2">
        <f t="shared" si="39"/>
        <v>12.061276120444807</v>
      </c>
      <c r="I88" s="2">
        <f t="shared" si="40"/>
        <v>2.2933187402641617</v>
      </c>
      <c r="J88" s="2">
        <f t="shared" si="23"/>
        <v>41.017737122595243</v>
      </c>
      <c r="K88" s="2">
        <f t="shared" si="24"/>
        <v>17.885754998832176</v>
      </c>
      <c r="L88" s="2">
        <f t="shared" si="25"/>
        <v>3.3001017146146947</v>
      </c>
      <c r="M88" s="2">
        <f t="shared" si="26"/>
        <v>3.9870402633818844E-2</v>
      </c>
      <c r="N88" s="2">
        <f t="shared" si="27"/>
        <v>2.9957232869160216E-2</v>
      </c>
      <c r="O88" s="2">
        <f t="shared" si="28"/>
        <v>3.2930116186270708</v>
      </c>
      <c r="P88" s="2">
        <f t="shared" si="29"/>
        <v>17.873065080042295</v>
      </c>
      <c r="Q88" s="2">
        <f t="shared" si="30"/>
        <v>2.884004585900628</v>
      </c>
      <c r="R88" s="2">
        <f t="shared" si="31"/>
        <v>2.8832948354505517</v>
      </c>
    </row>
    <row r="89" spans="1:18" x14ac:dyDescent="0.25">
      <c r="A89" s="1">
        <f t="shared" si="32"/>
        <v>84</v>
      </c>
      <c r="B89" s="1">
        <f t="shared" si="33"/>
        <v>0.33</v>
      </c>
      <c r="C89" s="1">
        <f t="shared" si="34"/>
        <v>0.2</v>
      </c>
      <c r="D89" s="1">
        <f t="shared" si="35"/>
        <v>0.01</v>
      </c>
      <c r="E89" s="1">
        <f t="shared" si="36"/>
        <v>0.05</v>
      </c>
      <c r="F89" s="1">
        <f t="shared" si="37"/>
        <v>0.03</v>
      </c>
      <c r="G89" s="2">
        <f t="shared" si="38"/>
        <v>94.994946290341375</v>
      </c>
      <c r="H89" s="2">
        <f t="shared" si="39"/>
        <v>12.428596663577636</v>
      </c>
      <c r="I89" s="2">
        <f t="shared" si="40"/>
        <v>2.3163669767810702</v>
      </c>
      <c r="J89" s="2">
        <f t="shared" si="23"/>
        <v>42.689876967593371</v>
      </c>
      <c r="K89" s="2">
        <f t="shared" si="24"/>
        <v>18.429669130802917</v>
      </c>
      <c r="L89" s="2">
        <f t="shared" si="25"/>
        <v>3.2996740578365453</v>
      </c>
      <c r="M89" s="2">
        <f t="shared" si="26"/>
        <v>3.9878206440828082E-2</v>
      </c>
      <c r="N89" s="2">
        <f t="shared" si="27"/>
        <v>2.9959808125473265E-2</v>
      </c>
      <c r="O89" s="2">
        <f t="shared" si="28"/>
        <v>3.2930116186270708</v>
      </c>
      <c r="P89" s="2">
        <f t="shared" si="29"/>
        <v>18.417380947375861</v>
      </c>
      <c r="Q89" s="2">
        <f t="shared" si="30"/>
        <v>2.913961818769788</v>
      </c>
      <c r="R89" s="2">
        <f t="shared" si="31"/>
        <v>2.9132948354505519</v>
      </c>
    </row>
    <row r="90" spans="1:18" x14ac:dyDescent="0.25">
      <c r="A90" s="1">
        <f t="shared" si="32"/>
        <v>85</v>
      </c>
      <c r="B90" s="1">
        <f t="shared" si="33"/>
        <v>0.33</v>
      </c>
      <c r="C90" s="1">
        <f t="shared" si="34"/>
        <v>0.2</v>
      </c>
      <c r="D90" s="1">
        <f t="shared" si="35"/>
        <v>0.01</v>
      </c>
      <c r="E90" s="1">
        <f t="shared" si="36"/>
        <v>0.05</v>
      </c>
      <c r="F90" s="1">
        <f t="shared" si="37"/>
        <v>0.03</v>
      </c>
      <c r="G90" s="2">
        <f t="shared" si="38"/>
        <v>98.859722382110803</v>
      </c>
      <c r="H90" s="2">
        <f t="shared" si="39"/>
        <v>12.807103782663129</v>
      </c>
      <c r="I90" s="2">
        <f t="shared" si="40"/>
        <v>2.339646851925969</v>
      </c>
      <c r="J90" s="2">
        <f t="shared" si="23"/>
        <v>44.430298123964739</v>
      </c>
      <c r="K90" s="2">
        <f t="shared" si="24"/>
        <v>18.990172849116206</v>
      </c>
      <c r="L90" s="2">
        <f t="shared" si="25"/>
        <v>3.2992722032610802</v>
      </c>
      <c r="M90" s="2">
        <f t="shared" si="26"/>
        <v>3.9885540953136733E-2</v>
      </c>
      <c r="N90" s="2">
        <f t="shared" si="27"/>
        <v>2.996222851453512E-2</v>
      </c>
      <c r="O90" s="2">
        <f t="shared" si="28"/>
        <v>3.2930116186270708</v>
      </c>
      <c r="P90" s="2">
        <f t="shared" si="29"/>
        <v>18.978273700772576</v>
      </c>
      <c r="Q90" s="2">
        <f t="shared" si="30"/>
        <v>2.9439216268952615</v>
      </c>
      <c r="R90" s="2">
        <f t="shared" si="31"/>
        <v>2.9432948354505517</v>
      </c>
    </row>
    <row r="91" spans="1:18" x14ac:dyDescent="0.25">
      <c r="A91" s="1">
        <f t="shared" si="32"/>
        <v>86</v>
      </c>
      <c r="B91" s="1">
        <f t="shared" si="33"/>
        <v>0.33</v>
      </c>
      <c r="C91" s="1">
        <f t="shared" si="34"/>
        <v>0.2</v>
      </c>
      <c r="D91" s="1">
        <f t="shared" si="35"/>
        <v>0.01</v>
      </c>
      <c r="E91" s="1">
        <f t="shared" si="36"/>
        <v>0.05</v>
      </c>
      <c r="F91" s="1">
        <f t="shared" si="37"/>
        <v>0.03</v>
      </c>
      <c r="G91" s="2">
        <f t="shared" si="38"/>
        <v>102.88248768353921</v>
      </c>
      <c r="H91" s="2">
        <f t="shared" si="39"/>
        <v>13.197138159658458</v>
      </c>
      <c r="I91" s="2">
        <f t="shared" si="40"/>
        <v>2.3631606937057725</v>
      </c>
      <c r="J91" s="2">
        <f t="shared" si="23"/>
        <v>46.241786334055291</v>
      </c>
      <c r="K91" s="2">
        <f t="shared" si="24"/>
        <v>19.567770595211442</v>
      </c>
      <c r="L91" s="2">
        <f t="shared" si="25"/>
        <v>3.2988945933202025</v>
      </c>
      <c r="M91" s="2">
        <f t="shared" si="26"/>
        <v>3.9892434320391787E-2</v>
      </c>
      <c r="N91" s="2">
        <f t="shared" si="27"/>
        <v>2.9964503325729287E-2</v>
      </c>
      <c r="O91" s="2">
        <f t="shared" si="28"/>
        <v>3.2930116186270708</v>
      </c>
      <c r="P91" s="2">
        <f t="shared" si="29"/>
        <v>19.556248181571888</v>
      </c>
      <c r="Q91" s="2">
        <f t="shared" si="30"/>
        <v>2.9738838554097962</v>
      </c>
      <c r="R91" s="2">
        <f t="shared" si="31"/>
        <v>2.9732948354505515</v>
      </c>
    </row>
    <row r="92" spans="1:18" x14ac:dyDescent="0.25">
      <c r="A92" s="1">
        <f t="shared" si="32"/>
        <v>87</v>
      </c>
      <c r="B92" s="1">
        <f t="shared" si="33"/>
        <v>0.33</v>
      </c>
      <c r="C92" s="1">
        <f t="shared" si="34"/>
        <v>0.2</v>
      </c>
      <c r="D92" s="1">
        <f t="shared" si="35"/>
        <v>0.01</v>
      </c>
      <c r="E92" s="1">
        <f t="shared" si="36"/>
        <v>0.05</v>
      </c>
      <c r="F92" s="1">
        <f t="shared" si="37"/>
        <v>0.03</v>
      </c>
      <c r="G92" s="2">
        <f t="shared" si="38"/>
        <v>107.06968401397646</v>
      </c>
      <c r="H92" s="2">
        <f t="shared" si="39"/>
        <v>13.599050851831031</v>
      </c>
      <c r="I92" s="2">
        <f t="shared" si="40"/>
        <v>2.3869108535242538</v>
      </c>
      <c r="J92" s="2">
        <f t="shared" si="23"/>
        <v>48.127241047067265</v>
      </c>
      <c r="K92" s="2">
        <f t="shared" si="24"/>
        <v>20.162982197683586</v>
      </c>
      <c r="L92" s="2">
        <f t="shared" si="25"/>
        <v>3.2985397645653558</v>
      </c>
      <c r="M92" s="2">
        <f t="shared" si="26"/>
        <v>3.989891301217427E-2</v>
      </c>
      <c r="N92" s="2">
        <f t="shared" si="27"/>
        <v>2.9966641294017507E-2</v>
      </c>
      <c r="O92" s="2">
        <f t="shared" si="28"/>
        <v>3.2930116186270708</v>
      </c>
      <c r="P92" s="2">
        <f t="shared" si="29"/>
        <v>20.151824605820977</v>
      </c>
      <c r="Q92" s="2">
        <f t="shared" si="30"/>
        <v>3.0038483587355262</v>
      </c>
      <c r="R92" s="2">
        <f t="shared" si="31"/>
        <v>3.0032948354505522</v>
      </c>
    </row>
    <row r="93" spans="1:18" x14ac:dyDescent="0.25">
      <c r="A93" s="1">
        <f t="shared" si="32"/>
        <v>88</v>
      </c>
      <c r="B93" s="1">
        <f t="shared" si="33"/>
        <v>0.33</v>
      </c>
      <c r="C93" s="1">
        <f t="shared" si="34"/>
        <v>0.2</v>
      </c>
      <c r="D93" s="1">
        <f t="shared" si="35"/>
        <v>0.01</v>
      </c>
      <c r="E93" s="1">
        <f t="shared" si="36"/>
        <v>0.05</v>
      </c>
      <c r="F93" s="1">
        <f t="shared" si="37"/>
        <v>0.03</v>
      </c>
      <c r="G93" s="2">
        <f t="shared" si="38"/>
        <v>111.42801621926502</v>
      </c>
      <c r="H93" s="2">
        <f t="shared" si="39"/>
        <v>14.013203607733722</v>
      </c>
      <c r="I93" s="2">
        <f t="shared" si="40"/>
        <v>2.4108997064171866</v>
      </c>
      <c r="J93" s="2">
        <f t="shared" si="23"/>
        <v>50.089680059161623</v>
      </c>
      <c r="K93" s="2">
        <f t="shared" si="24"/>
        <v>20.776343340138101</v>
      </c>
      <c r="L93" s="2">
        <f t="shared" si="25"/>
        <v>3.2982063419689589</v>
      </c>
      <c r="M93" s="2">
        <f t="shared" si="26"/>
        <v>3.9905001917285354E-2</v>
      </c>
      <c r="N93" s="2">
        <f t="shared" si="27"/>
        <v>2.9968650632704166E-2</v>
      </c>
      <c r="O93" s="2">
        <f t="shared" si="28"/>
        <v>3.2930116186270708</v>
      </c>
      <c r="P93" s="2">
        <f t="shared" si="29"/>
        <v>20.765539032504268</v>
      </c>
      <c r="Q93" s="2">
        <f t="shared" si="30"/>
        <v>3.0338150000295436</v>
      </c>
      <c r="R93" s="2">
        <f t="shared" si="31"/>
        <v>3.033294835450552</v>
      </c>
    </row>
    <row r="94" spans="1:18" x14ac:dyDescent="0.25">
      <c r="A94" s="1">
        <f t="shared" si="32"/>
        <v>89</v>
      </c>
      <c r="B94" s="1">
        <f t="shared" si="33"/>
        <v>0.33</v>
      </c>
      <c r="C94" s="1">
        <f t="shared" si="34"/>
        <v>0.2</v>
      </c>
      <c r="D94" s="1">
        <f t="shared" si="35"/>
        <v>0.01</v>
      </c>
      <c r="E94" s="1">
        <f t="shared" si="36"/>
        <v>0.05</v>
      </c>
      <c r="F94" s="1">
        <f t="shared" si="37"/>
        <v>0.03</v>
      </c>
      <c r="G94" s="2">
        <f t="shared" si="38"/>
        <v>115.96446290297132</v>
      </c>
      <c r="H94" s="2">
        <f t="shared" si="39"/>
        <v>14.439969192802995</v>
      </c>
      <c r="I94" s="2">
        <f t="shared" si="40"/>
        <v>2.4351296512898508</v>
      </c>
      <c r="J94" s="2">
        <f t="shared" si="23"/>
        <v>52.132244342931557</v>
      </c>
      <c r="K94" s="2">
        <f t="shared" si="24"/>
        <v>21.408406043315971</v>
      </c>
      <c r="L94" s="2">
        <f t="shared" si="25"/>
        <v>3.2978930335721595</v>
      </c>
      <c r="M94" s="2">
        <f t="shared" si="26"/>
        <v>3.9910724437280706E-2</v>
      </c>
      <c r="N94" s="2">
        <f t="shared" si="27"/>
        <v>2.9970539064302634E-2</v>
      </c>
      <c r="O94" s="2">
        <f t="shared" si="28"/>
        <v>3.2930116186270708</v>
      </c>
      <c r="P94" s="2">
        <f t="shared" si="29"/>
        <v>21.397943846032749</v>
      </c>
      <c r="Q94" s="2">
        <f t="shared" si="30"/>
        <v>3.0637836506622476</v>
      </c>
      <c r="R94" s="2">
        <f t="shared" si="31"/>
        <v>3.0632948354505518</v>
      </c>
    </row>
    <row r="95" spans="1:18" x14ac:dyDescent="0.25">
      <c r="A95" s="1">
        <f t="shared" si="32"/>
        <v>90</v>
      </c>
      <c r="B95" s="1">
        <f t="shared" si="33"/>
        <v>0.33</v>
      </c>
      <c r="C95" s="1">
        <f t="shared" si="34"/>
        <v>0.2</v>
      </c>
      <c r="D95" s="1">
        <f t="shared" si="35"/>
        <v>0.01</v>
      </c>
      <c r="E95" s="1">
        <f t="shared" si="36"/>
        <v>0.05</v>
      </c>
      <c r="F95" s="1">
        <f t="shared" si="37"/>
        <v>0.03</v>
      </c>
      <c r="G95" s="2">
        <f t="shared" si="38"/>
        <v>120.68628759565169</v>
      </c>
      <c r="H95" s="2">
        <f t="shared" si="39"/>
        <v>14.879731724872952</v>
      </c>
      <c r="I95" s="2">
        <f t="shared" si="40"/>
        <v>2.4596031111569254</v>
      </c>
      <c r="J95" s="2">
        <f t="shared" si="23"/>
        <v>54.25820307397467</v>
      </c>
      <c r="K95" s="2">
        <f t="shared" si="24"/>
        <v>22.059739161922426</v>
      </c>
      <c r="L95" s="2">
        <f t="shared" si="25"/>
        <v>3.2975986254577201</v>
      </c>
      <c r="M95" s="2">
        <f t="shared" si="26"/>
        <v>3.9916102574572232E-2</v>
      </c>
      <c r="N95" s="2">
        <f t="shared" si="27"/>
        <v>2.9972313849608835E-2</v>
      </c>
      <c r="O95" s="2">
        <f t="shared" si="28"/>
        <v>3.2930116186270708</v>
      </c>
      <c r="P95" s="2">
        <f t="shared" si="29"/>
        <v>22.049608253427206</v>
      </c>
      <c r="Q95" s="2">
        <f t="shared" si="30"/>
        <v>3.0937541897265501</v>
      </c>
      <c r="R95" s="2">
        <f t="shared" si="31"/>
        <v>3.0932948354505521</v>
      </c>
    </row>
    <row r="96" spans="1:18" x14ac:dyDescent="0.25">
      <c r="A96" s="1">
        <f t="shared" si="32"/>
        <v>91</v>
      </c>
      <c r="B96" s="1">
        <f t="shared" si="33"/>
        <v>0.33</v>
      </c>
      <c r="C96" s="1">
        <f t="shared" si="34"/>
        <v>0.2</v>
      </c>
      <c r="D96" s="1">
        <f t="shared" si="35"/>
        <v>0.01</v>
      </c>
      <c r="E96" s="1">
        <f t="shared" si="36"/>
        <v>0.05</v>
      </c>
      <c r="F96" s="1">
        <f t="shared" si="37"/>
        <v>0.03</v>
      </c>
      <c r="G96" s="2">
        <f t="shared" si="38"/>
        <v>125.60105038002622</v>
      </c>
      <c r="H96" s="2">
        <f t="shared" si="39"/>
        <v>15.33288701990732</v>
      </c>
      <c r="I96" s="2">
        <f t="shared" si="40"/>
        <v>2.484322533384792</v>
      </c>
      <c r="J96" s="2">
        <f t="shared" si="23"/>
        <v>56.470958862608292</v>
      </c>
      <c r="K96" s="2">
        <f t="shared" si="24"/>
        <v>22.730928896607004</v>
      </c>
      <c r="L96" s="2">
        <f t="shared" si="25"/>
        <v>3.2973219770281572</v>
      </c>
      <c r="M96" s="2">
        <f t="shared" si="26"/>
        <v>3.9921157015401207E-2</v>
      </c>
      <c r="N96" s="2">
        <f t="shared" si="27"/>
        <v>2.9973981815082398E-2</v>
      </c>
      <c r="O96" s="2">
        <f t="shared" si="28"/>
        <v>3.2930116186270708</v>
      </c>
      <c r="P96" s="2">
        <f t="shared" si="29"/>
        <v>22.721118796642951</v>
      </c>
      <c r="Q96" s="2">
        <f t="shared" si="30"/>
        <v>3.1237265035761599</v>
      </c>
      <c r="R96" s="2">
        <f t="shared" si="31"/>
        <v>3.1232948354505523</v>
      </c>
    </row>
    <row r="97" spans="1:18" x14ac:dyDescent="0.25">
      <c r="A97" s="1">
        <f t="shared" si="32"/>
        <v>92</v>
      </c>
      <c r="B97" s="1">
        <f t="shared" si="33"/>
        <v>0.33</v>
      </c>
      <c r="C97" s="1">
        <f t="shared" si="34"/>
        <v>0.2</v>
      </c>
      <c r="D97" s="1">
        <f t="shared" si="35"/>
        <v>0.01</v>
      </c>
      <c r="E97" s="1">
        <f t="shared" si="36"/>
        <v>0.05</v>
      </c>
      <c r="F97" s="1">
        <f t="shared" si="37"/>
        <v>0.03</v>
      </c>
      <c r="G97" s="2">
        <f t="shared" si="38"/>
        <v>130.71661999066345</v>
      </c>
      <c r="H97" s="2">
        <f t="shared" si="39"/>
        <v>15.799842948260526</v>
      </c>
      <c r="I97" s="2">
        <f t="shared" si="40"/>
        <v>2.5092903899362726</v>
      </c>
      <c r="J97" s="2">
        <f t="shared" si="23"/>
        <v>58.774053199099711</v>
      </c>
      <c r="K97" s="2">
        <f t="shared" si="24"/>
        <v>23.422579321555673</v>
      </c>
      <c r="L97" s="2">
        <f t="shared" si="25"/>
        <v>3.2970620165704689</v>
      </c>
      <c r="M97" s="2">
        <f t="shared" si="26"/>
        <v>3.9925907207970554E-2</v>
      </c>
      <c r="N97" s="2">
        <f t="shared" si="27"/>
        <v>2.9975549378630281E-2</v>
      </c>
      <c r="O97" s="2">
        <f t="shared" si="28"/>
        <v>3.2930116186270708</v>
      </c>
      <c r="P97" s="2">
        <f t="shared" si="29"/>
        <v>23.413079880497207</v>
      </c>
      <c r="Q97" s="2">
        <f t="shared" si="30"/>
        <v>3.1537004853912416</v>
      </c>
      <c r="R97" s="2">
        <f t="shared" si="31"/>
        <v>3.1532948354505526</v>
      </c>
    </row>
    <row r="98" spans="1:18" x14ac:dyDescent="0.25">
      <c r="A98" s="1">
        <f t="shared" si="32"/>
        <v>93</v>
      </c>
      <c r="B98" s="1">
        <f t="shared" si="33"/>
        <v>0.33</v>
      </c>
      <c r="C98" s="1">
        <f t="shared" si="34"/>
        <v>0.2</v>
      </c>
      <c r="D98" s="1">
        <f t="shared" si="35"/>
        <v>0.01</v>
      </c>
      <c r="E98" s="1">
        <f t="shared" si="36"/>
        <v>0.05</v>
      </c>
      <c r="F98" s="1">
        <f t="shared" si="37"/>
        <v>0.03</v>
      </c>
      <c r="G98" s="2">
        <f t="shared" si="38"/>
        <v>136.04118640753799</v>
      </c>
      <c r="H98" s="2">
        <f t="shared" si="39"/>
        <v>16.28101980178856</v>
      </c>
      <c r="I98" s="2">
        <f t="shared" si="40"/>
        <v>2.5345091776178292</v>
      </c>
      <c r="J98" s="2">
        <f t="shared" si="23"/>
        <v>61.171172121126091</v>
      </c>
      <c r="K98" s="2">
        <f t="shared" si="24"/>
        <v>24.135312928170386</v>
      </c>
      <c r="L98" s="2">
        <f t="shared" si="25"/>
        <v>3.2968177370899534</v>
      </c>
      <c r="M98" s="2">
        <f t="shared" si="26"/>
        <v>3.9930371436008957E-2</v>
      </c>
      <c r="N98" s="2">
        <f t="shared" si="27"/>
        <v>2.9977022573882954E-2</v>
      </c>
      <c r="O98" s="2">
        <f t="shared" si="28"/>
        <v>3.2930116186270708</v>
      </c>
      <c r="P98" s="2">
        <f t="shared" si="29"/>
        <v>24.126114316674208</v>
      </c>
      <c r="Q98" s="2">
        <f t="shared" si="30"/>
        <v>3.183676034769872</v>
      </c>
      <c r="R98" s="2">
        <f t="shared" si="31"/>
        <v>3.1832948354505524</v>
      </c>
    </row>
    <row r="99" spans="1:18" x14ac:dyDescent="0.25">
      <c r="A99" s="1">
        <f t="shared" si="32"/>
        <v>94</v>
      </c>
      <c r="B99" s="1">
        <f t="shared" si="33"/>
        <v>0.33</v>
      </c>
      <c r="C99" s="1">
        <f t="shared" si="34"/>
        <v>0.2</v>
      </c>
      <c r="D99" s="1">
        <f t="shared" si="35"/>
        <v>0.01</v>
      </c>
      <c r="E99" s="1">
        <f t="shared" si="36"/>
        <v>0.05</v>
      </c>
      <c r="F99" s="1">
        <f t="shared" si="37"/>
        <v>0.03</v>
      </c>
      <c r="G99" s="2">
        <f t="shared" si="38"/>
        <v>141.58327396361386</v>
      </c>
      <c r="H99" s="2">
        <f t="shared" si="39"/>
        <v>16.776850672140011</v>
      </c>
      <c r="I99" s="2">
        <f t="shared" si="40"/>
        <v>2.5599814183292455</v>
      </c>
      <c r="J99" s="2">
        <f t="shared" si="23"/>
        <v>63.666152112531975</v>
      </c>
      <c r="K99" s="2">
        <f t="shared" si="24"/>
        <v>24.869771185324954</v>
      </c>
      <c r="L99" s="2">
        <f t="shared" si="25"/>
        <v>3.2965881923967064</v>
      </c>
      <c r="M99" s="2">
        <f t="shared" si="26"/>
        <v>3.9934566888026421E-2</v>
      </c>
      <c r="N99" s="2">
        <f t="shared" si="27"/>
        <v>2.9978407073048718E-2</v>
      </c>
      <c r="O99" s="2">
        <f t="shared" si="28"/>
        <v>3.2930116186270708</v>
      </c>
      <c r="P99" s="2">
        <f t="shared" si="29"/>
        <v>24.860863884297796</v>
      </c>
      <c r="Q99" s="2">
        <f t="shared" si="30"/>
        <v>3.2136530573437554</v>
      </c>
      <c r="R99" s="2">
        <f t="shared" si="31"/>
        <v>3.2132948354505526</v>
      </c>
    </row>
    <row r="100" spans="1:18" x14ac:dyDescent="0.25">
      <c r="A100" s="1">
        <f t="shared" si="32"/>
        <v>95</v>
      </c>
      <c r="B100" s="1">
        <f t="shared" si="33"/>
        <v>0.33</v>
      </c>
      <c r="C100" s="1">
        <f t="shared" si="34"/>
        <v>0.2</v>
      </c>
      <c r="D100" s="1">
        <f t="shared" si="35"/>
        <v>0.01</v>
      </c>
      <c r="E100" s="1">
        <f t="shared" si="36"/>
        <v>0.05</v>
      </c>
      <c r="F100" s="1">
        <f t="shared" si="37"/>
        <v>0.03</v>
      </c>
      <c r="G100" s="2">
        <f t="shared" si="38"/>
        <v>147.35175498742879</v>
      </c>
      <c r="H100" s="2">
        <f t="shared" si="39"/>
        <v>17.287781840567781</v>
      </c>
      <c r="I100" s="2">
        <f t="shared" si="40"/>
        <v>2.5857096593158198</v>
      </c>
      <c r="J100" s="2">
        <f t="shared" si="23"/>
        <v>66.262986242825448</v>
      </c>
      <c r="K100" s="2">
        <f t="shared" si="24"/>
        <v>25.626615116702109</v>
      </c>
      <c r="L100" s="2">
        <f t="shared" si="25"/>
        <v>3.296372493429387</v>
      </c>
      <c r="M100" s="2">
        <f t="shared" si="26"/>
        <v>3.9938509722505358E-2</v>
      </c>
      <c r="N100" s="2">
        <f t="shared" si="27"/>
        <v>2.9979708208426766E-2</v>
      </c>
      <c r="O100" s="2">
        <f t="shared" si="28"/>
        <v>3.2930116186270708</v>
      </c>
      <c r="P100" s="2">
        <f t="shared" si="29"/>
        <v>25.617989907575904</v>
      </c>
      <c r="Q100" s="2">
        <f t="shared" si="30"/>
        <v>3.2436314644168043</v>
      </c>
      <c r="R100" s="2">
        <f t="shared" si="31"/>
        <v>3.2432948354505524</v>
      </c>
    </row>
    <row r="101" spans="1:18" x14ac:dyDescent="0.25">
      <c r="A101" s="1">
        <f t="shared" si="32"/>
        <v>96</v>
      </c>
      <c r="B101" s="1">
        <f t="shared" si="33"/>
        <v>0.33</v>
      </c>
      <c r="C101" s="1">
        <f t="shared" si="34"/>
        <v>0.2</v>
      </c>
      <c r="D101" s="1">
        <f t="shared" si="35"/>
        <v>0.01</v>
      </c>
      <c r="E101" s="1">
        <f t="shared" si="36"/>
        <v>0.05</v>
      </c>
      <c r="F101" s="1">
        <f t="shared" si="37"/>
        <v>0.03</v>
      </c>
      <c r="G101" s="2">
        <f t="shared" si="38"/>
        <v>153.35586400251057</v>
      </c>
      <c r="H101" s="2">
        <f t="shared" si="39"/>
        <v>17.814273179612346</v>
      </c>
      <c r="I101" s="2">
        <f t="shared" si="40"/>
        <v>2.6116964734230907</v>
      </c>
      <c r="J101" s="2">
        <f t="shared" ref="J101:J132" si="41">G101^B101*(H101*I101)^(1-B101)</f>
        <v>68.9658305572367</v>
      </c>
      <c r="K101" s="2">
        <f t="shared" ref="K101:K132" si="42">J101/I101</f>
        <v>26.4065258957312</v>
      </c>
      <c r="L101" s="2">
        <f t="shared" si="25"/>
        <v>3.2961698048017944</v>
      </c>
      <c r="M101" s="2">
        <f t="shared" ref="M101:M132" si="43">C101*(1/L101)^(1-B101)-E101</f>
        <v>3.9942215129259981E-2</v>
      </c>
      <c r="N101" s="2">
        <f t="shared" ref="N101:N132" si="44">B101*(M101-F101-D101)+F101</f>
        <v>2.9980930992655794E-2</v>
      </c>
      <c r="O101" s="2">
        <f t="shared" si="28"/>
        <v>3.2930116186270708</v>
      </c>
      <c r="P101" s="2">
        <f t="shared" si="29"/>
        <v>26.398173851037029</v>
      </c>
      <c r="Q101" s="2">
        <f t="shared" si="30"/>
        <v>3.2736111726252308</v>
      </c>
      <c r="R101" s="2">
        <f t="shared" si="31"/>
        <v>3.2732948354505527</v>
      </c>
    </row>
    <row r="102" spans="1:18" x14ac:dyDescent="0.25">
      <c r="A102" s="1">
        <f t="shared" si="32"/>
        <v>97</v>
      </c>
      <c r="B102" s="1">
        <f t="shared" si="33"/>
        <v>0.33</v>
      </c>
      <c r="C102" s="1">
        <f t="shared" si="34"/>
        <v>0.2</v>
      </c>
      <c r="D102" s="1">
        <f t="shared" si="35"/>
        <v>0.01</v>
      </c>
      <c r="E102" s="1">
        <f t="shared" si="36"/>
        <v>0.05</v>
      </c>
      <c r="F102" s="1">
        <f t="shared" si="37"/>
        <v>0.03</v>
      </c>
      <c r="G102" s="2">
        <f t="shared" si="38"/>
        <v>159.60521250634821</v>
      </c>
      <c r="H102" s="2">
        <f t="shared" si="39"/>
        <v>18.356798567018078</v>
      </c>
      <c r="I102" s="2">
        <f t="shared" si="40"/>
        <v>2.637944459354125</v>
      </c>
      <c r="J102" s="2">
        <f t="shared" si="41"/>
        <v>71.779010727565378</v>
      </c>
      <c r="K102" s="2">
        <f t="shared" si="42"/>
        <v>27.210205458662223</v>
      </c>
      <c r="L102" s="2">
        <f t="shared" si="25"/>
        <v>3.2959793415586871</v>
      </c>
      <c r="M102" s="2">
        <f t="shared" si="43"/>
        <v>3.9945697387183315E-2</v>
      </c>
      <c r="N102" s="2">
        <f t="shared" si="44"/>
        <v>2.9982080137770494E-2</v>
      </c>
      <c r="O102" s="2">
        <f t="shared" si="28"/>
        <v>3.2930116186270708</v>
      </c>
      <c r="P102" s="2">
        <f t="shared" si="29"/>
        <v>27.202117932894282</v>
      </c>
      <c r="Q102" s="2">
        <f t="shared" si="30"/>
        <v>3.3035921036178868</v>
      </c>
      <c r="R102" s="2">
        <f t="shared" si="31"/>
        <v>3.3032948354505529</v>
      </c>
    </row>
    <row r="103" spans="1:18" x14ac:dyDescent="0.25">
      <c r="A103" s="1">
        <f t="shared" si="32"/>
        <v>98</v>
      </c>
      <c r="B103" s="1">
        <f t="shared" si="33"/>
        <v>0.33</v>
      </c>
      <c r="C103" s="1">
        <f t="shared" si="34"/>
        <v>0.2</v>
      </c>
      <c r="D103" s="1">
        <f t="shared" si="35"/>
        <v>0.01</v>
      </c>
      <c r="E103" s="1">
        <f t="shared" si="36"/>
        <v>0.05</v>
      </c>
      <c r="F103" s="1">
        <f t="shared" si="37"/>
        <v>0.03</v>
      </c>
      <c r="G103" s="2">
        <f t="shared" si="38"/>
        <v>166.10980435256755</v>
      </c>
      <c r="H103" s="2">
        <f t="shared" si="39"/>
        <v>18.915846312255201</v>
      </c>
      <c r="I103" s="2">
        <f t="shared" si="40"/>
        <v>2.6644562419293889</v>
      </c>
      <c r="J103" s="2">
        <f t="shared" si="41"/>
        <v>74.707028974459206</v>
      </c>
      <c r="K103" s="2">
        <f t="shared" si="42"/>
        <v>28.038377136327927</v>
      </c>
      <c r="L103" s="2">
        <f t="shared" si="25"/>
        <v>3.2958003661281112</v>
      </c>
      <c r="M103" s="2">
        <f t="shared" si="43"/>
        <v>3.9948969918589233E-2</v>
      </c>
      <c r="N103" s="2">
        <f t="shared" si="44"/>
        <v>2.9983160073134445E-2</v>
      </c>
      <c r="O103" s="2">
        <f t="shared" si="28"/>
        <v>3.2930116186270708</v>
      </c>
      <c r="P103" s="2">
        <f t="shared" si="29"/>
        <v>28.030545757089183</v>
      </c>
      <c r="Q103" s="2">
        <f t="shared" si="30"/>
        <v>3.3335741837556578</v>
      </c>
      <c r="R103" s="2">
        <f t="shared" si="31"/>
        <v>3.3332948354505527</v>
      </c>
    </row>
    <row r="104" spans="1:18" x14ac:dyDescent="0.25">
      <c r="A104" s="1">
        <f t="shared" si="32"/>
        <v>99</v>
      </c>
      <c r="B104" s="1">
        <f t="shared" si="33"/>
        <v>0.33</v>
      </c>
      <c r="C104" s="1">
        <f t="shared" si="34"/>
        <v>0.2</v>
      </c>
      <c r="D104" s="1">
        <f t="shared" si="35"/>
        <v>0.01</v>
      </c>
      <c r="E104" s="1">
        <f t="shared" si="36"/>
        <v>0.05</v>
      </c>
      <c r="F104" s="1">
        <f t="shared" si="37"/>
        <v>0.03</v>
      </c>
      <c r="G104" s="2">
        <f t="shared" si="38"/>
        <v>172.88005176092668</v>
      </c>
      <c r="H104" s="2">
        <f t="shared" si="39"/>
        <v>19.491919596031284</v>
      </c>
      <c r="I104" s="2">
        <f t="shared" si="40"/>
        <v>2.6912344723492336</v>
      </c>
      <c r="J104" s="2">
        <f t="shared" si="41"/>
        <v>77.754571272201346</v>
      </c>
      <c r="K104" s="2">
        <f t="shared" si="42"/>
        <v>28.891786305162697</v>
      </c>
      <c r="L104" s="2">
        <f t="shared" si="25"/>
        <v>3.2956321854582877</v>
      </c>
      <c r="M104" s="2">
        <f t="shared" si="43"/>
        <v>3.9952045340346201E-2</v>
      </c>
      <c r="N104" s="2">
        <f t="shared" si="44"/>
        <v>2.9984174962314245E-2</v>
      </c>
      <c r="O104" s="2">
        <f t="shared" si="28"/>
        <v>3.2930116186270708</v>
      </c>
      <c r="P104" s="2">
        <f t="shared" si="29"/>
        <v>28.884202964584063</v>
      </c>
      <c r="Q104" s="2">
        <f t="shared" si="30"/>
        <v>3.3635573438287918</v>
      </c>
      <c r="R104" s="2">
        <f t="shared" si="31"/>
        <v>3.363294835450553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51EA-85F2-6E40-9B21-3826563E3D7C}">
  <dimension ref="A1"/>
  <sheetViews>
    <sheetView workbookViewId="0">
      <selection activeCell="O11" sqref="O1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Solow Model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Vollrath, Dietrich E</dc:creator>
  <cp:lastModifiedBy>Vollrath, Dietrich E</cp:lastModifiedBy>
  <dcterms:created xsi:type="dcterms:W3CDTF">2022-12-22T22:53:32Z</dcterms:created>
  <dcterms:modified xsi:type="dcterms:W3CDTF">2024-02-12T18:04:13Z</dcterms:modified>
</cp:coreProperties>
</file>