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tz/Library/CloudStorage/Dropbox/Project/StudyGuide/solow/"/>
    </mc:Choice>
  </mc:AlternateContent>
  <xr:revisionPtr revIDLastSave="0" documentId="13_ncr:1_{A817AF4E-5FCB-7541-BDE3-FF47F8772EFB}" xr6:coauthVersionLast="47" xr6:coauthVersionMax="47" xr10:uidLastSave="{00000000-0000-0000-0000-000000000000}"/>
  <bookViews>
    <workbookView xWindow="380" yWindow="500" windowWidth="34500" windowHeight="22600" xr2:uid="{766A9E66-545D-034F-944F-E69BE052E8C3}"/>
  </bookViews>
  <sheets>
    <sheet name="Solow Model" sheetId="1" r:id="rId1"/>
    <sheet name="Figur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P5" i="1" s="1"/>
  <c r="R5" i="1" s="1"/>
  <c r="F6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D6" i="1"/>
  <c r="C6" i="1"/>
  <c r="C7" i="1" s="1"/>
  <c r="B6" i="1"/>
  <c r="B7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L5" i="1"/>
  <c r="M5" i="1" s="1"/>
  <c r="G6" i="1" s="1"/>
  <c r="J5" i="1"/>
  <c r="K5" i="1" s="1"/>
  <c r="Q5" i="1" s="1"/>
  <c r="D7" i="1" l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O6" i="1"/>
  <c r="P6" i="1" s="1"/>
  <c r="R6" i="1" s="1"/>
  <c r="J6" i="1"/>
  <c r="K6" i="1" s="1"/>
  <c r="Q6" i="1" s="1"/>
  <c r="N5" i="1"/>
  <c r="B8" i="1"/>
  <c r="C8" i="1" l="1"/>
  <c r="O7" i="1"/>
  <c r="P7" i="1" s="1"/>
  <c r="R7" i="1" s="1"/>
  <c r="L6" i="1"/>
  <c r="M6" i="1" s="1"/>
  <c r="G7" i="1" s="1"/>
  <c r="B9" i="1"/>
  <c r="N6" i="1" l="1"/>
  <c r="C9" i="1"/>
  <c r="O8" i="1"/>
  <c r="P8" i="1" s="1"/>
  <c r="R8" i="1" s="1"/>
  <c r="L7" i="1"/>
  <c r="M7" i="1" s="1"/>
  <c r="G8" i="1" s="1"/>
  <c r="J7" i="1"/>
  <c r="K7" i="1" s="1"/>
  <c r="Q7" i="1" s="1"/>
  <c r="B10" i="1"/>
  <c r="O9" i="1" l="1"/>
  <c r="P9" i="1" s="1"/>
  <c r="R9" i="1" s="1"/>
  <c r="C10" i="1"/>
  <c r="N7" i="1"/>
  <c r="B11" i="1"/>
  <c r="O10" i="1" l="1"/>
  <c r="P10" i="1" s="1"/>
  <c r="R10" i="1" s="1"/>
  <c r="C11" i="1"/>
  <c r="J8" i="1"/>
  <c r="K8" i="1" s="1"/>
  <c r="Q8" i="1" s="1"/>
  <c r="L8" i="1"/>
  <c r="M8" i="1" s="1"/>
  <c r="G9" i="1" s="1"/>
  <c r="B12" i="1"/>
  <c r="O11" i="1" l="1"/>
  <c r="P11" i="1" s="1"/>
  <c r="R11" i="1" s="1"/>
  <c r="C12" i="1"/>
  <c r="N8" i="1"/>
  <c r="B13" i="1"/>
  <c r="O12" i="1" l="1"/>
  <c r="P12" i="1" s="1"/>
  <c r="R12" i="1" s="1"/>
  <c r="C13" i="1"/>
  <c r="L9" i="1"/>
  <c r="M9" i="1" s="1"/>
  <c r="G10" i="1" s="1"/>
  <c r="J9" i="1"/>
  <c r="K9" i="1" s="1"/>
  <c r="Q9" i="1" s="1"/>
  <c r="B14" i="1"/>
  <c r="O13" i="1" l="1"/>
  <c r="P13" i="1" s="1"/>
  <c r="R13" i="1" s="1"/>
  <c r="C14" i="1"/>
  <c r="C15" i="1" s="1"/>
  <c r="N9" i="1"/>
  <c r="B15" i="1"/>
  <c r="O14" i="1" l="1"/>
  <c r="P14" i="1" s="1"/>
  <c r="R14" i="1" s="1"/>
  <c r="L10" i="1"/>
  <c r="M10" i="1" s="1"/>
  <c r="G11" i="1" s="1"/>
  <c r="J10" i="1"/>
  <c r="K10" i="1" s="1"/>
  <c r="Q10" i="1" s="1"/>
  <c r="B16" i="1"/>
  <c r="O15" i="1" l="1"/>
  <c r="P15" i="1" s="1"/>
  <c r="R15" i="1" s="1"/>
  <c r="C16" i="1"/>
  <c r="N10" i="1"/>
  <c r="B17" i="1"/>
  <c r="O16" i="1" l="1"/>
  <c r="P16" i="1" s="1"/>
  <c r="R16" i="1" s="1"/>
  <c r="C17" i="1"/>
  <c r="L11" i="1"/>
  <c r="M11" i="1" s="1"/>
  <c r="G12" i="1" s="1"/>
  <c r="J11" i="1"/>
  <c r="K11" i="1" s="1"/>
  <c r="Q11" i="1" s="1"/>
  <c r="B18" i="1"/>
  <c r="O17" i="1" l="1"/>
  <c r="P17" i="1" s="1"/>
  <c r="R17" i="1" s="1"/>
  <c r="C18" i="1"/>
  <c r="N11" i="1"/>
  <c r="B19" i="1"/>
  <c r="O18" i="1" l="1"/>
  <c r="P18" i="1" s="1"/>
  <c r="R18" i="1" s="1"/>
  <c r="C19" i="1"/>
  <c r="J12" i="1"/>
  <c r="K12" i="1" s="1"/>
  <c r="Q12" i="1" s="1"/>
  <c r="L12" i="1"/>
  <c r="M12" i="1" s="1"/>
  <c r="G13" i="1" s="1"/>
  <c r="B20" i="1"/>
  <c r="O19" i="1" l="1"/>
  <c r="P19" i="1" s="1"/>
  <c r="R19" i="1" s="1"/>
  <c r="C20" i="1"/>
  <c r="N12" i="1"/>
  <c r="B21" i="1"/>
  <c r="O20" i="1" l="1"/>
  <c r="P20" i="1" s="1"/>
  <c r="R20" i="1" s="1"/>
  <c r="C21" i="1"/>
  <c r="L13" i="1"/>
  <c r="M13" i="1" s="1"/>
  <c r="G14" i="1" s="1"/>
  <c r="J13" i="1"/>
  <c r="K13" i="1" s="1"/>
  <c r="Q13" i="1" s="1"/>
  <c r="B22" i="1"/>
  <c r="O21" i="1" l="1"/>
  <c r="P21" i="1" s="1"/>
  <c r="R21" i="1" s="1"/>
  <c r="C22" i="1"/>
  <c r="N13" i="1"/>
  <c r="B23" i="1"/>
  <c r="O22" i="1" l="1"/>
  <c r="P22" i="1" s="1"/>
  <c r="R22" i="1" s="1"/>
  <c r="C23" i="1"/>
  <c r="J14" i="1"/>
  <c r="K14" i="1" s="1"/>
  <c r="Q14" i="1" s="1"/>
  <c r="L14" i="1"/>
  <c r="M14" i="1" s="1"/>
  <c r="G15" i="1" s="1"/>
  <c r="B24" i="1"/>
  <c r="O23" i="1" l="1"/>
  <c r="P23" i="1" s="1"/>
  <c r="R23" i="1" s="1"/>
  <c r="C24" i="1"/>
  <c r="N14" i="1"/>
  <c r="B25" i="1"/>
  <c r="O24" i="1" l="1"/>
  <c r="P24" i="1" s="1"/>
  <c r="R24" i="1" s="1"/>
  <c r="C25" i="1"/>
  <c r="L15" i="1"/>
  <c r="M15" i="1" s="1"/>
  <c r="G16" i="1" s="1"/>
  <c r="J15" i="1"/>
  <c r="K15" i="1" s="1"/>
  <c r="Q15" i="1" s="1"/>
  <c r="B26" i="1"/>
  <c r="O25" i="1" l="1"/>
  <c r="P25" i="1" s="1"/>
  <c r="R25" i="1" s="1"/>
  <c r="C26" i="1"/>
  <c r="N15" i="1"/>
  <c r="B27" i="1"/>
  <c r="O26" i="1" l="1"/>
  <c r="P26" i="1" s="1"/>
  <c r="R26" i="1" s="1"/>
  <c r="C27" i="1"/>
  <c r="J16" i="1"/>
  <c r="K16" i="1" s="1"/>
  <c r="Q16" i="1" s="1"/>
  <c r="L16" i="1"/>
  <c r="M16" i="1" s="1"/>
  <c r="G17" i="1" s="1"/>
  <c r="B28" i="1"/>
  <c r="O27" i="1" l="1"/>
  <c r="P27" i="1" s="1"/>
  <c r="R27" i="1" s="1"/>
  <c r="C28" i="1"/>
  <c r="N16" i="1"/>
  <c r="B29" i="1"/>
  <c r="O28" i="1" l="1"/>
  <c r="P28" i="1" s="1"/>
  <c r="R28" i="1" s="1"/>
  <c r="C29" i="1"/>
  <c r="L17" i="1"/>
  <c r="M17" i="1" s="1"/>
  <c r="G18" i="1" s="1"/>
  <c r="J17" i="1"/>
  <c r="K17" i="1" s="1"/>
  <c r="Q17" i="1" s="1"/>
  <c r="B30" i="1"/>
  <c r="O29" i="1" l="1"/>
  <c r="P29" i="1" s="1"/>
  <c r="R29" i="1" s="1"/>
  <c r="C30" i="1"/>
  <c r="N17" i="1"/>
  <c r="B31" i="1"/>
  <c r="O30" i="1" l="1"/>
  <c r="P30" i="1" s="1"/>
  <c r="R30" i="1" s="1"/>
  <c r="C31" i="1"/>
  <c r="J18" i="1"/>
  <c r="K18" i="1" s="1"/>
  <c r="Q18" i="1" s="1"/>
  <c r="L18" i="1"/>
  <c r="M18" i="1" s="1"/>
  <c r="G19" i="1" s="1"/>
  <c r="B32" i="1"/>
  <c r="O31" i="1" l="1"/>
  <c r="P31" i="1" s="1"/>
  <c r="R31" i="1" s="1"/>
  <c r="C32" i="1"/>
  <c r="N18" i="1"/>
  <c r="B33" i="1"/>
  <c r="O32" i="1" l="1"/>
  <c r="P32" i="1" s="1"/>
  <c r="R32" i="1" s="1"/>
  <c r="C33" i="1"/>
  <c r="J19" i="1"/>
  <c r="K19" i="1" s="1"/>
  <c r="Q19" i="1" s="1"/>
  <c r="L19" i="1"/>
  <c r="M19" i="1" s="1"/>
  <c r="G20" i="1" s="1"/>
  <c r="B34" i="1"/>
  <c r="O33" i="1" l="1"/>
  <c r="P33" i="1" s="1"/>
  <c r="R33" i="1" s="1"/>
  <c r="C34" i="1"/>
  <c r="N19" i="1"/>
  <c r="B35" i="1"/>
  <c r="O34" i="1" l="1"/>
  <c r="P34" i="1" s="1"/>
  <c r="R34" i="1" s="1"/>
  <c r="C35" i="1"/>
  <c r="J20" i="1"/>
  <c r="K20" i="1" s="1"/>
  <c r="Q20" i="1" s="1"/>
  <c r="L20" i="1"/>
  <c r="M20" i="1" s="1"/>
  <c r="G21" i="1" s="1"/>
  <c r="B36" i="1"/>
  <c r="O35" i="1" l="1"/>
  <c r="P35" i="1" s="1"/>
  <c r="R35" i="1" s="1"/>
  <c r="C36" i="1"/>
  <c r="N20" i="1"/>
  <c r="B37" i="1"/>
  <c r="O36" i="1" l="1"/>
  <c r="P36" i="1" s="1"/>
  <c r="R36" i="1" s="1"/>
  <c r="C37" i="1"/>
  <c r="J21" i="1"/>
  <c r="K21" i="1" s="1"/>
  <c r="Q21" i="1" s="1"/>
  <c r="L21" i="1"/>
  <c r="M21" i="1" s="1"/>
  <c r="G22" i="1" s="1"/>
  <c r="B38" i="1"/>
  <c r="O37" i="1" l="1"/>
  <c r="P37" i="1" s="1"/>
  <c r="R37" i="1" s="1"/>
  <c r="C38" i="1"/>
  <c r="N21" i="1"/>
  <c r="B39" i="1"/>
  <c r="O38" i="1" l="1"/>
  <c r="P38" i="1" s="1"/>
  <c r="R38" i="1" s="1"/>
  <c r="C39" i="1"/>
  <c r="J22" i="1"/>
  <c r="K22" i="1" s="1"/>
  <c r="Q22" i="1" s="1"/>
  <c r="L22" i="1"/>
  <c r="M22" i="1" s="1"/>
  <c r="G23" i="1" s="1"/>
  <c r="B40" i="1"/>
  <c r="O39" i="1" l="1"/>
  <c r="P39" i="1" s="1"/>
  <c r="R39" i="1" s="1"/>
  <c r="C40" i="1"/>
  <c r="N22" i="1"/>
  <c r="B41" i="1"/>
  <c r="O40" i="1" l="1"/>
  <c r="P40" i="1" s="1"/>
  <c r="R40" i="1" s="1"/>
  <c r="C41" i="1"/>
  <c r="J23" i="1"/>
  <c r="K23" i="1" s="1"/>
  <c r="Q23" i="1" s="1"/>
  <c r="L23" i="1"/>
  <c r="M23" i="1" s="1"/>
  <c r="G24" i="1" s="1"/>
  <c r="B42" i="1"/>
  <c r="O41" i="1" l="1"/>
  <c r="P41" i="1" s="1"/>
  <c r="R41" i="1" s="1"/>
  <c r="C42" i="1"/>
  <c r="N23" i="1"/>
  <c r="B43" i="1"/>
  <c r="O42" i="1" l="1"/>
  <c r="P42" i="1" s="1"/>
  <c r="R42" i="1" s="1"/>
  <c r="C43" i="1"/>
  <c r="J24" i="1"/>
  <c r="K24" i="1" s="1"/>
  <c r="Q24" i="1" s="1"/>
  <c r="L24" i="1"/>
  <c r="M24" i="1" s="1"/>
  <c r="G25" i="1" s="1"/>
  <c r="B44" i="1"/>
  <c r="O43" i="1" l="1"/>
  <c r="P43" i="1" s="1"/>
  <c r="R43" i="1" s="1"/>
  <c r="C44" i="1"/>
  <c r="N24" i="1"/>
  <c r="B45" i="1"/>
  <c r="O44" i="1" l="1"/>
  <c r="P44" i="1" s="1"/>
  <c r="R44" i="1" s="1"/>
  <c r="C45" i="1"/>
  <c r="J25" i="1"/>
  <c r="K25" i="1" s="1"/>
  <c r="Q25" i="1" s="1"/>
  <c r="L25" i="1"/>
  <c r="M25" i="1" s="1"/>
  <c r="G26" i="1" s="1"/>
  <c r="B46" i="1"/>
  <c r="O45" i="1" l="1"/>
  <c r="P45" i="1" s="1"/>
  <c r="R45" i="1" s="1"/>
  <c r="C46" i="1"/>
  <c r="N25" i="1"/>
  <c r="B47" i="1"/>
  <c r="O46" i="1" l="1"/>
  <c r="P46" i="1" s="1"/>
  <c r="R46" i="1" s="1"/>
  <c r="C47" i="1"/>
  <c r="L26" i="1"/>
  <c r="M26" i="1" s="1"/>
  <c r="G27" i="1" s="1"/>
  <c r="J26" i="1"/>
  <c r="K26" i="1" s="1"/>
  <c r="Q26" i="1" s="1"/>
  <c r="B48" i="1"/>
  <c r="O47" i="1" l="1"/>
  <c r="P47" i="1" s="1"/>
  <c r="R47" i="1" s="1"/>
  <c r="C48" i="1"/>
  <c r="N26" i="1"/>
  <c r="B49" i="1"/>
  <c r="O48" i="1" l="1"/>
  <c r="P48" i="1" s="1"/>
  <c r="R48" i="1" s="1"/>
  <c r="C49" i="1"/>
  <c r="J27" i="1"/>
  <c r="K27" i="1" s="1"/>
  <c r="Q27" i="1" s="1"/>
  <c r="L27" i="1"/>
  <c r="M27" i="1" s="1"/>
  <c r="G28" i="1" s="1"/>
  <c r="B50" i="1"/>
  <c r="O49" i="1" l="1"/>
  <c r="P49" i="1" s="1"/>
  <c r="R49" i="1" s="1"/>
  <c r="C50" i="1"/>
  <c r="N27" i="1"/>
  <c r="B51" i="1"/>
  <c r="O50" i="1" l="1"/>
  <c r="P50" i="1" s="1"/>
  <c r="R50" i="1" s="1"/>
  <c r="C51" i="1"/>
  <c r="J28" i="1"/>
  <c r="K28" i="1" s="1"/>
  <c r="Q28" i="1" s="1"/>
  <c r="L28" i="1"/>
  <c r="M28" i="1" s="1"/>
  <c r="G29" i="1" s="1"/>
  <c r="B52" i="1"/>
  <c r="O51" i="1" l="1"/>
  <c r="P51" i="1" s="1"/>
  <c r="R51" i="1" s="1"/>
  <c r="C52" i="1"/>
  <c r="N28" i="1"/>
  <c r="B53" i="1"/>
  <c r="O52" i="1" l="1"/>
  <c r="P52" i="1" s="1"/>
  <c r="R52" i="1" s="1"/>
  <c r="C53" i="1"/>
  <c r="J29" i="1"/>
  <c r="K29" i="1" s="1"/>
  <c r="Q29" i="1" s="1"/>
  <c r="L29" i="1"/>
  <c r="M29" i="1" s="1"/>
  <c r="G30" i="1" s="1"/>
  <c r="B54" i="1"/>
  <c r="O53" i="1" l="1"/>
  <c r="P53" i="1" s="1"/>
  <c r="R53" i="1" s="1"/>
  <c r="C54" i="1"/>
  <c r="N29" i="1"/>
  <c r="B55" i="1"/>
  <c r="O54" i="1" l="1"/>
  <c r="P54" i="1" s="1"/>
  <c r="R54" i="1" s="1"/>
  <c r="C55" i="1"/>
  <c r="L30" i="1"/>
  <c r="M30" i="1" s="1"/>
  <c r="G31" i="1" s="1"/>
  <c r="J30" i="1"/>
  <c r="K30" i="1" s="1"/>
  <c r="Q30" i="1" s="1"/>
  <c r="B56" i="1"/>
  <c r="O55" i="1" l="1"/>
  <c r="P55" i="1" s="1"/>
  <c r="R55" i="1" s="1"/>
  <c r="C56" i="1"/>
  <c r="N30" i="1"/>
  <c r="B57" i="1"/>
  <c r="O56" i="1" l="1"/>
  <c r="P56" i="1" s="1"/>
  <c r="R56" i="1" s="1"/>
  <c r="C57" i="1"/>
  <c r="L31" i="1"/>
  <c r="M31" i="1" s="1"/>
  <c r="G32" i="1" s="1"/>
  <c r="J31" i="1"/>
  <c r="K31" i="1" s="1"/>
  <c r="Q31" i="1" s="1"/>
  <c r="B58" i="1"/>
  <c r="O57" i="1" l="1"/>
  <c r="P57" i="1" s="1"/>
  <c r="R57" i="1" s="1"/>
  <c r="C58" i="1"/>
  <c r="N31" i="1"/>
  <c r="B59" i="1"/>
  <c r="O58" i="1" l="1"/>
  <c r="P58" i="1" s="1"/>
  <c r="R58" i="1" s="1"/>
  <c r="C59" i="1"/>
  <c r="L32" i="1"/>
  <c r="M32" i="1" s="1"/>
  <c r="G33" i="1" s="1"/>
  <c r="J32" i="1"/>
  <c r="K32" i="1" s="1"/>
  <c r="Q32" i="1" s="1"/>
  <c r="B60" i="1"/>
  <c r="O59" i="1" l="1"/>
  <c r="P59" i="1" s="1"/>
  <c r="R59" i="1" s="1"/>
  <c r="C60" i="1"/>
  <c r="N32" i="1"/>
  <c r="B61" i="1"/>
  <c r="O60" i="1" l="1"/>
  <c r="P60" i="1" s="1"/>
  <c r="R60" i="1" s="1"/>
  <c r="C61" i="1"/>
  <c r="L33" i="1"/>
  <c r="M33" i="1" s="1"/>
  <c r="G34" i="1" s="1"/>
  <c r="J33" i="1"/>
  <c r="K33" i="1" s="1"/>
  <c r="Q33" i="1" s="1"/>
  <c r="B62" i="1"/>
  <c r="O61" i="1" l="1"/>
  <c r="P61" i="1" s="1"/>
  <c r="R61" i="1" s="1"/>
  <c r="C62" i="1"/>
  <c r="N33" i="1"/>
  <c r="B63" i="1"/>
  <c r="O62" i="1" l="1"/>
  <c r="P62" i="1" s="1"/>
  <c r="R62" i="1" s="1"/>
  <c r="C63" i="1"/>
  <c r="L34" i="1"/>
  <c r="M34" i="1" s="1"/>
  <c r="G35" i="1" s="1"/>
  <c r="J34" i="1"/>
  <c r="K34" i="1" s="1"/>
  <c r="Q34" i="1" s="1"/>
  <c r="B64" i="1"/>
  <c r="O63" i="1" l="1"/>
  <c r="P63" i="1" s="1"/>
  <c r="R63" i="1" s="1"/>
  <c r="C64" i="1"/>
  <c r="N34" i="1"/>
  <c r="B65" i="1"/>
  <c r="O64" i="1" l="1"/>
  <c r="P64" i="1" s="1"/>
  <c r="R64" i="1" s="1"/>
  <c r="C65" i="1"/>
  <c r="L35" i="1"/>
  <c r="M35" i="1" s="1"/>
  <c r="G36" i="1" s="1"/>
  <c r="J35" i="1"/>
  <c r="K35" i="1" s="1"/>
  <c r="Q35" i="1" s="1"/>
  <c r="B66" i="1"/>
  <c r="O65" i="1" l="1"/>
  <c r="P65" i="1" s="1"/>
  <c r="R65" i="1" s="1"/>
  <c r="C66" i="1"/>
  <c r="N35" i="1"/>
  <c r="B67" i="1"/>
  <c r="O66" i="1" l="1"/>
  <c r="P66" i="1" s="1"/>
  <c r="R66" i="1" s="1"/>
  <c r="C67" i="1"/>
  <c r="J36" i="1"/>
  <c r="K36" i="1" s="1"/>
  <c r="Q36" i="1" s="1"/>
  <c r="L36" i="1"/>
  <c r="M36" i="1" s="1"/>
  <c r="G37" i="1" s="1"/>
  <c r="B68" i="1"/>
  <c r="O67" i="1" l="1"/>
  <c r="P67" i="1" s="1"/>
  <c r="R67" i="1" s="1"/>
  <c r="C68" i="1"/>
  <c r="N36" i="1"/>
  <c r="B69" i="1"/>
  <c r="O68" i="1" l="1"/>
  <c r="P68" i="1" s="1"/>
  <c r="R68" i="1" s="1"/>
  <c r="C69" i="1"/>
  <c r="L37" i="1"/>
  <c r="M37" i="1" s="1"/>
  <c r="G38" i="1" s="1"/>
  <c r="J37" i="1"/>
  <c r="K37" i="1" s="1"/>
  <c r="Q37" i="1" s="1"/>
  <c r="B70" i="1"/>
  <c r="O69" i="1" l="1"/>
  <c r="P69" i="1" s="1"/>
  <c r="R69" i="1" s="1"/>
  <c r="C70" i="1"/>
  <c r="N37" i="1"/>
  <c r="B71" i="1"/>
  <c r="O70" i="1" l="1"/>
  <c r="P70" i="1" s="1"/>
  <c r="R70" i="1" s="1"/>
  <c r="C71" i="1"/>
  <c r="J38" i="1"/>
  <c r="K38" i="1" s="1"/>
  <c r="Q38" i="1" s="1"/>
  <c r="L38" i="1"/>
  <c r="M38" i="1" s="1"/>
  <c r="G39" i="1" s="1"/>
  <c r="B72" i="1"/>
  <c r="O71" i="1" l="1"/>
  <c r="P71" i="1" s="1"/>
  <c r="R71" i="1" s="1"/>
  <c r="C72" i="1"/>
  <c r="N38" i="1"/>
  <c r="B73" i="1"/>
  <c r="O72" i="1" l="1"/>
  <c r="P72" i="1" s="1"/>
  <c r="R72" i="1" s="1"/>
  <c r="C73" i="1"/>
  <c r="J39" i="1"/>
  <c r="K39" i="1" s="1"/>
  <c r="Q39" i="1" s="1"/>
  <c r="L39" i="1"/>
  <c r="M39" i="1" s="1"/>
  <c r="G40" i="1" s="1"/>
  <c r="B74" i="1"/>
  <c r="O73" i="1" l="1"/>
  <c r="P73" i="1" s="1"/>
  <c r="R73" i="1" s="1"/>
  <c r="C74" i="1"/>
  <c r="N39" i="1"/>
  <c r="B75" i="1"/>
  <c r="O74" i="1" l="1"/>
  <c r="P74" i="1" s="1"/>
  <c r="R74" i="1" s="1"/>
  <c r="C75" i="1"/>
  <c r="L40" i="1"/>
  <c r="M40" i="1" s="1"/>
  <c r="G41" i="1" s="1"/>
  <c r="J40" i="1"/>
  <c r="K40" i="1" s="1"/>
  <c r="Q40" i="1" s="1"/>
  <c r="B76" i="1"/>
  <c r="O75" i="1" l="1"/>
  <c r="P75" i="1" s="1"/>
  <c r="R75" i="1" s="1"/>
  <c r="C76" i="1"/>
  <c r="N40" i="1"/>
  <c r="B77" i="1"/>
  <c r="O76" i="1" l="1"/>
  <c r="P76" i="1" s="1"/>
  <c r="R76" i="1" s="1"/>
  <c r="C77" i="1"/>
  <c r="J41" i="1"/>
  <c r="K41" i="1" s="1"/>
  <c r="Q41" i="1" s="1"/>
  <c r="L41" i="1"/>
  <c r="M41" i="1" s="1"/>
  <c r="G42" i="1" s="1"/>
  <c r="B78" i="1"/>
  <c r="O77" i="1" l="1"/>
  <c r="P77" i="1" s="1"/>
  <c r="R77" i="1" s="1"/>
  <c r="C78" i="1"/>
  <c r="N41" i="1"/>
  <c r="B79" i="1"/>
  <c r="O78" i="1" l="1"/>
  <c r="P78" i="1" s="1"/>
  <c r="R78" i="1" s="1"/>
  <c r="C79" i="1"/>
  <c r="L42" i="1"/>
  <c r="M42" i="1" s="1"/>
  <c r="G43" i="1" s="1"/>
  <c r="J42" i="1"/>
  <c r="K42" i="1" s="1"/>
  <c r="Q42" i="1" s="1"/>
  <c r="B80" i="1"/>
  <c r="O79" i="1" l="1"/>
  <c r="P79" i="1" s="1"/>
  <c r="R79" i="1" s="1"/>
  <c r="C80" i="1"/>
  <c r="N42" i="1"/>
  <c r="B81" i="1"/>
  <c r="O80" i="1" l="1"/>
  <c r="P80" i="1" s="1"/>
  <c r="R80" i="1" s="1"/>
  <c r="C81" i="1"/>
  <c r="J43" i="1"/>
  <c r="K43" i="1" s="1"/>
  <c r="Q43" i="1" s="1"/>
  <c r="L43" i="1"/>
  <c r="M43" i="1" s="1"/>
  <c r="G44" i="1" s="1"/>
  <c r="B82" i="1"/>
  <c r="O81" i="1" l="1"/>
  <c r="P81" i="1" s="1"/>
  <c r="R81" i="1" s="1"/>
  <c r="C82" i="1"/>
  <c r="N43" i="1"/>
  <c r="B83" i="1"/>
  <c r="O82" i="1" l="1"/>
  <c r="P82" i="1" s="1"/>
  <c r="R82" i="1" s="1"/>
  <c r="C83" i="1"/>
  <c r="L44" i="1"/>
  <c r="M44" i="1" s="1"/>
  <c r="G45" i="1" s="1"/>
  <c r="J44" i="1"/>
  <c r="K44" i="1" s="1"/>
  <c r="Q44" i="1" s="1"/>
  <c r="B84" i="1"/>
  <c r="O83" i="1" l="1"/>
  <c r="P83" i="1" s="1"/>
  <c r="R83" i="1" s="1"/>
  <c r="C84" i="1"/>
  <c r="N44" i="1"/>
  <c r="B85" i="1"/>
  <c r="O84" i="1" l="1"/>
  <c r="P84" i="1" s="1"/>
  <c r="R84" i="1" s="1"/>
  <c r="C85" i="1"/>
  <c r="L45" i="1"/>
  <c r="M45" i="1" s="1"/>
  <c r="G46" i="1" s="1"/>
  <c r="J45" i="1"/>
  <c r="K45" i="1" s="1"/>
  <c r="Q45" i="1" s="1"/>
  <c r="B86" i="1"/>
  <c r="O85" i="1" l="1"/>
  <c r="P85" i="1" s="1"/>
  <c r="R85" i="1" s="1"/>
  <c r="C86" i="1"/>
  <c r="N45" i="1"/>
  <c r="B87" i="1"/>
  <c r="O86" i="1" l="1"/>
  <c r="P86" i="1" s="1"/>
  <c r="R86" i="1" s="1"/>
  <c r="C87" i="1"/>
  <c r="L46" i="1"/>
  <c r="M46" i="1" s="1"/>
  <c r="G47" i="1" s="1"/>
  <c r="J46" i="1"/>
  <c r="K46" i="1" s="1"/>
  <c r="Q46" i="1" s="1"/>
  <c r="B88" i="1"/>
  <c r="O87" i="1" l="1"/>
  <c r="P87" i="1" s="1"/>
  <c r="R87" i="1" s="1"/>
  <c r="C88" i="1"/>
  <c r="N46" i="1"/>
  <c r="B89" i="1"/>
  <c r="O88" i="1" l="1"/>
  <c r="P88" i="1" s="1"/>
  <c r="R88" i="1" s="1"/>
  <c r="C89" i="1"/>
  <c r="J47" i="1"/>
  <c r="K47" i="1" s="1"/>
  <c r="Q47" i="1" s="1"/>
  <c r="L47" i="1"/>
  <c r="M47" i="1" s="1"/>
  <c r="G48" i="1" s="1"/>
  <c r="B90" i="1"/>
  <c r="O89" i="1" l="1"/>
  <c r="P89" i="1" s="1"/>
  <c r="R89" i="1" s="1"/>
  <c r="C90" i="1"/>
  <c r="N47" i="1"/>
  <c r="B91" i="1"/>
  <c r="O90" i="1" l="1"/>
  <c r="P90" i="1" s="1"/>
  <c r="R90" i="1" s="1"/>
  <c r="C91" i="1"/>
  <c r="L48" i="1"/>
  <c r="M48" i="1" s="1"/>
  <c r="G49" i="1" s="1"/>
  <c r="J48" i="1"/>
  <c r="K48" i="1" s="1"/>
  <c r="Q48" i="1" s="1"/>
  <c r="B92" i="1"/>
  <c r="O91" i="1" l="1"/>
  <c r="P91" i="1" s="1"/>
  <c r="R91" i="1" s="1"/>
  <c r="C92" i="1"/>
  <c r="N48" i="1"/>
  <c r="B93" i="1"/>
  <c r="O92" i="1" l="1"/>
  <c r="P92" i="1" s="1"/>
  <c r="R92" i="1" s="1"/>
  <c r="C93" i="1"/>
  <c r="J49" i="1"/>
  <c r="K49" i="1" s="1"/>
  <c r="Q49" i="1" s="1"/>
  <c r="L49" i="1"/>
  <c r="M49" i="1" s="1"/>
  <c r="G50" i="1" s="1"/>
  <c r="B94" i="1"/>
  <c r="O93" i="1" l="1"/>
  <c r="P93" i="1" s="1"/>
  <c r="R93" i="1" s="1"/>
  <c r="C94" i="1"/>
  <c r="N49" i="1"/>
  <c r="B95" i="1"/>
  <c r="O94" i="1" l="1"/>
  <c r="P94" i="1" s="1"/>
  <c r="R94" i="1" s="1"/>
  <c r="C95" i="1"/>
  <c r="L50" i="1"/>
  <c r="M50" i="1" s="1"/>
  <c r="G51" i="1" s="1"/>
  <c r="J50" i="1"/>
  <c r="K50" i="1" s="1"/>
  <c r="Q50" i="1" s="1"/>
  <c r="B96" i="1"/>
  <c r="O95" i="1" l="1"/>
  <c r="P95" i="1" s="1"/>
  <c r="R95" i="1" s="1"/>
  <c r="C96" i="1"/>
  <c r="N50" i="1"/>
  <c r="B97" i="1"/>
  <c r="O96" i="1" l="1"/>
  <c r="P96" i="1" s="1"/>
  <c r="R96" i="1" s="1"/>
  <c r="C97" i="1"/>
  <c r="J51" i="1"/>
  <c r="K51" i="1" s="1"/>
  <c r="Q51" i="1" s="1"/>
  <c r="L51" i="1"/>
  <c r="M51" i="1" s="1"/>
  <c r="G52" i="1" s="1"/>
  <c r="B98" i="1"/>
  <c r="O97" i="1" l="1"/>
  <c r="P97" i="1" s="1"/>
  <c r="R97" i="1" s="1"/>
  <c r="C98" i="1"/>
  <c r="N51" i="1"/>
  <c r="B99" i="1"/>
  <c r="O98" i="1" l="1"/>
  <c r="P98" i="1" s="1"/>
  <c r="R98" i="1" s="1"/>
  <c r="C99" i="1"/>
  <c r="L52" i="1"/>
  <c r="M52" i="1" s="1"/>
  <c r="G53" i="1" s="1"/>
  <c r="J52" i="1"/>
  <c r="K52" i="1" s="1"/>
  <c r="Q52" i="1" s="1"/>
  <c r="B100" i="1"/>
  <c r="O99" i="1" l="1"/>
  <c r="P99" i="1" s="1"/>
  <c r="R99" i="1" s="1"/>
  <c r="C100" i="1"/>
  <c r="N52" i="1"/>
  <c r="B101" i="1"/>
  <c r="O100" i="1" l="1"/>
  <c r="P100" i="1" s="1"/>
  <c r="R100" i="1" s="1"/>
  <c r="C101" i="1"/>
  <c r="J53" i="1"/>
  <c r="K53" i="1" s="1"/>
  <c r="Q53" i="1" s="1"/>
  <c r="L53" i="1"/>
  <c r="M53" i="1" s="1"/>
  <c r="G54" i="1" s="1"/>
  <c r="B102" i="1"/>
  <c r="O101" i="1" l="1"/>
  <c r="P101" i="1" s="1"/>
  <c r="R101" i="1" s="1"/>
  <c r="C102" i="1"/>
  <c r="N53" i="1"/>
  <c r="B103" i="1"/>
  <c r="O102" i="1" l="1"/>
  <c r="P102" i="1" s="1"/>
  <c r="R102" i="1" s="1"/>
  <c r="C103" i="1"/>
  <c r="J54" i="1"/>
  <c r="K54" i="1" s="1"/>
  <c r="Q54" i="1" s="1"/>
  <c r="L54" i="1"/>
  <c r="M54" i="1" s="1"/>
  <c r="G55" i="1" s="1"/>
  <c r="B104" i="1"/>
  <c r="O103" i="1" l="1"/>
  <c r="P103" i="1" s="1"/>
  <c r="R103" i="1" s="1"/>
  <c r="C104" i="1"/>
  <c r="O104" i="1" s="1"/>
  <c r="P104" i="1" s="1"/>
  <c r="R104" i="1" s="1"/>
  <c r="N54" i="1"/>
  <c r="J55" i="1" l="1"/>
  <c r="K55" i="1" s="1"/>
  <c r="Q55" i="1" s="1"/>
  <c r="L55" i="1"/>
  <c r="M55" i="1" s="1"/>
  <c r="G56" i="1" s="1"/>
  <c r="N55" i="1" l="1"/>
  <c r="L56" i="1" l="1"/>
  <c r="M56" i="1" s="1"/>
  <c r="G57" i="1" s="1"/>
  <c r="J56" i="1"/>
  <c r="K56" i="1" s="1"/>
  <c r="Q56" i="1" s="1"/>
  <c r="N56" i="1" l="1"/>
  <c r="J57" i="1" l="1"/>
  <c r="K57" i="1" s="1"/>
  <c r="Q57" i="1" s="1"/>
  <c r="L57" i="1"/>
  <c r="M57" i="1" s="1"/>
  <c r="G58" i="1" s="1"/>
  <c r="N57" i="1" l="1"/>
  <c r="J58" i="1" l="1"/>
  <c r="K58" i="1" s="1"/>
  <c r="Q58" i="1" s="1"/>
  <c r="L58" i="1"/>
  <c r="M58" i="1" s="1"/>
  <c r="G59" i="1" s="1"/>
  <c r="N58" i="1" l="1"/>
  <c r="J59" i="1" l="1"/>
  <c r="K59" i="1" s="1"/>
  <c r="Q59" i="1" s="1"/>
  <c r="L59" i="1"/>
  <c r="M59" i="1" s="1"/>
  <c r="G60" i="1" s="1"/>
  <c r="N59" i="1" l="1"/>
  <c r="L60" i="1" l="1"/>
  <c r="M60" i="1" s="1"/>
  <c r="G61" i="1" s="1"/>
  <c r="J60" i="1"/>
  <c r="K60" i="1" s="1"/>
  <c r="Q60" i="1" s="1"/>
  <c r="N60" i="1" l="1"/>
  <c r="L61" i="1" l="1"/>
  <c r="M61" i="1" s="1"/>
  <c r="G62" i="1" s="1"/>
  <c r="J61" i="1"/>
  <c r="K61" i="1" s="1"/>
  <c r="Q61" i="1" s="1"/>
  <c r="N61" i="1" l="1"/>
  <c r="L62" i="1" l="1"/>
  <c r="M62" i="1" s="1"/>
  <c r="G63" i="1" s="1"/>
  <c r="J62" i="1"/>
  <c r="K62" i="1" s="1"/>
  <c r="Q62" i="1" s="1"/>
  <c r="N62" i="1" l="1"/>
  <c r="L63" i="1" l="1"/>
  <c r="M63" i="1" s="1"/>
  <c r="G64" i="1" s="1"/>
  <c r="J63" i="1"/>
  <c r="K63" i="1" s="1"/>
  <c r="Q63" i="1" s="1"/>
  <c r="N63" i="1" l="1"/>
  <c r="J64" i="1" l="1"/>
  <c r="K64" i="1" s="1"/>
  <c r="Q64" i="1" s="1"/>
  <c r="L64" i="1"/>
  <c r="M64" i="1" s="1"/>
  <c r="G65" i="1" s="1"/>
  <c r="N64" i="1" l="1"/>
  <c r="J65" i="1" l="1"/>
  <c r="K65" i="1" s="1"/>
  <c r="Q65" i="1" s="1"/>
  <c r="L65" i="1"/>
  <c r="M65" i="1" s="1"/>
  <c r="G66" i="1" s="1"/>
  <c r="N65" i="1" l="1"/>
  <c r="L66" i="1" l="1"/>
  <c r="M66" i="1" s="1"/>
  <c r="G67" i="1" s="1"/>
  <c r="J66" i="1"/>
  <c r="K66" i="1" s="1"/>
  <c r="Q66" i="1" s="1"/>
  <c r="N66" i="1" l="1"/>
  <c r="J67" i="1" l="1"/>
  <c r="K67" i="1" s="1"/>
  <c r="Q67" i="1" s="1"/>
  <c r="L67" i="1"/>
  <c r="M67" i="1" s="1"/>
  <c r="G68" i="1" s="1"/>
  <c r="N67" i="1" l="1"/>
  <c r="L68" i="1" l="1"/>
  <c r="M68" i="1" s="1"/>
  <c r="G69" i="1" s="1"/>
  <c r="J68" i="1"/>
  <c r="K68" i="1" s="1"/>
  <c r="Q68" i="1" s="1"/>
  <c r="N68" i="1" l="1"/>
  <c r="L69" i="1" l="1"/>
  <c r="M69" i="1" s="1"/>
  <c r="G70" i="1" s="1"/>
  <c r="J69" i="1"/>
  <c r="K69" i="1" s="1"/>
  <c r="Q69" i="1" s="1"/>
  <c r="N69" i="1" l="1"/>
  <c r="L70" i="1" l="1"/>
  <c r="M70" i="1" s="1"/>
  <c r="G71" i="1" s="1"/>
  <c r="J70" i="1"/>
  <c r="K70" i="1" s="1"/>
  <c r="Q70" i="1" s="1"/>
  <c r="N70" i="1" l="1"/>
  <c r="L71" i="1" l="1"/>
  <c r="M71" i="1" s="1"/>
  <c r="G72" i="1" s="1"/>
  <c r="J71" i="1"/>
  <c r="K71" i="1" s="1"/>
  <c r="Q71" i="1" s="1"/>
  <c r="N71" i="1" l="1"/>
  <c r="L72" i="1" l="1"/>
  <c r="M72" i="1" s="1"/>
  <c r="G73" i="1" s="1"/>
  <c r="J72" i="1"/>
  <c r="K72" i="1" s="1"/>
  <c r="Q72" i="1" s="1"/>
  <c r="N72" i="1" l="1"/>
  <c r="J73" i="1" l="1"/>
  <c r="K73" i="1" s="1"/>
  <c r="Q73" i="1" s="1"/>
  <c r="L73" i="1"/>
  <c r="M73" i="1" s="1"/>
  <c r="G74" i="1" s="1"/>
  <c r="N73" i="1" l="1"/>
  <c r="L74" i="1" l="1"/>
  <c r="M74" i="1" s="1"/>
  <c r="G75" i="1" s="1"/>
  <c r="J74" i="1"/>
  <c r="K74" i="1" s="1"/>
  <c r="Q74" i="1" s="1"/>
  <c r="N74" i="1" l="1"/>
  <c r="J75" i="1" l="1"/>
  <c r="K75" i="1" s="1"/>
  <c r="Q75" i="1" s="1"/>
  <c r="L75" i="1"/>
  <c r="M75" i="1" s="1"/>
  <c r="G76" i="1" s="1"/>
  <c r="N75" i="1" l="1"/>
  <c r="L76" i="1" l="1"/>
  <c r="M76" i="1" s="1"/>
  <c r="G77" i="1" s="1"/>
  <c r="J76" i="1"/>
  <c r="K76" i="1" s="1"/>
  <c r="Q76" i="1" s="1"/>
  <c r="N76" i="1" l="1"/>
  <c r="J77" i="1" l="1"/>
  <c r="K77" i="1" s="1"/>
  <c r="Q77" i="1" s="1"/>
  <c r="L77" i="1"/>
  <c r="M77" i="1" s="1"/>
  <c r="G78" i="1" s="1"/>
  <c r="N77" i="1" l="1"/>
  <c r="L78" i="1" l="1"/>
  <c r="M78" i="1" s="1"/>
  <c r="G79" i="1" s="1"/>
  <c r="J78" i="1"/>
  <c r="K78" i="1" s="1"/>
  <c r="Q78" i="1" s="1"/>
  <c r="N78" i="1" l="1"/>
  <c r="L79" i="1" l="1"/>
  <c r="M79" i="1" s="1"/>
  <c r="G80" i="1" s="1"/>
  <c r="J79" i="1"/>
  <c r="K79" i="1" s="1"/>
  <c r="Q79" i="1" s="1"/>
  <c r="N79" i="1" l="1"/>
  <c r="L80" i="1" l="1"/>
  <c r="M80" i="1" s="1"/>
  <c r="G81" i="1" s="1"/>
  <c r="J80" i="1"/>
  <c r="K80" i="1" s="1"/>
  <c r="Q80" i="1" s="1"/>
  <c r="N80" i="1" l="1"/>
  <c r="L81" i="1" l="1"/>
  <c r="M81" i="1" s="1"/>
  <c r="G82" i="1" s="1"/>
  <c r="J81" i="1"/>
  <c r="K81" i="1" s="1"/>
  <c r="Q81" i="1" s="1"/>
  <c r="N81" i="1" l="1"/>
  <c r="J82" i="1" l="1"/>
  <c r="K82" i="1" s="1"/>
  <c r="Q82" i="1" s="1"/>
  <c r="L82" i="1"/>
  <c r="M82" i="1" s="1"/>
  <c r="G83" i="1" s="1"/>
  <c r="N82" i="1" l="1"/>
  <c r="L83" i="1" l="1"/>
  <c r="M83" i="1" s="1"/>
  <c r="G84" i="1" s="1"/>
  <c r="J83" i="1"/>
  <c r="K83" i="1" s="1"/>
  <c r="Q83" i="1" s="1"/>
  <c r="N83" i="1" l="1"/>
  <c r="J84" i="1" l="1"/>
  <c r="K84" i="1" s="1"/>
  <c r="Q84" i="1" s="1"/>
  <c r="L84" i="1"/>
  <c r="M84" i="1" s="1"/>
  <c r="G85" i="1" s="1"/>
  <c r="N84" i="1" l="1"/>
  <c r="L85" i="1" l="1"/>
  <c r="M85" i="1" s="1"/>
  <c r="G86" i="1" s="1"/>
  <c r="J85" i="1"/>
  <c r="K85" i="1" s="1"/>
  <c r="Q85" i="1" s="1"/>
  <c r="N85" i="1" l="1"/>
  <c r="J86" i="1" l="1"/>
  <c r="K86" i="1" s="1"/>
  <c r="Q86" i="1" s="1"/>
  <c r="L86" i="1"/>
  <c r="M86" i="1" s="1"/>
  <c r="G87" i="1" s="1"/>
  <c r="N86" i="1" l="1"/>
  <c r="L87" i="1" l="1"/>
  <c r="M87" i="1" s="1"/>
  <c r="G88" i="1" s="1"/>
  <c r="J87" i="1"/>
  <c r="K87" i="1" s="1"/>
  <c r="Q87" i="1" s="1"/>
  <c r="N87" i="1" l="1"/>
  <c r="J88" i="1" l="1"/>
  <c r="K88" i="1" s="1"/>
  <c r="Q88" i="1" s="1"/>
  <c r="L88" i="1"/>
  <c r="M88" i="1" s="1"/>
  <c r="G89" i="1" s="1"/>
  <c r="N88" i="1" l="1"/>
  <c r="J89" i="1" l="1"/>
  <c r="K89" i="1" s="1"/>
  <c r="Q89" i="1" s="1"/>
  <c r="L89" i="1"/>
  <c r="M89" i="1" s="1"/>
  <c r="G90" i="1" s="1"/>
  <c r="N89" i="1" l="1"/>
  <c r="J90" i="1" l="1"/>
  <c r="K90" i="1" s="1"/>
  <c r="Q90" i="1" s="1"/>
  <c r="L90" i="1"/>
  <c r="M90" i="1" s="1"/>
  <c r="G91" i="1" s="1"/>
  <c r="N90" i="1" l="1"/>
  <c r="J91" i="1" l="1"/>
  <c r="K91" i="1" s="1"/>
  <c r="Q91" i="1" s="1"/>
  <c r="L91" i="1"/>
  <c r="M91" i="1" s="1"/>
  <c r="G92" i="1" s="1"/>
  <c r="N91" i="1" l="1"/>
  <c r="L92" i="1" l="1"/>
  <c r="M92" i="1" s="1"/>
  <c r="G93" i="1" s="1"/>
  <c r="J92" i="1"/>
  <c r="K92" i="1" s="1"/>
  <c r="Q92" i="1" s="1"/>
  <c r="N92" i="1" l="1"/>
  <c r="L93" i="1" l="1"/>
  <c r="M93" i="1" s="1"/>
  <c r="G94" i="1" s="1"/>
  <c r="J93" i="1"/>
  <c r="K93" i="1" s="1"/>
  <c r="Q93" i="1" s="1"/>
  <c r="N93" i="1" l="1"/>
  <c r="J94" i="1" l="1"/>
  <c r="K94" i="1" s="1"/>
  <c r="Q94" i="1" s="1"/>
  <c r="L94" i="1"/>
  <c r="M94" i="1" s="1"/>
  <c r="G95" i="1" s="1"/>
  <c r="N94" i="1" l="1"/>
  <c r="J95" i="1" l="1"/>
  <c r="K95" i="1" s="1"/>
  <c r="Q95" i="1" s="1"/>
  <c r="L95" i="1"/>
  <c r="M95" i="1" s="1"/>
  <c r="G96" i="1" s="1"/>
  <c r="N95" i="1" l="1"/>
  <c r="J96" i="1" l="1"/>
  <c r="K96" i="1" s="1"/>
  <c r="Q96" i="1" s="1"/>
  <c r="L96" i="1"/>
  <c r="M96" i="1" s="1"/>
  <c r="G97" i="1" s="1"/>
  <c r="N96" i="1" l="1"/>
  <c r="J97" i="1" l="1"/>
  <c r="K97" i="1" s="1"/>
  <c r="Q97" i="1" s="1"/>
  <c r="L97" i="1"/>
  <c r="M97" i="1" s="1"/>
  <c r="G98" i="1" s="1"/>
  <c r="N97" i="1" l="1"/>
  <c r="L98" i="1" l="1"/>
  <c r="M98" i="1" s="1"/>
  <c r="G99" i="1" s="1"/>
  <c r="J98" i="1"/>
  <c r="K98" i="1" s="1"/>
  <c r="Q98" i="1" s="1"/>
  <c r="N98" i="1" l="1"/>
  <c r="L99" i="1" l="1"/>
  <c r="M99" i="1" s="1"/>
  <c r="G100" i="1" s="1"/>
  <c r="J99" i="1"/>
  <c r="K99" i="1" s="1"/>
  <c r="Q99" i="1" s="1"/>
  <c r="N99" i="1" l="1"/>
  <c r="J100" i="1" l="1"/>
  <c r="K100" i="1" s="1"/>
  <c r="Q100" i="1" s="1"/>
  <c r="L100" i="1"/>
  <c r="M100" i="1" s="1"/>
  <c r="G101" i="1" s="1"/>
  <c r="N100" i="1" l="1"/>
  <c r="J101" i="1" l="1"/>
  <c r="K101" i="1" s="1"/>
  <c r="Q101" i="1" s="1"/>
  <c r="L101" i="1"/>
  <c r="M101" i="1" s="1"/>
  <c r="G102" i="1" s="1"/>
  <c r="N101" i="1" l="1"/>
  <c r="J102" i="1" l="1"/>
  <c r="K102" i="1" s="1"/>
  <c r="Q102" i="1" s="1"/>
  <c r="L102" i="1"/>
  <c r="M102" i="1" s="1"/>
  <c r="G103" i="1" s="1"/>
  <c r="N102" i="1" l="1"/>
  <c r="L103" i="1" l="1"/>
  <c r="M103" i="1" s="1"/>
  <c r="G104" i="1" s="1"/>
  <c r="J103" i="1"/>
  <c r="K103" i="1" s="1"/>
  <c r="Q103" i="1" s="1"/>
  <c r="N103" i="1" l="1"/>
  <c r="J104" i="1" l="1"/>
  <c r="K104" i="1" s="1"/>
  <c r="Q104" i="1" s="1"/>
  <c r="L104" i="1"/>
  <c r="M104" i="1" s="1"/>
  <c r="N104" i="1" s="1"/>
</calcChain>
</file>

<file path=xl/sharedStrings.xml><?xml version="1.0" encoding="utf-8"?>
<sst xmlns="http://schemas.openxmlformats.org/spreadsheetml/2006/main" count="20" uniqueCount="20">
  <si>
    <t>Period</t>
  </si>
  <si>
    <t>sI</t>
  </si>
  <si>
    <t>gL</t>
  </si>
  <si>
    <t>delta</t>
  </si>
  <si>
    <t>gA</t>
  </si>
  <si>
    <t>alpha</t>
  </si>
  <si>
    <t>GDP (Y)</t>
  </si>
  <si>
    <t>K</t>
  </si>
  <si>
    <t>A</t>
  </si>
  <si>
    <t>L</t>
  </si>
  <si>
    <t>GDP pc (y)</t>
  </si>
  <si>
    <t>K/AL</t>
  </si>
  <si>
    <t>gK</t>
  </si>
  <si>
    <t>gy</t>
  </si>
  <si>
    <t>K/AL*</t>
  </si>
  <si>
    <t>lny_BGP</t>
  </si>
  <si>
    <t>y_BGP</t>
  </si>
  <si>
    <t>lny</t>
  </si>
  <si>
    <t xml:space="preserve">Create a "shock" in period 11 by changing any of the terms in orange. </t>
  </si>
  <si>
    <t>Fill in initial paramters and state variables (K, A, L) in the green cells.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</si>
</sst>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1" fillId="2" borderId="0" xfId="0" applyFont="1" applyFill="1"/>
    <xf numFmtId="164" fontId="1" fillId="2" borderId="0" xfId="0" applyNumberFormat="1" applyFont="1" applyFill="1"/>
    <xf numFmtId="0" fontId="1" fillId="3" borderId="0" xfId="0" applyFont="1" applyFill="1"/>
    <xf numFmtId="164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GDP per capita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'Solow Model'!$Q$4</c:f>
              <c:strCache>
                <c:ptCount val="1"/>
                <c:pt idx="0">
                  <c:v>lny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'Solow Model'!$Q$5:$Q$104</c:f>
              <c:numCache>
                <c:formatCode>0.000</c:formatCode>
                <c:ptCount val="100"/>
                <c:pt idx="0">
                  <c:v>0.22873856958478198</c:v>
                </c:pt>
                <c:pt idx="1">
                  <c:v>0.27052001094400246</c:v>
                </c:pt>
                <c:pt idx="2">
                  <c:v>0.31132099352017689</c:v>
                </c:pt>
                <c:pt idx="3">
                  <c:v>0.35124348672805672</c:v>
                </c:pt>
                <c:pt idx="4">
                  <c:v>0.3903757449730263</c:v>
                </c:pt>
                <c:pt idx="5">
                  <c:v>0.4287946383236057</c:v>
                </c:pt>
                <c:pt idx="6">
                  <c:v>0.46656750601993757</c:v>
                </c:pt>
                <c:pt idx="7">
                  <c:v>0.5037536458516042</c:v>
                </c:pt>
                <c:pt idx="8">
                  <c:v>0.54040552231291061</c:v>
                </c:pt>
                <c:pt idx="9">
                  <c:v>0.57656975517509024</c:v>
                </c:pt>
                <c:pt idx="10">
                  <c:v>0.6122879348726149</c:v>
                </c:pt>
                <c:pt idx="11">
                  <c:v>0.64759730002666827</c:v>
                </c:pt>
                <c:pt idx="12">
                  <c:v>0.68253130428097986</c:v>
                </c:pt>
                <c:pt idx="13">
                  <c:v>0.71712009356025375</c:v>
                </c:pt>
                <c:pt idx="14">
                  <c:v>0.7513909102980616</c:v>
                </c:pt>
                <c:pt idx="15">
                  <c:v>0.78536843771299936</c:v>
                </c:pt>
                <c:pt idx="16">
                  <c:v>0.81907509455163563</c:v>
                </c:pt>
                <c:pt idx="17">
                  <c:v>0.8525312886583255</c:v>
                </c:pt>
                <c:pt idx="18">
                  <c:v>0.88575563612620811</c:v>
                </c:pt>
                <c:pt idx="19">
                  <c:v>0.91876515152149019</c:v>
                </c:pt>
                <c:pt idx="20">
                  <c:v>0.95157541367383869</c:v>
                </c:pt>
                <c:pt idx="21">
                  <c:v>0.98420071072923299</c:v>
                </c:pt>
                <c:pt idx="22">
                  <c:v>1.0166541675227505</c:v>
                </c:pt>
                <c:pt idx="23">
                  <c:v>1.0489478578132234</c:v>
                </c:pt>
                <c:pt idx="24">
                  <c:v>1.0810929035033201</c:v>
                </c:pt>
                <c:pt idx="25">
                  <c:v>1.1130995626272351</c:v>
                </c:pt>
                <c:pt idx="26">
                  <c:v>1.1449773076082193</c:v>
                </c:pt>
                <c:pt idx="27">
                  <c:v>1.1767348950574741</c:v>
                </c:pt>
                <c:pt idx="28">
                  <c:v>1.2083804281949277</c:v>
                </c:pt>
                <c:pt idx="29">
                  <c:v>1.2399214128135971</c:v>
                </c:pt>
                <c:pt idx="30">
                  <c:v>1.2713648075766011</c:v>
                </c:pt>
                <c:pt idx="31">
                  <c:v>1.302717069324711</c:v>
                </c:pt>
                <c:pt idx="32">
                  <c:v>1.3339841939787307</c:v>
                </c:pt>
                <c:pt idx="33">
                  <c:v>1.3651717535419732</c:v>
                </c:pt>
                <c:pt idx="34">
                  <c:v>1.3962849296410604</c:v>
                </c:pt>
                <c:pt idx="35">
                  <c:v>1.4273285439863248</c:v>
                </c:pt>
                <c:pt idx="36">
                  <c:v>1.4583070860844205</c:v>
                </c:pt>
                <c:pt idx="37">
                  <c:v>1.4892247384941473</c:v>
                </c:pt>
                <c:pt idx="38">
                  <c:v>1.5200853998807498</c:v>
                </c:pt>
                <c:pt idx="39">
                  <c:v>1.5508927060931719</c:v>
                </c:pt>
                <c:pt idx="40">
                  <c:v>1.5816500494621872</c:v>
                </c:pt>
                <c:pt idx="41">
                  <c:v>1.6123605964943142</c:v>
                </c:pt>
                <c:pt idx="42">
                  <c:v>1.6430273041164638</c:v>
                </c:pt>
                <c:pt idx="43">
                  <c:v>1.6736529346088755</c:v>
                </c:pt>
                <c:pt idx="44">
                  <c:v>1.7042400693487574</c:v>
                </c:pt>
                <c:pt idx="45">
                  <c:v>1.7347911214737592</c:v>
                </c:pt>
                <c:pt idx="46">
                  <c:v>1.765308347562824</c:v>
                </c:pt>
                <c:pt idx="47">
                  <c:v>1.795793858421715</c:v>
                </c:pt>
                <c:pt idx="48">
                  <c:v>1.8262496290515604</c:v>
                </c:pt>
                <c:pt idx="49">
                  <c:v>1.8566775078708067</c:v>
                </c:pt>
                <c:pt idx="50">
                  <c:v>1.8870792252539721</c:v>
                </c:pt>
                <c:pt idx="51">
                  <c:v>1.91745640144437</c:v>
                </c:pt>
                <c:pt idx="52">
                  <c:v>1.9478105538924724</c:v>
                </c:pt>
                <c:pt idx="53">
                  <c:v>1.9781431040666606</c:v>
                </c:pt>
                <c:pt idx="54">
                  <c:v>2.0084553837787595</c:v>
                </c:pt>
                <c:pt idx="55">
                  <c:v>2.0387486410628322</c:v>
                </c:pt>
                <c:pt idx="56">
                  <c:v>2.0690240456422382</c:v>
                </c:pt>
                <c:pt idx="57">
                  <c:v>2.0992826940168192</c:v>
                </c:pt>
                <c:pt idx="58">
                  <c:v>2.1295256141992782</c:v>
                </c:pt>
                <c:pt idx="59">
                  <c:v>2.159753770127292</c:v>
                </c:pt>
                <c:pt idx="60">
                  <c:v>2.1899680657756306</c:v>
                </c:pt>
                <c:pt idx="61">
                  <c:v>2.2201693489904928</c:v>
                </c:pt>
                <c:pt idx="62">
                  <c:v>2.2503584150664429</c:v>
                </c:pt>
                <c:pt idx="63">
                  <c:v>2.2805360100846284</c:v>
                </c:pt>
                <c:pt idx="64">
                  <c:v>2.3107028340294677</c:v>
                </c:pt>
                <c:pt idx="65">
                  <c:v>2.3408595436996009</c:v>
                </c:pt>
                <c:pt idx="66">
                  <c:v>2.3710067554276564</c:v>
                </c:pt>
                <c:pt idx="67">
                  <c:v>2.4011450476222387</c:v>
                </c:pt>
                <c:pt idx="68">
                  <c:v>2.4312749631445247</c:v>
                </c:pt>
                <c:pt idx="69">
                  <c:v>2.461397011530869</c:v>
                </c:pt>
                <c:pt idx="70">
                  <c:v>2.4915116710720091</c:v>
                </c:pt>
                <c:pt idx="71">
                  <c:v>2.5216193907586177</c:v>
                </c:pt>
                <c:pt idx="72">
                  <c:v>2.5517205921022592</c:v>
                </c:pt>
                <c:pt idx="73">
                  <c:v>2.5818156708401254</c:v>
                </c:pt>
                <c:pt idx="74">
                  <c:v>2.6119049985313327</c:v>
                </c:pt>
                <c:pt idx="75">
                  <c:v>2.6419889240519749</c:v>
                </c:pt>
                <c:pt idx="76">
                  <c:v>2.6720677749956496</c:v>
                </c:pt>
                <c:pt idx="77">
                  <c:v>2.7021418589856543</c:v>
                </c:pt>
                <c:pt idx="78">
                  <c:v>2.7322114649046578</c:v>
                </c:pt>
                <c:pt idx="79">
                  <c:v>2.7622768640472204</c:v>
                </c:pt>
                <c:pt idx="80">
                  <c:v>2.7923383112001621</c:v>
                </c:pt>
                <c:pt idx="81">
                  <c:v>2.8223960456554549</c:v>
                </c:pt>
                <c:pt idx="82">
                  <c:v>2.8524502921599812</c:v>
                </c:pt>
                <c:pt idx="83">
                  <c:v>2.8825012618062003</c:v>
                </c:pt>
                <c:pt idx="84">
                  <c:v>2.9125491528675131</c:v>
                </c:pt>
                <c:pt idx="85">
                  <c:v>2.9425941515818388</c:v>
                </c:pt>
                <c:pt idx="86">
                  <c:v>2.9726364328866954</c:v>
                </c:pt>
                <c:pt idx="87">
                  <c:v>3.0026761611088646</c:v>
                </c:pt>
                <c:pt idx="88">
                  <c:v>3.0327134906114872</c:v>
                </c:pt>
                <c:pt idx="89">
                  <c:v>3.0627485664012961</c:v>
                </c:pt>
                <c:pt idx="90">
                  <c:v>3.0927815246984749</c:v>
                </c:pt>
                <c:pt idx="91">
                  <c:v>3.1228124934714847</c:v>
                </c:pt>
                <c:pt idx="92">
                  <c:v>3.1528415929390565</c:v>
                </c:pt>
                <c:pt idx="93">
                  <c:v>3.1828689360414</c:v>
                </c:pt>
                <c:pt idx="94">
                  <c:v>3.2128946288825335</c:v>
                </c:pt>
                <c:pt idx="95">
                  <c:v>3.2429187711455412</c:v>
                </c:pt>
                <c:pt idx="96">
                  <c:v>3.2729414564824371</c:v>
                </c:pt>
                <c:pt idx="97">
                  <c:v>3.3029627728801993</c:v>
                </c:pt>
                <c:pt idx="98">
                  <c:v>3.3329828030044641</c:v>
                </c:pt>
                <c:pt idx="99">
                  <c:v>3.3630016245222416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C-584B-B7FB-884BDEC919D7}"/>
            </c:ext>
          </c:extLst>
        </c:ser>
        <c:ser>
          <c:idx val="1"/>
          <c:order val="1"/>
          <c:tx>
            <c:strRef>
              <c:f>'Solow Model'!$R$4</c:f>
              <c:strCache>
                <c:ptCount val="1"/>
                <c:pt idx="0">
                  <c:v>lny_BGP</c:v>
                </c:pt>
              </c:strCache>
            </c:strRef>
          </c:tx>
          <c:spPr>
            <a:ln w="317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'Solow Model'!$R$5:$R$104</c:f>
              <c:numCache>
                <c:formatCode>0.000</c:formatCode>
                <c:ptCount val="100"/>
                <c:pt idx="0">
                  <c:v>0.39329483545054422</c:v>
                </c:pt>
                <c:pt idx="1">
                  <c:v>0.42329483545054436</c:v>
                </c:pt>
                <c:pt idx="2">
                  <c:v>0.45329483545054444</c:v>
                </c:pt>
                <c:pt idx="3">
                  <c:v>0.48329483545054447</c:v>
                </c:pt>
                <c:pt idx="4">
                  <c:v>0.51329483545054444</c:v>
                </c:pt>
                <c:pt idx="5">
                  <c:v>0.54329483545054447</c:v>
                </c:pt>
                <c:pt idx="6">
                  <c:v>0.5732948354505446</c:v>
                </c:pt>
                <c:pt idx="7">
                  <c:v>0.60329483545054463</c:v>
                </c:pt>
                <c:pt idx="8">
                  <c:v>0.63329483545054477</c:v>
                </c:pt>
                <c:pt idx="9">
                  <c:v>0.66329483545054491</c:v>
                </c:pt>
                <c:pt idx="10">
                  <c:v>0.69329483545054493</c:v>
                </c:pt>
                <c:pt idx="11">
                  <c:v>0.72329483545054507</c:v>
                </c:pt>
                <c:pt idx="12">
                  <c:v>0.75329483545054499</c:v>
                </c:pt>
                <c:pt idx="13">
                  <c:v>0.78329483545054535</c:v>
                </c:pt>
                <c:pt idx="14">
                  <c:v>0.81329483545054526</c:v>
                </c:pt>
                <c:pt idx="15">
                  <c:v>0.8432948354505454</c:v>
                </c:pt>
                <c:pt idx="16">
                  <c:v>0.87329483545054543</c:v>
                </c:pt>
                <c:pt idx="17">
                  <c:v>0.90329483545054556</c:v>
                </c:pt>
                <c:pt idx="18">
                  <c:v>0.9332948354505457</c:v>
                </c:pt>
                <c:pt idx="19">
                  <c:v>0.96329483545054584</c:v>
                </c:pt>
                <c:pt idx="20">
                  <c:v>0.99329483545054587</c:v>
                </c:pt>
                <c:pt idx="21">
                  <c:v>1.023294835450546</c:v>
                </c:pt>
                <c:pt idx="22">
                  <c:v>1.0532948354505463</c:v>
                </c:pt>
                <c:pt idx="23">
                  <c:v>1.0832948354505461</c:v>
                </c:pt>
                <c:pt idx="24">
                  <c:v>1.1132948354505463</c:v>
                </c:pt>
                <c:pt idx="25">
                  <c:v>1.1432948354505463</c:v>
                </c:pt>
                <c:pt idx="26">
                  <c:v>1.1732948354505464</c:v>
                </c:pt>
                <c:pt idx="27">
                  <c:v>1.2032948354505466</c:v>
                </c:pt>
                <c:pt idx="28">
                  <c:v>1.2332948354505466</c:v>
                </c:pt>
                <c:pt idx="29">
                  <c:v>1.2632948354505467</c:v>
                </c:pt>
                <c:pt idx="30">
                  <c:v>1.2932948354505469</c:v>
                </c:pt>
                <c:pt idx="31">
                  <c:v>1.3232948354505469</c:v>
                </c:pt>
                <c:pt idx="32">
                  <c:v>1.353294835450547</c:v>
                </c:pt>
                <c:pt idx="33">
                  <c:v>1.3832948354505472</c:v>
                </c:pt>
                <c:pt idx="34">
                  <c:v>1.4132948354505472</c:v>
                </c:pt>
                <c:pt idx="35">
                  <c:v>1.4432948354505473</c:v>
                </c:pt>
                <c:pt idx="36">
                  <c:v>1.4732948354505475</c:v>
                </c:pt>
                <c:pt idx="37">
                  <c:v>1.5032948354505475</c:v>
                </c:pt>
                <c:pt idx="38">
                  <c:v>1.5332948354505476</c:v>
                </c:pt>
                <c:pt idx="39">
                  <c:v>1.5632948354505476</c:v>
                </c:pt>
                <c:pt idx="40">
                  <c:v>1.5932948354505476</c:v>
                </c:pt>
                <c:pt idx="41">
                  <c:v>1.6232948354505479</c:v>
                </c:pt>
                <c:pt idx="42">
                  <c:v>1.6532948354505479</c:v>
                </c:pt>
                <c:pt idx="43">
                  <c:v>1.6832948354505479</c:v>
                </c:pt>
                <c:pt idx="44">
                  <c:v>1.7132948354505479</c:v>
                </c:pt>
                <c:pt idx="45">
                  <c:v>1.7432948354505482</c:v>
                </c:pt>
                <c:pt idx="46">
                  <c:v>1.7732948354505482</c:v>
                </c:pt>
                <c:pt idx="47">
                  <c:v>1.8032948354505483</c:v>
                </c:pt>
                <c:pt idx="48">
                  <c:v>1.8332948354505485</c:v>
                </c:pt>
                <c:pt idx="49">
                  <c:v>1.8632948354505485</c:v>
                </c:pt>
                <c:pt idx="50">
                  <c:v>1.8932948354505488</c:v>
                </c:pt>
                <c:pt idx="51">
                  <c:v>1.9232948354505486</c:v>
                </c:pt>
                <c:pt idx="52">
                  <c:v>1.9532948354505486</c:v>
                </c:pt>
                <c:pt idx="53">
                  <c:v>1.9832948354505489</c:v>
                </c:pt>
                <c:pt idx="54">
                  <c:v>2.0132948354505489</c:v>
                </c:pt>
                <c:pt idx="55">
                  <c:v>2.0432948354505491</c:v>
                </c:pt>
                <c:pt idx="56">
                  <c:v>2.0732948354505494</c:v>
                </c:pt>
                <c:pt idx="57">
                  <c:v>2.1032948354505492</c:v>
                </c:pt>
                <c:pt idx="58">
                  <c:v>2.1332948354505494</c:v>
                </c:pt>
                <c:pt idx="59">
                  <c:v>2.1632948354505497</c:v>
                </c:pt>
                <c:pt idx="60">
                  <c:v>2.1932948354505495</c:v>
                </c:pt>
                <c:pt idx="61">
                  <c:v>2.2232948354505497</c:v>
                </c:pt>
                <c:pt idx="62">
                  <c:v>2.25329483545055</c:v>
                </c:pt>
                <c:pt idx="63">
                  <c:v>2.2832948354505498</c:v>
                </c:pt>
                <c:pt idx="64">
                  <c:v>2.31329483545055</c:v>
                </c:pt>
                <c:pt idx="65">
                  <c:v>2.3432948354505498</c:v>
                </c:pt>
                <c:pt idx="66">
                  <c:v>2.3732948354505501</c:v>
                </c:pt>
                <c:pt idx="67">
                  <c:v>2.4032948354505503</c:v>
                </c:pt>
                <c:pt idx="68">
                  <c:v>2.4332948354505506</c:v>
                </c:pt>
                <c:pt idx="69">
                  <c:v>2.4632948354505504</c:v>
                </c:pt>
                <c:pt idx="70">
                  <c:v>2.4932948354505506</c:v>
                </c:pt>
                <c:pt idx="71">
                  <c:v>2.5232948354505504</c:v>
                </c:pt>
                <c:pt idx="72">
                  <c:v>2.5532948354505507</c:v>
                </c:pt>
                <c:pt idx="73">
                  <c:v>2.5832948354505509</c:v>
                </c:pt>
                <c:pt idx="74">
                  <c:v>2.6132948354505507</c:v>
                </c:pt>
                <c:pt idx="75">
                  <c:v>2.643294835450551</c:v>
                </c:pt>
                <c:pt idx="76">
                  <c:v>2.6732948354505508</c:v>
                </c:pt>
                <c:pt idx="77">
                  <c:v>2.703294835450551</c:v>
                </c:pt>
                <c:pt idx="78">
                  <c:v>2.7332948354505513</c:v>
                </c:pt>
                <c:pt idx="79">
                  <c:v>2.7632948354505511</c:v>
                </c:pt>
                <c:pt idx="80">
                  <c:v>2.7932948354505513</c:v>
                </c:pt>
                <c:pt idx="81">
                  <c:v>2.8232948354505516</c:v>
                </c:pt>
                <c:pt idx="82">
                  <c:v>2.8532948354505514</c:v>
                </c:pt>
                <c:pt idx="83">
                  <c:v>2.8832948354505517</c:v>
                </c:pt>
                <c:pt idx="84">
                  <c:v>2.9132948354505519</c:v>
                </c:pt>
                <c:pt idx="85">
                  <c:v>2.9432948354505517</c:v>
                </c:pt>
                <c:pt idx="86">
                  <c:v>2.9732948354505515</c:v>
                </c:pt>
                <c:pt idx="87">
                  <c:v>3.0032948354505522</c:v>
                </c:pt>
                <c:pt idx="88">
                  <c:v>3.033294835450552</c:v>
                </c:pt>
                <c:pt idx="89">
                  <c:v>3.0632948354505518</c:v>
                </c:pt>
                <c:pt idx="90">
                  <c:v>3.0932948354505521</c:v>
                </c:pt>
                <c:pt idx="91">
                  <c:v>3.1232948354505523</c:v>
                </c:pt>
                <c:pt idx="92">
                  <c:v>3.1532948354505526</c:v>
                </c:pt>
                <c:pt idx="93">
                  <c:v>3.1832948354505524</c:v>
                </c:pt>
                <c:pt idx="94">
                  <c:v>3.2132948354505526</c:v>
                </c:pt>
                <c:pt idx="95">
                  <c:v>3.2432948354505524</c:v>
                </c:pt>
                <c:pt idx="96">
                  <c:v>3.2732948354505527</c:v>
                </c:pt>
                <c:pt idx="97">
                  <c:v>3.3032948354505529</c:v>
                </c:pt>
                <c:pt idx="98">
                  <c:v>3.3332948354505527</c:v>
                </c:pt>
                <c:pt idx="99">
                  <c:v>3.363294835450553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AC-584B-B7FB-884BDEC91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35600"/>
        <c:axId val="133034496"/>
      </c:lineChart>
      <c:catAx>
        <c:axId val="132735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34496"/>
        <c:crosses val="autoZero"/>
        <c:auto val="1"/>
        <c:lblAlgn val="ctr"/>
        <c:lblOffset val="100"/>
        <c:noMultiLvlLbl val="0"/>
      </c:catAx>
      <c:valAx>
        <c:axId val="1330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GDP per capita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3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Growth rate of GDP per capita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'Solow Model'!$N$4</c:f>
              <c:strCache>
                <c:ptCount val="1"/>
                <c:pt idx="0">
                  <c:v>gy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'Solow Model'!$N$5:$N$104</c:f>
              <c:numCache>
                <c:formatCode>0.000</c:formatCode>
                <c:ptCount val="100"/>
                <c:pt idx="0">
                  <c:v>4.1781441359220337E-2</c:v>
                </c:pt>
                <c:pt idx="1">
                  <c:v>4.080098257617417E-2</c:v>
                </c:pt>
                <c:pt idx="2">
                  <c:v>3.9922493207879911E-2</c:v>
                </c:pt>
                <c:pt idx="3">
                  <c:v>3.9132258244969582E-2</c:v>
                </c:pt>
                <c:pt idx="4">
                  <c:v>3.8418893350579353E-2</c:v>
                </c:pt>
                <c:pt idx="5">
                  <c:v>3.7772867696331897E-2</c:v>
                </c:pt>
                <c:pt idx="6">
                  <c:v>3.7186139831666201E-2</c:v>
                </c:pt>
                <c:pt idx="7">
                  <c:v>3.6651876461306493E-2</c:v>
                </c:pt>
                <c:pt idx="8">
                  <c:v>3.6164232862179714E-2</c:v>
                </c:pt>
                <c:pt idx="9">
                  <c:v>3.5718179697524374E-2</c:v>
                </c:pt>
                <c:pt idx="10">
                  <c:v>3.5309365154053349E-2</c:v>
                </c:pt>
                <c:pt idx="11">
                  <c:v>3.4934004254311375E-2</c:v>
                </c:pt>
                <c:pt idx="12">
                  <c:v>3.4588789279273835E-2</c:v>
                </c:pt>
                <c:pt idx="13">
                  <c:v>3.4270816737807838E-2</c:v>
                </c:pt>
                <c:pt idx="14">
                  <c:v>3.39775274149378E-2</c:v>
                </c:pt>
                <c:pt idx="15">
                  <c:v>3.3706656838636002E-2</c:v>
                </c:pt>
                <c:pt idx="16">
                  <c:v>3.3456194106689756E-2</c:v>
                </c:pt>
                <c:pt idx="17">
                  <c:v>3.3224347467882685E-2</c:v>
                </c:pt>
                <c:pt idx="18">
                  <c:v>3.3009515395281942E-2</c:v>
                </c:pt>
                <c:pt idx="19">
                  <c:v>3.2810262152348293E-2</c:v>
                </c:pt>
                <c:pt idx="20">
                  <c:v>3.2625297055394104E-2</c:v>
                </c:pt>
                <c:pt idx="21">
                  <c:v>3.2453456793517403E-2</c:v>
                </c:pt>
                <c:pt idx="22">
                  <c:v>3.229369029047293E-2</c:v>
                </c:pt>
                <c:pt idx="23">
                  <c:v>3.2145045690096553E-2</c:v>
                </c:pt>
                <c:pt idx="24">
                  <c:v>3.2006659123914816E-2</c:v>
                </c:pt>
                <c:pt idx="25">
                  <c:v>3.1877744980984356E-2</c:v>
                </c:pt>
                <c:pt idx="26">
                  <c:v>3.1757587449254721E-2</c:v>
                </c:pt>
                <c:pt idx="27">
                  <c:v>3.1645533137453587E-2</c:v>
                </c:pt>
                <c:pt idx="28">
                  <c:v>3.1540984618669082E-2</c:v>
                </c:pt>
                <c:pt idx="29">
                  <c:v>3.1443394763003889E-2</c:v>
                </c:pt>
                <c:pt idx="30">
                  <c:v>3.1352261748109407E-2</c:v>
                </c:pt>
                <c:pt idx="31">
                  <c:v>3.1267124654020234E-2</c:v>
                </c:pt>
                <c:pt idx="32">
                  <c:v>3.1187559563242137E-2</c:v>
                </c:pt>
                <c:pt idx="33">
                  <c:v>3.1113176099087151E-2</c:v>
                </c:pt>
                <c:pt idx="34">
                  <c:v>3.1043614345264377E-2</c:v>
                </c:pt>
                <c:pt idx="35">
                  <c:v>3.0978542098095328E-2</c:v>
                </c:pt>
                <c:pt idx="36">
                  <c:v>3.0917652409726784E-2</c:v>
                </c:pt>
                <c:pt idx="37">
                  <c:v>3.0860661386602619E-2</c:v>
                </c:pt>
                <c:pt idx="38">
                  <c:v>3.0807306212422222E-2</c:v>
                </c:pt>
                <c:pt idx="39">
                  <c:v>3.0757343369015058E-2</c:v>
                </c:pt>
                <c:pt idx="40">
                  <c:v>3.0710547032126976E-2</c:v>
                </c:pt>
                <c:pt idx="41">
                  <c:v>3.0666707622149278E-2</c:v>
                </c:pt>
                <c:pt idx="42">
                  <c:v>3.0625630492412084E-2</c:v>
                </c:pt>
                <c:pt idx="43">
                  <c:v>3.0587134739881422E-2</c:v>
                </c:pt>
                <c:pt idx="44">
                  <c:v>3.0551052125001917E-2</c:v>
                </c:pt>
                <c:pt idx="45">
                  <c:v>3.0517226089064563E-2</c:v>
                </c:pt>
                <c:pt idx="46">
                  <c:v>3.0485510858890827E-2</c:v>
                </c:pt>
                <c:pt idx="47">
                  <c:v>3.0455770629845256E-2</c:v>
                </c:pt>
                <c:pt idx="48">
                  <c:v>3.0427878819246447E-2</c:v>
                </c:pt>
                <c:pt idx="49">
                  <c:v>3.0401717383165161E-2</c:v>
                </c:pt>
                <c:pt idx="50">
                  <c:v>3.0377176190397929E-2</c:v>
                </c:pt>
                <c:pt idx="51">
                  <c:v>3.0354152448102131E-2</c:v>
                </c:pt>
                <c:pt idx="52">
                  <c:v>3.0332550174188174E-2</c:v>
                </c:pt>
                <c:pt idx="53">
                  <c:v>3.0312279712098652E-2</c:v>
                </c:pt>
                <c:pt idx="54">
                  <c:v>3.0293257284072672E-2</c:v>
                </c:pt>
                <c:pt idx="55">
                  <c:v>3.0275404579406046E-2</c:v>
                </c:pt>
                <c:pt idx="56">
                  <c:v>3.0258648374580879E-2</c:v>
                </c:pt>
                <c:pt idx="57">
                  <c:v>3.0242920182458648E-2</c:v>
                </c:pt>
                <c:pt idx="58">
                  <c:v>3.0228155928014078E-2</c:v>
                </c:pt>
                <c:pt idx="59">
                  <c:v>3.0214295648338274E-2</c:v>
                </c:pt>
                <c:pt idx="60">
                  <c:v>3.0201283214862248E-2</c:v>
                </c:pt>
                <c:pt idx="61">
                  <c:v>3.0189066075949844E-2</c:v>
                </c:pt>
                <c:pt idx="62">
                  <c:v>3.0177595018185521E-2</c:v>
                </c:pt>
                <c:pt idx="63">
                  <c:v>3.0166823944839508E-2</c:v>
                </c:pt>
                <c:pt idx="64">
                  <c:v>3.0156709670133387E-2</c:v>
                </c:pt>
                <c:pt idx="65">
                  <c:v>3.0147211728054797E-2</c:v>
                </c:pt>
                <c:pt idx="66">
                  <c:v>3.013829219458268E-2</c:v>
                </c:pt>
                <c:pt idx="67">
                  <c:v>3.0129915522285246E-2</c:v>
                </c:pt>
                <c:pt idx="68">
                  <c:v>3.0122048386344226E-2</c:v>
                </c:pt>
                <c:pt idx="69">
                  <c:v>3.0114659541140336E-2</c:v>
                </c:pt>
                <c:pt idx="70">
                  <c:v>3.0107719686608879E-2</c:v>
                </c:pt>
                <c:pt idx="71">
                  <c:v>3.0101201343640995E-2</c:v>
                </c:pt>
                <c:pt idx="72">
                  <c:v>3.0095078737866217E-2</c:v>
                </c:pt>
                <c:pt idx="73">
                  <c:v>3.0089327691206712E-2</c:v>
                </c:pt>
                <c:pt idx="74">
                  <c:v>3.0083925520642811E-2</c:v>
                </c:pt>
                <c:pt idx="75">
                  <c:v>3.0078850943674452E-2</c:v>
                </c:pt>
                <c:pt idx="76">
                  <c:v>3.0074083990004129E-2</c:v>
                </c:pt>
                <c:pt idx="77">
                  <c:v>3.0069605919003817E-2</c:v>
                </c:pt>
                <c:pt idx="78">
                  <c:v>3.006539914256243E-2</c:v>
                </c:pt>
                <c:pt idx="79">
                  <c:v>3.0061447152941255E-2</c:v>
                </c:pt>
                <c:pt idx="80">
                  <c:v>3.0057734455293049E-2</c:v>
                </c:pt>
                <c:pt idx="81">
                  <c:v>3.0054246504526188E-2</c:v>
                </c:pt>
                <c:pt idx="82">
                  <c:v>3.0050969646219252E-2</c:v>
                </c:pt>
                <c:pt idx="83">
                  <c:v>3.0047891061312792E-2</c:v>
                </c:pt>
                <c:pt idx="84">
                  <c:v>3.0044998714325089E-2</c:v>
                </c:pt>
                <c:pt idx="85">
                  <c:v>3.0042281304857123E-2</c:v>
                </c:pt>
                <c:pt idx="86">
                  <c:v>3.0039728222168573E-2</c:v>
                </c:pt>
                <c:pt idx="87">
                  <c:v>3.0037329502622362E-2</c:v>
                </c:pt>
                <c:pt idx="88">
                  <c:v>3.0035075789809434E-2</c:v>
                </c:pt>
                <c:pt idx="89">
                  <c:v>3.0032958297178676E-2</c:v>
                </c:pt>
                <c:pt idx="90">
                  <c:v>3.0030968773009026E-2</c:v>
                </c:pt>
                <c:pt idx="91">
                  <c:v>3.002909946757204E-2</c:v>
                </c:pt>
                <c:pt idx="92">
                  <c:v>3.0027343102343639E-2</c:v>
                </c:pt>
                <c:pt idx="93">
                  <c:v>3.0025692841133277E-2</c:v>
                </c:pt>
                <c:pt idx="94">
                  <c:v>3.00241422630078E-2</c:v>
                </c:pt>
                <c:pt idx="95">
                  <c:v>3.0022685336895338E-2</c:v>
                </c:pt>
                <c:pt idx="96">
                  <c:v>3.0021316397762461E-2</c:v>
                </c:pt>
                <c:pt idx="97">
                  <c:v>3.0020030124264754E-2</c:v>
                </c:pt>
                <c:pt idx="98">
                  <c:v>3.0018821517777572E-2</c:v>
                </c:pt>
                <c:pt idx="99">
                  <c:v>3.0017685882720049E-2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7-8145-B4F1-C2F167B127ED}"/>
            </c:ext>
          </c:extLst>
        </c:ser>
        <c:ser>
          <c:idx val="1"/>
          <c:order val="1"/>
          <c:tx>
            <c:strRef>
              <c:f>'Solow Model'!$F$4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'Solow Model'!$F$5:$F$104</c:f>
              <c:numCache>
                <c:formatCode>General</c:formatCode>
                <c:ptCount val="100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E7-8145-B4F1-C2F167B12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99712"/>
        <c:axId val="173333344"/>
      </c:lineChart>
      <c:catAx>
        <c:axId val="17379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33344"/>
        <c:crosses val="autoZero"/>
        <c:auto val="1"/>
        <c:lblAlgn val="ctr"/>
        <c:lblOffset val="100"/>
        <c:noMultiLvlLbl val="0"/>
      </c:catAx>
      <c:valAx>
        <c:axId val="1733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9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K/AL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'Solow Model'!$L$4</c:f>
              <c:strCache>
                <c:ptCount val="1"/>
                <c:pt idx="0">
                  <c:v>K/AL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'Solow Model'!$L$5:$L$104</c:f>
              <c:numCache>
                <c:formatCode>0.000</c:formatCode>
                <c:ptCount val="100"/>
                <c:pt idx="0">
                  <c:v>2</c:v>
                </c:pt>
                <c:pt idx="1">
                  <c:v>2.0726925648889916</c:v>
                </c:pt>
                <c:pt idx="2">
                  <c:v>2.1416547293278922</c:v>
                </c:pt>
                <c:pt idx="3">
                  <c:v>2.2070282546458824</c:v>
                </c:pt>
                <c:pt idx="4">
                  <c:v>2.2689574192439372</c:v>
                </c:pt>
                <c:pt idx="5">
                  <c:v>2.3275872995873872</c:v>
                </c:pt>
                <c:pt idx="6">
                  <c:v>2.3830623967217162</c:v>
                </c:pt>
                <c:pt idx="7">
                  <c:v>2.4355255459040341</c:v>
                </c:pt>
                <c:pt idx="8">
                  <c:v>2.4851170587714275</c:v>
                </c:pt>
                <c:pt idx="9">
                  <c:v>2.5319740568162983</c:v>
                </c:pt>
                <c:pt idx="10">
                  <c:v>2.5762299623893545</c:v>
                </c:pt>
                <c:pt idx="11">
                  <c:v>2.6180141194334841</c:v>
                </c:pt>
                <c:pt idx="12">
                  <c:v>2.6574515209885377</c:v>
                </c:pt>
                <c:pt idx="13">
                  <c:v>2.6946626244416763</c:v>
                </c:pt>
                <c:pt idx="14">
                  <c:v>2.7297632387164761</c:v>
                </c:pt>
                <c:pt idx="15">
                  <c:v>2.7628644702398937</c:v>
                </c:pt>
                <c:pt idx="16">
                  <c:v>2.7940727167110713</c:v>
                </c:pt>
                <c:pt idx="17">
                  <c:v>2.8234896995072654</c:v>
                </c:pt>
                <c:pt idx="18">
                  <c:v>2.8512125270690873</c:v>
                </c:pt>
                <c:pt idx="19">
                  <c:v>2.877333782864735</c:v>
                </c:pt>
                <c:pt idx="20">
                  <c:v>2.9019416325851566</c:v>
                </c:pt>
                <c:pt idx="21">
                  <c:v>2.9251199461045458</c:v>
                </c:pt>
                <c:pt idx="22">
                  <c:v>2.9469484304821898</c:v>
                </c:pt>
                <c:pt idx="23">
                  <c:v>2.9675027709059032</c:v>
                </c:pt>
                <c:pt idx="24">
                  <c:v>2.9868547770033707</c:v>
                </c:pt>
                <c:pt idx="25">
                  <c:v>3.0050725323915843</c:v>
                </c:pt>
                <c:pt idx="26">
                  <c:v>3.0222205457092519</c:v>
                </c:pt>
                <c:pt idx="27">
                  <c:v>3.0383599016935148</c:v>
                </c:pt>
                <c:pt idx="28">
                  <c:v>3.0535484111295896</c:v>
                </c:pt>
                <c:pt idx="29">
                  <c:v>3.0678407587276042</c:v>
                </c:pt>
                <c:pt idx="30">
                  <c:v>3.0812886481713404</c:v>
                </c:pt>
                <c:pt idx="31">
                  <c:v>3.0939409437441072</c:v>
                </c:pt>
                <c:pt idx="32">
                  <c:v>3.1058438080721027</c:v>
                </c:pt>
                <c:pt idx="33">
                  <c:v>3.1170408356391768</c:v>
                </c:pt>
                <c:pt idx="34">
                  <c:v>3.1275731818220733</c:v>
                </c:pt>
                <c:pt idx="35">
                  <c:v>3.1374796872747961</c:v>
                </c:pt>
                <c:pt idx="36">
                  <c:v>3.1467969975570051</c:v>
                </c:pt>
                <c:pt idx="37">
                  <c:v>3.1555596779562642</c:v>
                </c:pt>
                <c:pt idx="38">
                  <c:v>3.1638003234992724</c:v>
                </c:pt>
                <c:pt idx="39">
                  <c:v>3.1715496641843144</c:v>
                </c:pt>
                <c:pt idx="40">
                  <c:v>3.1788366654972848</c:v>
                </c:pt>
                <c:pt idx="41">
                  <c:v>3.1856886242978772</c:v>
                </c:pt>
                <c:pt idx="42">
                  <c:v>3.192131260181728</c:v>
                </c:pt>
                <c:pt idx="43">
                  <c:v>3.1981888024392617</c:v>
                </c:pt>
                <c:pt idx="44">
                  <c:v>3.2038840727433509</c:v>
                </c:pt>
                <c:pt idx="45">
                  <c:v>3.2092385637062804</c:v>
                </c:pt>
                <c:pt idx="46">
                  <c:v>3.2142725134522681</c:v>
                </c:pt>
                <c:pt idx="47">
                  <c:v>3.2190049763555342</c:v>
                </c:pt>
                <c:pt idx="48">
                  <c:v>3.2234538900957883</c:v>
                </c:pt>
                <c:pt idx="49">
                  <c:v>3.22763613918347</c:v>
                </c:pt>
                <c:pt idx="50">
                  <c:v>3.2315676151063109</c:v>
                </c:pt>
                <c:pt idx="51">
                  <c:v>3.235263273247047</c:v>
                </c:pt>
                <c:pt idx="52">
                  <c:v>3.2387371867195545</c:v>
                </c:pt>
                <c:pt idx="53">
                  <c:v>3.2420025972675077</c:v>
                </c:pt>
                <c:pt idx="54">
                  <c:v>3.2450719633659699</c:v>
                </c:pt>
                <c:pt idx="55">
                  <c:v>3.2479570056622613</c:v>
                </c:pt>
                <c:pt idx="56">
                  <c:v>3.2506687498880891</c:v>
                </c:pt>
                <c:pt idx="57">
                  <c:v>3.2532175673703612</c:v>
                </c:pt>
                <c:pt idx="58">
                  <c:v>3.2556132132634312</c:v>
                </c:pt>
                <c:pt idx="59">
                  <c:v>3.2578648626207127</c:v>
                </c:pt>
                <c:pt idx="60">
                  <c:v>3.2599811444188402</c:v>
                </c:pt>
                <c:pt idx="61">
                  <c:v>3.2619701736427418</c:v>
                </c:pt>
                <c:pt idx="62">
                  <c:v>3.2638395815352532</c:v>
                </c:pt>
                <c:pt idx="63">
                  <c:v>3.2655965441102355</c:v>
                </c:pt>
                <c:pt idx="64">
                  <c:v>3.2672478090235724</c:v>
                </c:pt>
                <c:pt idx="65">
                  <c:v>3.2687997208919675</c:v>
                </c:pt>
                <c:pt idx="66">
                  <c:v>3.2702582451450999</c:v>
                </c:pt>
                <c:pt idx="67">
                  <c:v>3.2716289904925069</c:v>
                </c:pt>
                <c:pt idx="68">
                  <c:v>3.2729172300824838</c:v>
                </c:pt>
                <c:pt idx="69">
                  <c:v>3.274127921426357</c:v>
                </c:pt>
                <c:pt idx="70">
                  <c:v>3.2752657251577366</c:v>
                </c:pt>
                <c:pt idx="71">
                  <c:v>3.2763350226927033</c:v>
                </c:pt>
                <c:pt idx="72">
                  <c:v>3.2773399328534447</c:v>
                </c:pt>
                <c:pt idx="73">
                  <c:v>3.2782843275144899</c:v>
                </c:pt>
                <c:pt idx="74">
                  <c:v>3.2791718463275532</c:v>
                </c:pt>
                <c:pt idx="75">
                  <c:v>3.2800059105779629</c:v>
                </c:pt>
                <c:pt idx="76">
                  <c:v>3.2807897362227267</c:v>
                </c:pt>
                <c:pt idx="77">
                  <c:v>3.2815263461575896</c:v>
                </c:pt>
                <c:pt idx="78">
                  <c:v>3.2822185817577711</c:v>
                </c:pt>
                <c:pt idx="79">
                  <c:v>3.2828691137346313</c:v>
                </c:pt>
                <c:pt idx="80">
                  <c:v>3.2834804523480958</c:v>
                </c:pt>
                <c:pt idx="81">
                  <c:v>3.2840549570125055</c:v>
                </c:pt>
                <c:pt idx="82">
                  <c:v>3.2845948453313407</c:v>
                </c:pt>
                <c:pt idx="83">
                  <c:v>3.2851022015943472</c:v>
                </c:pt>
                <c:pt idx="84">
                  <c:v>3.2855789847686059</c:v>
                </c:pt>
                <c:pt idx="85">
                  <c:v>3.286027036013345</c:v>
                </c:pt>
                <c:pt idx="86">
                  <c:v>3.2864480857465401</c:v>
                </c:pt>
                <c:pt idx="87">
                  <c:v>3.2868437602897562</c:v>
                </c:pt>
                <c:pt idx="88">
                  <c:v>3.2872155881161564</c:v>
                </c:pt>
                <c:pt idx="89">
                  <c:v>3.2875650057251504</c:v>
                </c:pt>
                <c:pt idx="90">
                  <c:v>3.2878933631657983</c:v>
                </c:pt>
                <c:pt idx="91">
                  <c:v>3.2882019292298073</c:v>
                </c:pt>
                <c:pt idx="92">
                  <c:v>3.2884918963337229</c:v>
                </c:pt>
                <c:pt idx="93">
                  <c:v>3.2887643851087849</c:v>
                </c:pt>
                <c:pt idx="94">
                  <c:v>3.2890204487158439</c:v>
                </c:pt>
                <c:pt idx="95">
                  <c:v>3.2892610769016919</c:v>
                </c:pt>
                <c:pt idx="96">
                  <c:v>3.2894871998122195</c:v>
                </c:pt>
                <c:pt idx="97">
                  <c:v>3.2896996915768884</c:v>
                </c:pt>
                <c:pt idx="98">
                  <c:v>3.2898993736781752</c:v>
                </c:pt>
                <c:pt idx="99">
                  <c:v>3.2900870181188058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C-D04B-A55B-47AA646A47E9}"/>
            </c:ext>
          </c:extLst>
        </c:ser>
        <c:ser>
          <c:idx val="1"/>
          <c:order val="1"/>
          <c:tx>
            <c:strRef>
              <c:f>'Solow Model'!$O$4</c:f>
              <c:strCache>
                <c:ptCount val="1"/>
                <c:pt idx="0">
                  <c:v>K/AL*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'Solow Model'!$O$5:$O$104</c:f>
              <c:numCache>
                <c:formatCode>0.000</c:formatCode>
                <c:ptCount val="100"/>
                <c:pt idx="0">
                  <c:v>3.2930116186270708</c:v>
                </c:pt>
                <c:pt idx="1">
                  <c:v>3.2930116186270708</c:v>
                </c:pt>
                <c:pt idx="2">
                  <c:v>3.2930116186270708</c:v>
                </c:pt>
                <c:pt idx="3">
                  <c:v>3.2930116186270708</c:v>
                </c:pt>
                <c:pt idx="4">
                  <c:v>3.2930116186270708</c:v>
                </c:pt>
                <c:pt idx="5">
                  <c:v>3.2930116186270708</c:v>
                </c:pt>
                <c:pt idx="6">
                  <c:v>3.2930116186270708</c:v>
                </c:pt>
                <c:pt idx="7">
                  <c:v>3.2930116186270708</c:v>
                </c:pt>
                <c:pt idx="8">
                  <c:v>3.2930116186270708</c:v>
                </c:pt>
                <c:pt idx="9">
                  <c:v>3.2930116186270708</c:v>
                </c:pt>
                <c:pt idx="10">
                  <c:v>3.2930116186270708</c:v>
                </c:pt>
                <c:pt idx="11">
                  <c:v>3.2930116186270708</c:v>
                </c:pt>
                <c:pt idx="12">
                  <c:v>3.2930116186270708</c:v>
                </c:pt>
                <c:pt idx="13">
                  <c:v>3.2930116186270708</c:v>
                </c:pt>
                <c:pt idx="14">
                  <c:v>3.2930116186270708</c:v>
                </c:pt>
                <c:pt idx="15">
                  <c:v>3.2930116186270708</c:v>
                </c:pt>
                <c:pt idx="16">
                  <c:v>3.2930116186270708</c:v>
                </c:pt>
                <c:pt idx="17">
                  <c:v>3.2930116186270708</c:v>
                </c:pt>
                <c:pt idx="18">
                  <c:v>3.2930116186270708</c:v>
                </c:pt>
                <c:pt idx="19">
                  <c:v>3.2930116186270708</c:v>
                </c:pt>
                <c:pt idx="20">
                  <c:v>3.2930116186270708</c:v>
                </c:pt>
                <c:pt idx="21">
                  <c:v>3.2930116186270708</c:v>
                </c:pt>
                <c:pt idx="22">
                  <c:v>3.2930116186270708</c:v>
                </c:pt>
                <c:pt idx="23">
                  <c:v>3.2930116186270708</c:v>
                </c:pt>
                <c:pt idx="24">
                  <c:v>3.2930116186270708</c:v>
                </c:pt>
                <c:pt idx="25">
                  <c:v>3.2930116186270708</c:v>
                </c:pt>
                <c:pt idx="26">
                  <c:v>3.2930116186270708</c:v>
                </c:pt>
                <c:pt idx="27">
                  <c:v>3.2930116186270708</c:v>
                </c:pt>
                <c:pt idx="28">
                  <c:v>3.2930116186270708</c:v>
                </c:pt>
                <c:pt idx="29">
                  <c:v>3.2930116186270708</c:v>
                </c:pt>
                <c:pt idx="30">
                  <c:v>3.2930116186270708</c:v>
                </c:pt>
                <c:pt idx="31">
                  <c:v>3.2930116186270708</c:v>
                </c:pt>
                <c:pt idx="32">
                  <c:v>3.2930116186270708</c:v>
                </c:pt>
                <c:pt idx="33">
                  <c:v>3.2930116186270708</c:v>
                </c:pt>
                <c:pt idx="34">
                  <c:v>3.2930116186270708</c:v>
                </c:pt>
                <c:pt idx="35">
                  <c:v>3.2930116186270708</c:v>
                </c:pt>
                <c:pt idx="36">
                  <c:v>3.2930116186270708</c:v>
                </c:pt>
                <c:pt idx="37">
                  <c:v>3.2930116186270708</c:v>
                </c:pt>
                <c:pt idx="38">
                  <c:v>3.2930116186270708</c:v>
                </c:pt>
                <c:pt idx="39">
                  <c:v>3.2930116186270708</c:v>
                </c:pt>
                <c:pt idx="40">
                  <c:v>3.2930116186270708</c:v>
                </c:pt>
                <c:pt idx="41">
                  <c:v>3.2930116186270708</c:v>
                </c:pt>
                <c:pt idx="42">
                  <c:v>3.2930116186270708</c:v>
                </c:pt>
                <c:pt idx="43">
                  <c:v>3.2930116186270708</c:v>
                </c:pt>
                <c:pt idx="44">
                  <c:v>3.2930116186270708</c:v>
                </c:pt>
                <c:pt idx="45">
                  <c:v>3.2930116186270708</c:v>
                </c:pt>
                <c:pt idx="46">
                  <c:v>3.2930116186270708</c:v>
                </c:pt>
                <c:pt idx="47">
                  <c:v>3.2930116186270708</c:v>
                </c:pt>
                <c:pt idx="48">
                  <c:v>3.2930116186270708</c:v>
                </c:pt>
                <c:pt idx="49">
                  <c:v>3.2930116186270708</c:v>
                </c:pt>
                <c:pt idx="50">
                  <c:v>3.2930116186270708</c:v>
                </c:pt>
                <c:pt idx="51">
                  <c:v>3.2930116186270708</c:v>
                </c:pt>
                <c:pt idx="52">
                  <c:v>3.2930116186270708</c:v>
                </c:pt>
                <c:pt idx="53">
                  <c:v>3.2930116186270708</c:v>
                </c:pt>
                <c:pt idx="54">
                  <c:v>3.2930116186270708</c:v>
                </c:pt>
                <c:pt idx="55">
                  <c:v>3.2930116186270708</c:v>
                </c:pt>
                <c:pt idx="56">
                  <c:v>3.2930116186270708</c:v>
                </c:pt>
                <c:pt idx="57">
                  <c:v>3.2930116186270708</c:v>
                </c:pt>
                <c:pt idx="58">
                  <c:v>3.2930116186270708</c:v>
                </c:pt>
                <c:pt idx="59">
                  <c:v>3.2930116186270708</c:v>
                </c:pt>
                <c:pt idx="60">
                  <c:v>3.2930116186270708</c:v>
                </c:pt>
                <c:pt idx="61">
                  <c:v>3.2930116186270708</c:v>
                </c:pt>
                <c:pt idx="62">
                  <c:v>3.2930116186270708</c:v>
                </c:pt>
                <c:pt idx="63">
                  <c:v>3.2930116186270708</c:v>
                </c:pt>
                <c:pt idx="64">
                  <c:v>3.2930116186270708</c:v>
                </c:pt>
                <c:pt idx="65">
                  <c:v>3.2930116186270708</c:v>
                </c:pt>
                <c:pt idx="66">
                  <c:v>3.2930116186270708</c:v>
                </c:pt>
                <c:pt idx="67">
                  <c:v>3.2930116186270708</c:v>
                </c:pt>
                <c:pt idx="68">
                  <c:v>3.2930116186270708</c:v>
                </c:pt>
                <c:pt idx="69">
                  <c:v>3.2930116186270708</c:v>
                </c:pt>
                <c:pt idx="70">
                  <c:v>3.2930116186270708</c:v>
                </c:pt>
                <c:pt idx="71">
                  <c:v>3.2930116186270708</c:v>
                </c:pt>
                <c:pt idx="72">
                  <c:v>3.2930116186270708</c:v>
                </c:pt>
                <c:pt idx="73">
                  <c:v>3.2930116186270708</c:v>
                </c:pt>
                <c:pt idx="74">
                  <c:v>3.2930116186270708</c:v>
                </c:pt>
                <c:pt idx="75">
                  <c:v>3.2930116186270708</c:v>
                </c:pt>
                <c:pt idx="76">
                  <c:v>3.2930116186270708</c:v>
                </c:pt>
                <c:pt idx="77">
                  <c:v>3.2930116186270708</c:v>
                </c:pt>
                <c:pt idx="78">
                  <c:v>3.2930116186270708</c:v>
                </c:pt>
                <c:pt idx="79">
                  <c:v>3.2930116186270708</c:v>
                </c:pt>
                <c:pt idx="80">
                  <c:v>3.2930116186270708</c:v>
                </c:pt>
                <c:pt idx="81">
                  <c:v>3.2930116186270708</c:v>
                </c:pt>
                <c:pt idx="82">
                  <c:v>3.2930116186270708</c:v>
                </c:pt>
                <c:pt idx="83">
                  <c:v>3.2930116186270708</c:v>
                </c:pt>
                <c:pt idx="84">
                  <c:v>3.2930116186270708</c:v>
                </c:pt>
                <c:pt idx="85">
                  <c:v>3.2930116186270708</c:v>
                </c:pt>
                <c:pt idx="86">
                  <c:v>3.2930116186270708</c:v>
                </c:pt>
                <c:pt idx="87">
                  <c:v>3.2930116186270708</c:v>
                </c:pt>
                <c:pt idx="88">
                  <c:v>3.2930116186270708</c:v>
                </c:pt>
                <c:pt idx="89">
                  <c:v>3.2930116186270708</c:v>
                </c:pt>
                <c:pt idx="90">
                  <c:v>3.2930116186270708</c:v>
                </c:pt>
                <c:pt idx="91">
                  <c:v>3.2930116186270708</c:v>
                </c:pt>
                <c:pt idx="92">
                  <c:v>3.2930116186270708</c:v>
                </c:pt>
                <c:pt idx="93">
                  <c:v>3.2930116186270708</c:v>
                </c:pt>
                <c:pt idx="94">
                  <c:v>3.2930116186270708</c:v>
                </c:pt>
                <c:pt idx="95">
                  <c:v>3.2930116186270708</c:v>
                </c:pt>
                <c:pt idx="96">
                  <c:v>3.2930116186270708</c:v>
                </c:pt>
                <c:pt idx="97">
                  <c:v>3.2930116186270708</c:v>
                </c:pt>
                <c:pt idx="98">
                  <c:v>3.2930116186270708</c:v>
                </c:pt>
                <c:pt idx="99">
                  <c:v>3.2930116186270708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8C-D04B-A55B-47AA646A4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42272"/>
        <c:axId val="175364960"/>
      </c:lineChart>
      <c:catAx>
        <c:axId val="172042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64960"/>
        <c:crosses val="autoZero"/>
        <c:auto val="1"/>
        <c:lblAlgn val="ctr"/>
        <c:lblOffset val="100"/>
        <c:noMultiLvlLbl val="0"/>
      </c:catAx>
      <c:valAx>
        <c:axId val="17536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K/AL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1</xdr:row>
      <xdr:rowOff>12700</xdr:rowOff>
    </xdr:from>
    <xdr:to>
      <xdr:col>12</xdr:col>
      <xdr:colOff>12700</xdr:colOff>
      <xdr:row>29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F042BB-23C5-B942-B3DF-F89203902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812800</xdr:colOff>
      <xdr:row>30</xdr:row>
      <xdr:rowOff>133350</xdr:rowOff>
    </xdr:from>
    <xdr:to>
      <xdr:col>12</xdr:col>
      <xdr:colOff>25400</xdr:colOff>
      <xdr:row>61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4B0F12-4C53-7B06-7C86-CFEA5ADC3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62</xdr:row>
      <xdr:rowOff>6350</xdr:rowOff>
    </xdr:from>
    <xdr:to>
      <xdr:col>11</xdr:col>
      <xdr:colOff>812800</xdr:colOff>
      <xdr:row>88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074ECF-BC91-CBDE-93BB-83F38E414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9E5F5-882A-BB41-BE06-3FD5E24A23F4}">
  <dimension ref="A1:R104"/>
  <sheetViews>
    <sheetView tabSelected="1" workbookViewId="0">
      <pane ySplit="4" topLeftCell="A5" activePane="bottomLeft" state="frozen"/>
      <selection pane="bottomLeft" activeCell="G6" sqref="G6"/>
    </sheetView>
  </sheetViews>
  <sheetFormatPr baseColWidth="10" defaultRowHeight="21" x14ac:dyDescent="0.25"/>
  <cols>
    <col min="1" max="6" width="10.83203125" style="1"/>
    <col min="7" max="18" width="10.83203125" style="2"/>
    <col min="19" max="16384" width="10.83203125" style="1"/>
  </cols>
  <sheetData>
    <row r="1" spans="1:18" x14ac:dyDescent="0.25">
      <c r="A1" s="1" t="s">
        <v>19</v>
      </c>
    </row>
    <row r="2" spans="1:18" x14ac:dyDescent="0.25">
      <c r="A2" s="1" t="s">
        <v>18</v>
      </c>
    </row>
    <row r="4" spans="1:18" s="3" customFormat="1" x14ac:dyDescent="0.25">
      <c r="A4" s="3" t="s">
        <v>0</v>
      </c>
      <c r="B4" s="3" t="s">
        <v>5</v>
      </c>
      <c r="C4" s="3" t="s">
        <v>1</v>
      </c>
      <c r="D4" s="3" t="s">
        <v>2</v>
      </c>
      <c r="E4" s="3" t="s">
        <v>3</v>
      </c>
      <c r="F4" s="3" t="s">
        <v>4</v>
      </c>
      <c r="G4" s="4" t="s">
        <v>7</v>
      </c>
      <c r="H4" s="4" t="s">
        <v>8</v>
      </c>
      <c r="I4" s="4" t="s">
        <v>9</v>
      </c>
      <c r="J4" s="4" t="s">
        <v>6</v>
      </c>
      <c r="K4" s="4" t="s">
        <v>10</v>
      </c>
      <c r="L4" s="4" t="s">
        <v>11</v>
      </c>
      <c r="M4" s="4" t="s">
        <v>12</v>
      </c>
      <c r="N4" s="4" t="s">
        <v>13</v>
      </c>
      <c r="O4" s="4" t="s">
        <v>14</v>
      </c>
      <c r="P4" s="4" t="s">
        <v>16</v>
      </c>
      <c r="Q4" s="4" t="s">
        <v>17</v>
      </c>
      <c r="R4" s="4" t="s">
        <v>15</v>
      </c>
    </row>
    <row r="5" spans="1:18" x14ac:dyDescent="0.25">
      <c r="A5" s="1">
        <v>0</v>
      </c>
      <c r="B5" s="5">
        <v>0.33</v>
      </c>
      <c r="C5" s="5">
        <v>0.2</v>
      </c>
      <c r="D5" s="5">
        <v>0.01</v>
      </c>
      <c r="E5" s="5">
        <v>0.05</v>
      </c>
      <c r="F5" s="5">
        <v>0.03</v>
      </c>
      <c r="G5" s="6">
        <v>2</v>
      </c>
      <c r="H5" s="6">
        <v>1</v>
      </c>
      <c r="I5" s="6">
        <v>1</v>
      </c>
      <c r="J5" s="2">
        <f t="shared" ref="J5:J36" si="0">G5^B5*(H5*I5)^(1-B5)</f>
        <v>1.2570133745218284</v>
      </c>
      <c r="K5" s="2">
        <f t="shared" ref="K5:K36" si="1">J5/I5</f>
        <v>1.2570133745218284</v>
      </c>
      <c r="L5" s="2">
        <f t="shared" ref="L5:L36" si="2">G5/(H5*I5)</f>
        <v>2</v>
      </c>
      <c r="M5" s="2">
        <f t="shared" ref="M5:M36" si="3">C5*(1/L5)^(1-B5)-E5</f>
        <v>7.570133745218284E-2</v>
      </c>
      <c r="N5" s="2">
        <f t="shared" ref="N5:N36" si="4">B5*(M5-F5-D5)+F5</f>
        <v>4.1781441359220337E-2</v>
      </c>
      <c r="O5" s="2">
        <f>(C5/(D5+E5+F5))^(1/(1-B5))</f>
        <v>3.2930116186270708</v>
      </c>
      <c r="P5" s="2">
        <f>O5^B5*H5</f>
        <v>1.4818552283821818</v>
      </c>
      <c r="Q5" s="2">
        <f>LN(K5)</f>
        <v>0.22873856958478198</v>
      </c>
      <c r="R5" s="2">
        <f>LN(P5)</f>
        <v>0.39329483545054422</v>
      </c>
    </row>
    <row r="6" spans="1:18" x14ac:dyDescent="0.25">
      <c r="A6" s="1">
        <f>A5+1</f>
        <v>1</v>
      </c>
      <c r="B6" s="1">
        <f>B5</f>
        <v>0.33</v>
      </c>
      <c r="C6" s="1">
        <f>C5</f>
        <v>0.2</v>
      </c>
      <c r="D6" s="1">
        <f>D5</f>
        <v>0.01</v>
      </c>
      <c r="E6" s="1">
        <f>E5</f>
        <v>0.05</v>
      </c>
      <c r="F6" s="1">
        <f>F5</f>
        <v>0.03</v>
      </c>
      <c r="G6" s="2">
        <f>G5*EXP(M5)</f>
        <v>2.1572807531249181</v>
      </c>
      <c r="H6" s="2">
        <f>H5*EXP(F6)</f>
        <v>1.0304545339535169</v>
      </c>
      <c r="I6" s="2">
        <f>I5*EXP(D6)</f>
        <v>1.0100501670841679</v>
      </c>
      <c r="J6" s="2">
        <f t="shared" si="0"/>
        <v>1.3238180332458818</v>
      </c>
      <c r="K6" s="2">
        <f t="shared" si="1"/>
        <v>1.310645823729236</v>
      </c>
      <c r="L6" s="2">
        <f t="shared" si="2"/>
        <v>2.0726925648889916</v>
      </c>
      <c r="M6" s="2">
        <f t="shared" si="3"/>
        <v>7.2730250230830823E-2</v>
      </c>
      <c r="N6" s="2">
        <f t="shared" si="4"/>
        <v>4.080098257617417E-2</v>
      </c>
      <c r="O6" s="2">
        <f t="shared" ref="O6:O69" si="5">(C6/(D6+E6+F6))^(1/(1-B6))</f>
        <v>3.2930116186270708</v>
      </c>
      <c r="P6" s="2">
        <f t="shared" ref="P6:P69" si="6">O6^B6*H6</f>
        <v>1.5269844387491436</v>
      </c>
      <c r="Q6" s="2">
        <f t="shared" ref="Q6:Q69" si="7">LN(K6)</f>
        <v>0.27052001094400246</v>
      </c>
      <c r="R6" s="2">
        <f t="shared" ref="R6:R69" si="8">LN(P6)</f>
        <v>0.42329483545054436</v>
      </c>
    </row>
    <row r="7" spans="1:18" x14ac:dyDescent="0.25">
      <c r="A7" s="1">
        <f t="shared" ref="A7:A70" si="9">A6+1</f>
        <v>2</v>
      </c>
      <c r="B7" s="1">
        <f t="shared" ref="B7:B70" si="10">B6</f>
        <v>0.33</v>
      </c>
      <c r="C7" s="1">
        <f>C6</f>
        <v>0.2</v>
      </c>
      <c r="D7" s="1">
        <f t="shared" ref="D7:D70" si="11">D6</f>
        <v>0.01</v>
      </c>
      <c r="E7" s="1">
        <f t="shared" ref="E7:E70" si="12">E6</f>
        <v>0.05</v>
      </c>
      <c r="F7" s="1">
        <f t="shared" ref="F7:F70" si="13">F6</f>
        <v>0.03</v>
      </c>
      <c r="G7" s="2">
        <f t="shared" ref="G7:G70" si="14">G6*EXP(M6)</f>
        <v>2.3200268717058194</v>
      </c>
      <c r="H7" s="2">
        <f t="shared" ref="H7:H70" si="15">H6*EXP(F7)</f>
        <v>1.0618365465453599</v>
      </c>
      <c r="I7" s="2">
        <f t="shared" ref="I7:I70" si="16">I6*EXP(D7)</f>
        <v>1.0202013400267556</v>
      </c>
      <c r="J7" s="2">
        <f t="shared" si="0"/>
        <v>1.392806802519132</v>
      </c>
      <c r="K7" s="2">
        <f t="shared" si="1"/>
        <v>1.3652273800018775</v>
      </c>
      <c r="L7" s="2">
        <f t="shared" si="2"/>
        <v>2.1416547293278922</v>
      </c>
      <c r="M7" s="2">
        <f t="shared" si="3"/>
        <v>7.0068161235999724E-2</v>
      </c>
      <c r="N7" s="2">
        <f t="shared" si="4"/>
        <v>3.9922493207879911E-2</v>
      </c>
      <c r="O7" s="2">
        <f t="shared" si="5"/>
        <v>3.2930116186270708</v>
      </c>
      <c r="P7" s="2">
        <f t="shared" si="6"/>
        <v>1.5734880381855214</v>
      </c>
      <c r="Q7" s="2">
        <f t="shared" si="7"/>
        <v>0.31132099352017689</v>
      </c>
      <c r="R7" s="2">
        <f t="shared" si="8"/>
        <v>0.45329483545054444</v>
      </c>
    </row>
    <row r="8" spans="1:18" x14ac:dyDescent="0.25">
      <c r="A8" s="1">
        <f t="shared" si="9"/>
        <v>3</v>
      </c>
      <c r="B8" s="1">
        <f t="shared" si="10"/>
        <v>0.33</v>
      </c>
      <c r="C8" s="1">
        <f t="shared" ref="C8:C70" si="17">C7</f>
        <v>0.2</v>
      </c>
      <c r="D8" s="1">
        <f t="shared" si="11"/>
        <v>0.01</v>
      </c>
      <c r="E8" s="1">
        <f t="shared" si="12"/>
        <v>0.05</v>
      </c>
      <c r="F8" s="1">
        <f t="shared" si="13"/>
        <v>0.03</v>
      </c>
      <c r="G8" s="2">
        <f t="shared" si="14"/>
        <v>2.4884174084599566</v>
      </c>
      <c r="H8" s="2">
        <f t="shared" si="15"/>
        <v>1.0941742837052106</v>
      </c>
      <c r="I8" s="2">
        <f t="shared" si="16"/>
        <v>1.0304545339535165</v>
      </c>
      <c r="J8" s="2">
        <f t="shared" si="0"/>
        <v>1.4641040519181061</v>
      </c>
      <c r="K8" s="2">
        <f t="shared" si="1"/>
        <v>1.4208332378341997</v>
      </c>
      <c r="L8" s="2">
        <f t="shared" si="2"/>
        <v>2.2070282546458824</v>
      </c>
      <c r="M8" s="2">
        <f t="shared" si="3"/>
        <v>6.7673509833241163E-2</v>
      </c>
      <c r="N8" s="2">
        <f t="shared" si="4"/>
        <v>3.9132258244969582E-2</v>
      </c>
      <c r="O8" s="2">
        <f t="shared" si="5"/>
        <v>3.2930116186270708</v>
      </c>
      <c r="P8" s="2">
        <f t="shared" si="6"/>
        <v>1.621407883069895</v>
      </c>
      <c r="Q8" s="2">
        <f t="shared" si="7"/>
        <v>0.35124348672805672</v>
      </c>
      <c r="R8" s="2">
        <f t="shared" si="8"/>
        <v>0.48329483545054447</v>
      </c>
    </row>
    <row r="9" spans="1:18" x14ac:dyDescent="0.25">
      <c r="A9" s="1">
        <f t="shared" si="9"/>
        <v>4</v>
      </c>
      <c r="B9" s="1">
        <f t="shared" si="10"/>
        <v>0.33</v>
      </c>
      <c r="C9" s="1">
        <f t="shared" si="17"/>
        <v>0.2</v>
      </c>
      <c r="D9" s="1">
        <f t="shared" si="11"/>
        <v>0.01</v>
      </c>
      <c r="E9" s="1">
        <f t="shared" si="12"/>
        <v>0.05</v>
      </c>
      <c r="F9" s="1">
        <f t="shared" si="13"/>
        <v>0.03</v>
      </c>
      <c r="G9" s="2">
        <f t="shared" si="14"/>
        <v>2.6626461973002824</v>
      </c>
      <c r="H9" s="2">
        <f t="shared" si="15"/>
        <v>1.127496851579376</v>
      </c>
      <c r="I9" s="2">
        <f t="shared" si="16"/>
        <v>1.0408107741923878</v>
      </c>
      <c r="J9" s="2">
        <f t="shared" si="0"/>
        <v>1.5378352488668958</v>
      </c>
      <c r="K9" s="2">
        <f t="shared" si="1"/>
        <v>1.4775358662674989</v>
      </c>
      <c r="L9" s="2">
        <f t="shared" si="2"/>
        <v>2.2689574192439372</v>
      </c>
      <c r="M9" s="2">
        <f t="shared" si="3"/>
        <v>6.5511798032058643E-2</v>
      </c>
      <c r="N9" s="2">
        <f t="shared" si="4"/>
        <v>3.8418893350579353E-2</v>
      </c>
      <c r="O9" s="2">
        <f t="shared" si="5"/>
        <v>3.2930116186270708</v>
      </c>
      <c r="P9" s="2">
        <f t="shared" si="6"/>
        <v>1.670787104497347</v>
      </c>
      <c r="Q9" s="2">
        <f t="shared" si="7"/>
        <v>0.3903757449730263</v>
      </c>
      <c r="R9" s="2">
        <f t="shared" si="8"/>
        <v>0.51329483545054444</v>
      </c>
    </row>
    <row r="10" spans="1:18" x14ac:dyDescent="0.25">
      <c r="A10" s="1">
        <f t="shared" si="9"/>
        <v>5</v>
      </c>
      <c r="B10" s="1">
        <f t="shared" si="10"/>
        <v>0.33</v>
      </c>
      <c r="C10" s="1">
        <f t="shared" si="17"/>
        <v>0.2</v>
      </c>
      <c r="D10" s="1">
        <f t="shared" si="11"/>
        <v>0.01</v>
      </c>
      <c r="E10" s="1">
        <f t="shared" si="12"/>
        <v>0.05</v>
      </c>
      <c r="F10" s="1">
        <f t="shared" si="13"/>
        <v>0.03</v>
      </c>
      <c r="G10" s="2">
        <f t="shared" si="14"/>
        <v>2.8429215475746159</v>
      </c>
      <c r="H10" s="2">
        <f t="shared" si="15"/>
        <v>1.1618342427282835</v>
      </c>
      <c r="I10" s="2">
        <f t="shared" si="16"/>
        <v>1.0512710963760235</v>
      </c>
      <c r="J10" s="2">
        <f t="shared" si="0"/>
        <v>1.6141276215653737</v>
      </c>
      <c r="K10" s="2">
        <f t="shared" si="1"/>
        <v>1.5354056885323375</v>
      </c>
      <c r="L10" s="2">
        <f t="shared" si="2"/>
        <v>2.3275872995873872</v>
      </c>
      <c r="M10" s="2">
        <f t="shared" si="3"/>
        <v>6.355414453433908E-2</v>
      </c>
      <c r="N10" s="2">
        <f t="shared" si="4"/>
        <v>3.7772867696331897E-2</v>
      </c>
      <c r="O10" s="2">
        <f t="shared" si="5"/>
        <v>3.2930116186270708</v>
      </c>
      <c r="P10" s="2">
        <f t="shared" si="6"/>
        <v>1.7216701471003597</v>
      </c>
      <c r="Q10" s="2">
        <f t="shared" si="7"/>
        <v>0.4287946383236057</v>
      </c>
      <c r="R10" s="2">
        <f t="shared" si="8"/>
        <v>0.54329483545054447</v>
      </c>
    </row>
    <row r="11" spans="1:18" x14ac:dyDescent="0.25">
      <c r="A11" s="1">
        <f t="shared" si="9"/>
        <v>6</v>
      </c>
      <c r="B11" s="1">
        <f t="shared" si="10"/>
        <v>0.33</v>
      </c>
      <c r="C11" s="1">
        <f t="shared" si="17"/>
        <v>0.2</v>
      </c>
      <c r="D11" s="1">
        <f t="shared" si="11"/>
        <v>0.01</v>
      </c>
      <c r="E11" s="1">
        <f t="shared" si="12"/>
        <v>0.05</v>
      </c>
      <c r="F11" s="1">
        <f t="shared" si="13"/>
        <v>0.03</v>
      </c>
      <c r="G11" s="2">
        <f t="shared" si="14"/>
        <v>3.0294660469953709</v>
      </c>
      <c r="H11" s="2">
        <f t="shared" si="15"/>
        <v>1.1972173631218106</v>
      </c>
      <c r="I11" s="2">
        <f t="shared" si="16"/>
        <v>1.061836546545359</v>
      </c>
      <c r="J11" s="2">
        <f t="shared" si="0"/>
        <v>1.6931107306781257</v>
      </c>
      <c r="K11" s="2">
        <f t="shared" si="1"/>
        <v>1.5945116375835726</v>
      </c>
      <c r="L11" s="2">
        <f t="shared" si="2"/>
        <v>2.3830623967217162</v>
      </c>
      <c r="M11" s="2">
        <f t="shared" si="3"/>
        <v>6.1776181308079409E-2</v>
      </c>
      <c r="N11" s="2">
        <f t="shared" si="4"/>
        <v>3.7186139831666201E-2</v>
      </c>
      <c r="O11" s="2">
        <f t="shared" si="5"/>
        <v>3.2930116186270708</v>
      </c>
      <c r="P11" s="2">
        <f t="shared" si="6"/>
        <v>1.7741028090519841</v>
      </c>
      <c r="Q11" s="2">
        <f t="shared" si="7"/>
        <v>0.46656750601993757</v>
      </c>
      <c r="R11" s="2">
        <f t="shared" si="8"/>
        <v>0.5732948354505446</v>
      </c>
    </row>
    <row r="12" spans="1:18" x14ac:dyDescent="0.25">
      <c r="A12" s="1">
        <f t="shared" si="9"/>
        <v>7</v>
      </c>
      <c r="B12" s="1">
        <f t="shared" si="10"/>
        <v>0.33</v>
      </c>
      <c r="C12" s="1">
        <f t="shared" si="17"/>
        <v>0.2</v>
      </c>
      <c r="D12" s="1">
        <f t="shared" si="11"/>
        <v>0.01</v>
      </c>
      <c r="E12" s="1">
        <f t="shared" si="12"/>
        <v>0.05</v>
      </c>
      <c r="F12" s="1">
        <f t="shared" si="13"/>
        <v>0.03</v>
      </c>
      <c r="G12" s="2">
        <f t="shared" si="14"/>
        <v>3.2225164584950377</v>
      </c>
      <c r="H12" s="2">
        <f t="shared" si="15"/>
        <v>1.2336780599567438</v>
      </c>
      <c r="I12" s="2">
        <f t="shared" si="16"/>
        <v>1.0725081812542157</v>
      </c>
      <c r="J12" s="2">
        <f t="shared" si="0"/>
        <v>1.7749169726324021</v>
      </c>
      <c r="K12" s="2">
        <f t="shared" si="1"/>
        <v>1.654921616128628</v>
      </c>
      <c r="L12" s="2">
        <f t="shared" si="2"/>
        <v>2.4355255459040341</v>
      </c>
      <c r="M12" s="2">
        <f t="shared" si="3"/>
        <v>6.0157201397898472E-2</v>
      </c>
      <c r="N12" s="2">
        <f t="shared" si="4"/>
        <v>3.6651876461306493E-2</v>
      </c>
      <c r="O12" s="2">
        <f t="shared" si="5"/>
        <v>3.2930116186270708</v>
      </c>
      <c r="P12" s="2">
        <f t="shared" si="6"/>
        <v>1.8281322832872875</v>
      </c>
      <c r="Q12" s="2">
        <f t="shared" si="7"/>
        <v>0.5037536458516042</v>
      </c>
      <c r="R12" s="2">
        <f t="shared" si="8"/>
        <v>0.60329483545054463</v>
      </c>
    </row>
    <row r="13" spans="1:18" x14ac:dyDescent="0.25">
      <c r="A13" s="1">
        <f t="shared" si="9"/>
        <v>8</v>
      </c>
      <c r="B13" s="1">
        <f t="shared" si="10"/>
        <v>0.33</v>
      </c>
      <c r="C13" s="1">
        <f t="shared" si="17"/>
        <v>0.2</v>
      </c>
      <c r="D13" s="1">
        <f t="shared" si="11"/>
        <v>0.01</v>
      </c>
      <c r="E13" s="1">
        <f t="shared" si="12"/>
        <v>0.05</v>
      </c>
      <c r="F13" s="1">
        <f t="shared" si="13"/>
        <v>0.03</v>
      </c>
      <c r="G13" s="2">
        <f t="shared" si="14"/>
        <v>3.4223236992590436</v>
      </c>
      <c r="H13" s="2">
        <f t="shared" si="15"/>
        <v>1.2712491503214054</v>
      </c>
      <c r="I13" s="2">
        <f t="shared" si="16"/>
        <v>1.0832870676749575</v>
      </c>
      <c r="J13" s="2">
        <f t="shared" si="0"/>
        <v>1.8596820315148885</v>
      </c>
      <c r="K13" s="2">
        <f t="shared" si="1"/>
        <v>1.716702882372902</v>
      </c>
      <c r="L13" s="2">
        <f t="shared" si="2"/>
        <v>2.4851170587714275</v>
      </c>
      <c r="M13" s="2">
        <f t="shared" si="3"/>
        <v>5.867949352175672E-2</v>
      </c>
      <c r="N13" s="2">
        <f t="shared" si="4"/>
        <v>3.6164232862179714E-2</v>
      </c>
      <c r="O13" s="2">
        <f t="shared" si="5"/>
        <v>3.2930116186270708</v>
      </c>
      <c r="P13" s="2">
        <f t="shared" si="6"/>
        <v>1.8838071999801806</v>
      </c>
      <c r="Q13" s="2">
        <f t="shared" si="7"/>
        <v>0.54040552231291061</v>
      </c>
      <c r="R13" s="2">
        <f t="shared" si="8"/>
        <v>0.63329483545054477</v>
      </c>
    </row>
    <row r="14" spans="1:18" x14ac:dyDescent="0.25">
      <c r="A14" s="1">
        <f t="shared" si="9"/>
        <v>9</v>
      </c>
      <c r="B14" s="1">
        <f t="shared" si="10"/>
        <v>0.33</v>
      </c>
      <c r="C14" s="1">
        <f t="shared" si="17"/>
        <v>0.2</v>
      </c>
      <c r="D14" s="1">
        <f t="shared" si="11"/>
        <v>0.01</v>
      </c>
      <c r="E14" s="1">
        <f t="shared" si="12"/>
        <v>0.05</v>
      </c>
      <c r="F14" s="1">
        <f t="shared" si="13"/>
        <v>0.03</v>
      </c>
      <c r="G14" s="2">
        <f t="shared" si="14"/>
        <v>3.6291528925384728</v>
      </c>
      <c r="H14" s="2">
        <f t="shared" si="15"/>
        <v>1.3099644507332482</v>
      </c>
      <c r="I14" s="2">
        <f t="shared" si="16"/>
        <v>1.0941742837052093</v>
      </c>
      <c r="J14" s="2">
        <f t="shared" si="0"/>
        <v>1.9475452923896663</v>
      </c>
      <c r="K14" s="2">
        <f t="shared" si="1"/>
        <v>1.7799223774430901</v>
      </c>
      <c r="L14" s="2">
        <f t="shared" si="2"/>
        <v>2.5319740568162983</v>
      </c>
      <c r="M14" s="2">
        <f t="shared" si="3"/>
        <v>5.7327817265225386E-2</v>
      </c>
      <c r="N14" s="2">
        <f t="shared" si="4"/>
        <v>3.5718179697524374E-2</v>
      </c>
      <c r="O14" s="2">
        <f t="shared" si="5"/>
        <v>3.2930116186270708</v>
      </c>
      <c r="P14" s="2">
        <f t="shared" si="6"/>
        <v>1.9411776703138568</v>
      </c>
      <c r="Q14" s="2">
        <f t="shared" si="7"/>
        <v>0.57656975517509024</v>
      </c>
      <c r="R14" s="2">
        <f t="shared" si="8"/>
        <v>0.66329483545054491</v>
      </c>
    </row>
    <row r="15" spans="1:18" x14ac:dyDescent="0.25">
      <c r="A15" s="1">
        <f t="shared" si="9"/>
        <v>10</v>
      </c>
      <c r="B15" s="7">
        <f t="shared" si="10"/>
        <v>0.33</v>
      </c>
      <c r="C15" s="7">
        <f t="shared" si="17"/>
        <v>0.2</v>
      </c>
      <c r="D15" s="7">
        <f t="shared" si="11"/>
        <v>0.01</v>
      </c>
      <c r="E15" s="7">
        <f t="shared" si="12"/>
        <v>0.05</v>
      </c>
      <c r="F15" s="7">
        <f t="shared" si="13"/>
        <v>0.03</v>
      </c>
      <c r="G15" s="8">
        <f t="shared" si="14"/>
        <v>3.8432834846958781</v>
      </c>
      <c r="H15" s="8">
        <f t="shared" si="15"/>
        <v>1.3498588075760041</v>
      </c>
      <c r="I15" s="8">
        <f t="shared" si="16"/>
        <v>1.1051709180756464</v>
      </c>
      <c r="J15" s="2">
        <f t="shared" si="0"/>
        <v>2.0386502258524333</v>
      </c>
      <c r="K15" s="2">
        <f t="shared" si="1"/>
        <v>1.8446470066387437</v>
      </c>
      <c r="L15" s="2">
        <f t="shared" si="2"/>
        <v>2.5762299623893545</v>
      </c>
      <c r="M15" s="2">
        <f t="shared" si="3"/>
        <v>5.6088985315313186E-2</v>
      </c>
      <c r="N15" s="2">
        <f t="shared" si="4"/>
        <v>3.5309365154053349E-2</v>
      </c>
      <c r="O15" s="2">
        <f t="shared" si="5"/>
        <v>3.2930116186270708</v>
      </c>
      <c r="P15" s="2">
        <f t="shared" si="6"/>
        <v>2.0002953315842391</v>
      </c>
      <c r="Q15" s="2">
        <f t="shared" si="7"/>
        <v>0.6122879348726149</v>
      </c>
      <c r="R15" s="2">
        <f t="shared" si="8"/>
        <v>0.69329483545054493</v>
      </c>
    </row>
    <row r="16" spans="1:18" x14ac:dyDescent="0.25">
      <c r="A16" s="1">
        <f t="shared" si="9"/>
        <v>11</v>
      </c>
      <c r="B16" s="1">
        <f t="shared" si="10"/>
        <v>0.33</v>
      </c>
      <c r="C16" s="1">
        <f t="shared" si="17"/>
        <v>0.2</v>
      </c>
      <c r="D16" s="1">
        <f t="shared" si="11"/>
        <v>0.01</v>
      </c>
      <c r="E16" s="1">
        <f t="shared" si="12"/>
        <v>0.05</v>
      </c>
      <c r="F16" s="1">
        <f t="shared" si="13"/>
        <v>0.03</v>
      </c>
      <c r="G16" s="2">
        <f t="shared" si="14"/>
        <v>4.065009421408968</v>
      </c>
      <c r="H16" s="2">
        <f t="shared" si="15"/>
        <v>1.3909681284637814</v>
      </c>
      <c r="I16" s="2">
        <f t="shared" si="16"/>
        <v>1.11627807045887</v>
      </c>
      <c r="J16" s="2">
        <f t="shared" si="0"/>
        <v>2.1331447514377881</v>
      </c>
      <c r="K16" s="2">
        <f t="shared" si="1"/>
        <v>1.9109438838666009</v>
      </c>
      <c r="L16" s="2">
        <f t="shared" si="2"/>
        <v>2.6180141194334841</v>
      </c>
      <c r="M16" s="2">
        <f t="shared" si="3"/>
        <v>5.4951528043367809E-2</v>
      </c>
      <c r="N16" s="2">
        <f t="shared" si="4"/>
        <v>3.4934004254311375E-2</v>
      </c>
      <c r="O16" s="2">
        <f t="shared" si="5"/>
        <v>3.2930116186270708</v>
      </c>
      <c r="P16" s="2">
        <f t="shared" si="6"/>
        <v>2.0612133936770327</v>
      </c>
      <c r="Q16" s="2">
        <f t="shared" si="7"/>
        <v>0.64759730002666827</v>
      </c>
      <c r="R16" s="2">
        <f t="shared" si="8"/>
        <v>0.72329483545054507</v>
      </c>
    </row>
    <row r="17" spans="1:18" x14ac:dyDescent="0.25">
      <c r="A17" s="1">
        <f t="shared" si="9"/>
        <v>12</v>
      </c>
      <c r="B17" s="1">
        <f t="shared" si="10"/>
        <v>0.33</v>
      </c>
      <c r="C17" s="1">
        <f t="shared" si="17"/>
        <v>0.2</v>
      </c>
      <c r="D17" s="1">
        <f t="shared" si="11"/>
        <v>0.01</v>
      </c>
      <c r="E17" s="1">
        <f t="shared" si="12"/>
        <v>0.05</v>
      </c>
      <c r="F17" s="1">
        <f t="shared" si="13"/>
        <v>0.03</v>
      </c>
      <c r="G17" s="2">
        <f t="shared" si="14"/>
        <v>4.294639378138144</v>
      </c>
      <c r="H17" s="2">
        <f t="shared" si="15"/>
        <v>1.4333294145603415</v>
      </c>
      <c r="I17" s="2">
        <f t="shared" si="16"/>
        <v>1.1274968515793742</v>
      </c>
      <c r="J17" s="2">
        <f t="shared" si="0"/>
        <v>2.2311815858704613</v>
      </c>
      <c r="K17" s="2">
        <f t="shared" si="1"/>
        <v>1.9788805465355124</v>
      </c>
      <c r="L17" s="2">
        <f t="shared" si="2"/>
        <v>2.6574515209885377</v>
      </c>
      <c r="M17" s="2">
        <f t="shared" si="3"/>
        <v>5.3905422058405567E-2</v>
      </c>
      <c r="N17" s="2">
        <f t="shared" si="4"/>
        <v>3.4588789279273835E-2</v>
      </c>
      <c r="O17" s="2">
        <f t="shared" si="5"/>
        <v>3.2930116186270708</v>
      </c>
      <c r="P17" s="2">
        <f t="shared" si="6"/>
        <v>2.1239866869602135</v>
      </c>
      <c r="Q17" s="2">
        <f t="shared" si="7"/>
        <v>0.68253130428097986</v>
      </c>
      <c r="R17" s="2">
        <f t="shared" si="8"/>
        <v>0.75329483545054499</v>
      </c>
    </row>
    <row r="18" spans="1:18" x14ac:dyDescent="0.25">
      <c r="A18" s="1">
        <f t="shared" si="9"/>
        <v>13</v>
      </c>
      <c r="B18" s="1">
        <f t="shared" si="10"/>
        <v>0.33</v>
      </c>
      <c r="C18" s="1">
        <f t="shared" si="17"/>
        <v>0.2</v>
      </c>
      <c r="D18" s="1">
        <f t="shared" si="11"/>
        <v>0.01</v>
      </c>
      <c r="E18" s="1">
        <f t="shared" si="12"/>
        <v>0.05</v>
      </c>
      <c r="F18" s="1">
        <f t="shared" si="13"/>
        <v>0.03</v>
      </c>
      <c r="G18" s="2">
        <f t="shared" si="14"/>
        <v>4.5324970409210632</v>
      </c>
      <c r="H18" s="2">
        <f t="shared" si="15"/>
        <v>1.476980793882644</v>
      </c>
      <c r="I18" s="2">
        <f t="shared" si="16"/>
        <v>1.1388283833246202</v>
      </c>
      <c r="J18" s="2">
        <f t="shared" si="0"/>
        <v>2.3329185809361479</v>
      </c>
      <c r="K18" s="2">
        <f t="shared" si="1"/>
        <v>2.0485251466297143</v>
      </c>
      <c r="L18" s="2">
        <f t="shared" si="2"/>
        <v>2.6946626244416763</v>
      </c>
      <c r="M18" s="2">
        <f t="shared" si="3"/>
        <v>5.2941868902448008E-2</v>
      </c>
      <c r="N18" s="2">
        <f t="shared" si="4"/>
        <v>3.4270816737807838E-2</v>
      </c>
      <c r="O18" s="2">
        <f t="shared" si="5"/>
        <v>3.2930116186270708</v>
      </c>
      <c r="P18" s="2">
        <f t="shared" si="6"/>
        <v>2.1886717116350618</v>
      </c>
      <c r="Q18" s="2">
        <f t="shared" si="7"/>
        <v>0.71712009356025375</v>
      </c>
      <c r="R18" s="2">
        <f t="shared" si="8"/>
        <v>0.78329483545054535</v>
      </c>
    </row>
    <row r="19" spans="1:18" x14ac:dyDescent="0.25">
      <c r="A19" s="1">
        <f t="shared" si="9"/>
        <v>14</v>
      </c>
      <c r="B19" s="1">
        <f t="shared" si="10"/>
        <v>0.33</v>
      </c>
      <c r="C19" s="1">
        <f t="shared" si="17"/>
        <v>0.2</v>
      </c>
      <c r="D19" s="1">
        <f t="shared" si="11"/>
        <v>0.01</v>
      </c>
      <c r="E19" s="1">
        <f t="shared" si="12"/>
        <v>0.05</v>
      </c>
      <c r="F19" s="1">
        <f t="shared" si="13"/>
        <v>0.03</v>
      </c>
      <c r="G19" s="2">
        <f t="shared" si="14"/>
        <v>4.7789214343401536</v>
      </c>
      <c r="H19" s="2">
        <f t="shared" si="15"/>
        <v>1.5219615556186354</v>
      </c>
      <c r="I19" s="2">
        <f t="shared" si="16"/>
        <v>1.1502737988572256</v>
      </c>
      <c r="J19" s="2">
        <f t="shared" si="0"/>
        <v>2.4385190548306728</v>
      </c>
      <c r="K19" s="2">
        <f t="shared" si="1"/>
        <v>2.1199466224939605</v>
      </c>
      <c r="L19" s="2">
        <f t="shared" si="2"/>
        <v>2.7297632387164761</v>
      </c>
      <c r="M19" s="2">
        <f t="shared" si="3"/>
        <v>5.20531133785994E-2</v>
      </c>
      <c r="N19" s="2">
        <f t="shared" si="4"/>
        <v>3.39775274149378E-2</v>
      </c>
      <c r="O19" s="2">
        <f t="shared" si="5"/>
        <v>3.2930116186270708</v>
      </c>
      <c r="P19" s="2">
        <f t="shared" si="6"/>
        <v>2.2553266885901535</v>
      </c>
      <c r="Q19" s="2">
        <f t="shared" si="7"/>
        <v>0.7513909102980616</v>
      </c>
      <c r="R19" s="2">
        <f t="shared" si="8"/>
        <v>0.81329483545054526</v>
      </c>
    </row>
    <row r="20" spans="1:18" x14ac:dyDescent="0.25">
      <c r="A20" s="1">
        <f t="shared" si="9"/>
        <v>15</v>
      </c>
      <c r="B20" s="1">
        <f t="shared" si="10"/>
        <v>0.33</v>
      </c>
      <c r="C20" s="1">
        <f t="shared" si="17"/>
        <v>0.2</v>
      </c>
      <c r="D20" s="1">
        <f t="shared" si="11"/>
        <v>0.01</v>
      </c>
      <c r="E20" s="1">
        <f t="shared" si="12"/>
        <v>0.05</v>
      </c>
      <c r="F20" s="1">
        <f t="shared" si="13"/>
        <v>0.03</v>
      </c>
      <c r="G20" s="2">
        <f t="shared" si="14"/>
        <v>5.0342672941550717</v>
      </c>
      <c r="H20" s="2">
        <f t="shared" si="15"/>
        <v>1.5683121854901707</v>
      </c>
      <c r="I20" s="2">
        <f t="shared" si="16"/>
        <v>1.1618342427282813</v>
      </c>
      <c r="J20" s="2">
        <f t="shared" si="0"/>
        <v>2.5481521201485915</v>
      </c>
      <c r="K20" s="2">
        <f t="shared" si="1"/>
        <v>2.1932148549563184</v>
      </c>
      <c r="L20" s="2">
        <f t="shared" si="2"/>
        <v>2.7628644702398937</v>
      </c>
      <c r="M20" s="2">
        <f t="shared" si="3"/>
        <v>5.1232293450412122E-2</v>
      </c>
      <c r="N20" s="2">
        <f t="shared" si="4"/>
        <v>3.3706656838636002E-2</v>
      </c>
      <c r="O20" s="2">
        <f t="shared" si="5"/>
        <v>3.2930116186270708</v>
      </c>
      <c r="P20" s="2">
        <f t="shared" si="6"/>
        <v>2.3240116118040954</v>
      </c>
      <c r="Q20" s="2">
        <f t="shared" si="7"/>
        <v>0.78536843771299936</v>
      </c>
      <c r="R20" s="2">
        <f t="shared" si="8"/>
        <v>0.8432948354505454</v>
      </c>
    </row>
    <row r="21" spans="1:18" x14ac:dyDescent="0.25">
      <c r="A21" s="1">
        <f t="shared" si="9"/>
        <v>16</v>
      </c>
      <c r="B21" s="1">
        <f t="shared" si="10"/>
        <v>0.33</v>
      </c>
      <c r="C21" s="1">
        <f t="shared" si="17"/>
        <v>0.2</v>
      </c>
      <c r="D21" s="1">
        <f t="shared" si="11"/>
        <v>0.01</v>
      </c>
      <c r="E21" s="1">
        <f t="shared" si="12"/>
        <v>0.05</v>
      </c>
      <c r="F21" s="1">
        <f t="shared" si="13"/>
        <v>0.03</v>
      </c>
      <c r="G21" s="2">
        <f t="shared" si="14"/>
        <v>5.2989054826301842</v>
      </c>
      <c r="H21" s="2">
        <f t="shared" si="15"/>
        <v>1.6160744021928954</v>
      </c>
      <c r="I21" s="2">
        <f t="shared" si="16"/>
        <v>1.1735108709918083</v>
      </c>
      <c r="J21" s="2">
        <f t="shared" si="0"/>
        <v>2.6619930111377115</v>
      </c>
      <c r="K21" s="2">
        <f t="shared" si="1"/>
        <v>2.2684008107124671</v>
      </c>
      <c r="L21" s="2">
        <f t="shared" si="2"/>
        <v>2.7940727167110713</v>
      </c>
      <c r="M21" s="2">
        <f t="shared" si="3"/>
        <v>5.047331547481744E-2</v>
      </c>
      <c r="N21" s="2">
        <f t="shared" si="4"/>
        <v>3.3456194106689756E-2</v>
      </c>
      <c r="O21" s="2">
        <f t="shared" si="5"/>
        <v>3.2930116186270708</v>
      </c>
      <c r="P21" s="2">
        <f t="shared" si="6"/>
        <v>2.3947883023441507</v>
      </c>
      <c r="Q21" s="2">
        <f t="shared" si="7"/>
        <v>0.81907509455163563</v>
      </c>
      <c r="R21" s="2">
        <f t="shared" si="8"/>
        <v>0.87329483545054543</v>
      </c>
    </row>
    <row r="22" spans="1:18" x14ac:dyDescent="0.25">
      <c r="A22" s="1">
        <f t="shared" si="9"/>
        <v>17</v>
      </c>
      <c r="B22" s="1">
        <f t="shared" si="10"/>
        <v>0.33</v>
      </c>
      <c r="C22" s="1">
        <f t="shared" si="17"/>
        <v>0.2</v>
      </c>
      <c r="D22" s="1">
        <f t="shared" si="11"/>
        <v>0.01</v>
      </c>
      <c r="E22" s="1">
        <f t="shared" si="12"/>
        <v>0.05</v>
      </c>
      <c r="F22" s="1">
        <f t="shared" si="13"/>
        <v>0.03</v>
      </c>
      <c r="G22" s="2">
        <f t="shared" si="14"/>
        <v>5.5732234450394271</v>
      </c>
      <c r="H22" s="2">
        <f t="shared" si="15"/>
        <v>1.6652911949458886</v>
      </c>
      <c r="I22" s="2">
        <f t="shared" si="16"/>
        <v>1.1853048513203635</v>
      </c>
      <c r="J22" s="2">
        <f t="shared" si="0"/>
        <v>2.7802234124337613</v>
      </c>
      <c r="K22" s="2">
        <f t="shared" si="1"/>
        <v>2.345576675347905</v>
      </c>
      <c r="L22" s="2">
        <f t="shared" si="2"/>
        <v>2.8234896995072654</v>
      </c>
      <c r="M22" s="2">
        <f t="shared" si="3"/>
        <v>4.9770749902674799E-2</v>
      </c>
      <c r="N22" s="2">
        <f t="shared" si="4"/>
        <v>3.3224347467882685E-2</v>
      </c>
      <c r="O22" s="2">
        <f t="shared" si="5"/>
        <v>3.2930116186270708</v>
      </c>
      <c r="P22" s="2">
        <f t="shared" si="6"/>
        <v>2.4677204640093762</v>
      </c>
      <c r="Q22" s="2">
        <f t="shared" si="7"/>
        <v>0.8525312886583255</v>
      </c>
      <c r="R22" s="2">
        <f t="shared" si="8"/>
        <v>0.90329483545054556</v>
      </c>
    </row>
    <row r="23" spans="1:18" x14ac:dyDescent="0.25">
      <c r="A23" s="1">
        <f t="shared" si="9"/>
        <v>18</v>
      </c>
      <c r="B23" s="1">
        <f t="shared" si="10"/>
        <v>0.33</v>
      </c>
      <c r="C23" s="1">
        <f t="shared" si="17"/>
        <v>0.2</v>
      </c>
      <c r="D23" s="1">
        <f t="shared" si="11"/>
        <v>0.01</v>
      </c>
      <c r="E23" s="1">
        <f t="shared" si="12"/>
        <v>0.05</v>
      </c>
      <c r="F23" s="1">
        <f t="shared" si="13"/>
        <v>0.03</v>
      </c>
      <c r="G23" s="2">
        <f t="shared" si="14"/>
        <v>5.8576257062146153</v>
      </c>
      <c r="H23" s="2">
        <f t="shared" si="15"/>
        <v>1.716006862184861</v>
      </c>
      <c r="I23" s="2">
        <f t="shared" si="16"/>
        <v>1.1972173631218079</v>
      </c>
      <c r="J23" s="2">
        <f t="shared" si="0"/>
        <v>2.9030317911700938</v>
      </c>
      <c r="K23" s="2">
        <f t="shared" si="1"/>
        <v>2.4248159779442924</v>
      </c>
      <c r="L23" s="2">
        <f t="shared" si="2"/>
        <v>2.8512125270690873</v>
      </c>
      <c r="M23" s="2">
        <f t="shared" si="3"/>
        <v>4.9119743622066503E-2</v>
      </c>
      <c r="N23" s="2">
        <f t="shared" si="4"/>
        <v>3.3009515395281942E-2</v>
      </c>
      <c r="O23" s="2">
        <f t="shared" si="5"/>
        <v>3.2930116186270708</v>
      </c>
      <c r="P23" s="2">
        <f t="shared" si="6"/>
        <v>2.5428737406683384</v>
      </c>
      <c r="Q23" s="2">
        <f t="shared" si="7"/>
        <v>0.88575563612620811</v>
      </c>
      <c r="R23" s="2">
        <f t="shared" si="8"/>
        <v>0.9332948354505457</v>
      </c>
    </row>
    <row r="24" spans="1:18" x14ac:dyDescent="0.25">
      <c r="A24" s="1">
        <f t="shared" si="9"/>
        <v>19</v>
      </c>
      <c r="B24" s="1">
        <f t="shared" si="10"/>
        <v>0.33</v>
      </c>
      <c r="C24" s="1">
        <f t="shared" si="17"/>
        <v>0.2</v>
      </c>
      <c r="D24" s="1">
        <f t="shared" si="11"/>
        <v>0.01</v>
      </c>
      <c r="E24" s="1">
        <f t="shared" si="12"/>
        <v>0.05</v>
      </c>
      <c r="F24" s="1">
        <f t="shared" si="13"/>
        <v>0.03</v>
      </c>
      <c r="G24" s="2">
        <f t="shared" si="14"/>
        <v>6.1525344063318164</v>
      </c>
      <c r="H24" s="2">
        <f t="shared" si="15"/>
        <v>1.768267051433738</v>
      </c>
      <c r="I24" s="2">
        <f t="shared" si="16"/>
        <v>1.209249597657249</v>
      </c>
      <c r="J24" s="2">
        <f t="shared" si="0"/>
        <v>3.0306137341089379</v>
      </c>
      <c r="K24" s="2">
        <f t="shared" si="1"/>
        <v>2.5061937088755917</v>
      </c>
      <c r="L24" s="2">
        <f t="shared" si="2"/>
        <v>2.877333782864735</v>
      </c>
      <c r="M24" s="2">
        <f t="shared" si="3"/>
        <v>4.8515945916206962E-2</v>
      </c>
      <c r="N24" s="2">
        <f t="shared" si="4"/>
        <v>3.2810262152348293E-2</v>
      </c>
      <c r="O24" s="2">
        <f t="shared" si="5"/>
        <v>3.2930116186270708</v>
      </c>
      <c r="P24" s="2">
        <f t="shared" si="6"/>
        <v>2.6203157753430291</v>
      </c>
      <c r="Q24" s="2">
        <f t="shared" si="7"/>
        <v>0.91876515152149019</v>
      </c>
      <c r="R24" s="2">
        <f t="shared" si="8"/>
        <v>0.96329483545054584</v>
      </c>
    </row>
    <row r="25" spans="1:18" x14ac:dyDescent="0.25">
      <c r="A25" s="1">
        <f t="shared" si="9"/>
        <v>20</v>
      </c>
      <c r="B25" s="1">
        <f t="shared" si="10"/>
        <v>0.33</v>
      </c>
      <c r="C25" s="1">
        <f t="shared" si="17"/>
        <v>0.2</v>
      </c>
      <c r="D25" s="1">
        <f t="shared" si="11"/>
        <v>0.01</v>
      </c>
      <c r="E25" s="1">
        <f t="shared" si="12"/>
        <v>0.05</v>
      </c>
      <c r="F25" s="1">
        <f t="shared" si="13"/>
        <v>0.03</v>
      </c>
      <c r="G25" s="2">
        <f t="shared" si="14"/>
        <v>6.4583898754145137</v>
      </c>
      <c r="H25" s="2">
        <f t="shared" si="15"/>
        <v>1.822118800390512</v>
      </c>
      <c r="I25" s="2">
        <f t="shared" si="16"/>
        <v>1.2214027581601672</v>
      </c>
      <c r="J25" s="2">
        <f t="shared" si="0"/>
        <v>3.163172291247331</v>
      </c>
      <c r="K25" s="2">
        <f t="shared" si="1"/>
        <v>2.5897864321283381</v>
      </c>
      <c r="L25" s="2">
        <f t="shared" si="2"/>
        <v>2.9019416325851566</v>
      </c>
      <c r="M25" s="2">
        <f t="shared" si="3"/>
        <v>4.7955445622406376E-2</v>
      </c>
      <c r="N25" s="2">
        <f t="shared" si="4"/>
        <v>3.2625297055394104E-2</v>
      </c>
      <c r="O25" s="2">
        <f t="shared" si="5"/>
        <v>3.2930116186270708</v>
      </c>
      <c r="P25" s="2">
        <f t="shared" si="6"/>
        <v>2.7001162710921491</v>
      </c>
      <c r="Q25" s="2">
        <f t="shared" si="7"/>
        <v>0.95157541367383869</v>
      </c>
      <c r="R25" s="2">
        <f t="shared" si="8"/>
        <v>0.99329483545054587</v>
      </c>
    </row>
    <row r="26" spans="1:18" x14ac:dyDescent="0.25">
      <c r="A26" s="1">
        <f t="shared" si="9"/>
        <v>21</v>
      </c>
      <c r="B26" s="1">
        <f t="shared" si="10"/>
        <v>0.33</v>
      </c>
      <c r="C26" s="1">
        <f t="shared" si="17"/>
        <v>0.2</v>
      </c>
      <c r="D26" s="1">
        <f t="shared" si="11"/>
        <v>0.01</v>
      </c>
      <c r="E26" s="1">
        <f t="shared" si="12"/>
        <v>0.05</v>
      </c>
      <c r="F26" s="1">
        <f t="shared" si="13"/>
        <v>0.03</v>
      </c>
      <c r="G26" s="2">
        <f t="shared" si="14"/>
        <v>6.7756512462802538</v>
      </c>
      <c r="H26" s="2">
        <f t="shared" si="15"/>
        <v>1.8776105792643465</v>
      </c>
      <c r="I26" s="2">
        <f t="shared" si="16"/>
        <v>1.2336780599567405</v>
      </c>
      <c r="J26" s="2">
        <f t="shared" si="0"/>
        <v>3.3009183272002192</v>
      </c>
      <c r="K26" s="2">
        <f t="shared" si="1"/>
        <v>2.6756723932627668</v>
      </c>
      <c r="L26" s="2">
        <f t="shared" si="2"/>
        <v>2.9251199461045458</v>
      </c>
      <c r="M26" s="2">
        <f t="shared" si="3"/>
        <v>4.7434717556113337E-2</v>
      </c>
      <c r="N26" s="2">
        <f t="shared" si="4"/>
        <v>3.2453456793517403E-2</v>
      </c>
      <c r="O26" s="2">
        <f t="shared" si="5"/>
        <v>3.2930116186270708</v>
      </c>
      <c r="P26" s="2">
        <f t="shared" si="6"/>
        <v>2.7823470537485688</v>
      </c>
      <c r="Q26" s="2">
        <f t="shared" si="7"/>
        <v>0.98420071072923299</v>
      </c>
      <c r="R26" s="2">
        <f t="shared" si="8"/>
        <v>1.023294835450546</v>
      </c>
    </row>
    <row r="27" spans="1:18" x14ac:dyDescent="0.25">
      <c r="A27" s="1">
        <f t="shared" si="9"/>
        <v>22</v>
      </c>
      <c r="B27" s="1">
        <f t="shared" si="10"/>
        <v>0.33</v>
      </c>
      <c r="C27" s="1">
        <f t="shared" si="17"/>
        <v>0.2</v>
      </c>
      <c r="D27" s="1">
        <f t="shared" si="11"/>
        <v>0.01</v>
      </c>
      <c r="E27" s="1">
        <f t="shared" si="12"/>
        <v>0.05</v>
      </c>
      <c r="F27" s="1">
        <f t="shared" si="13"/>
        <v>0.03</v>
      </c>
      <c r="G27" s="2">
        <f t="shared" si="14"/>
        <v>7.1047971058761661</v>
      </c>
      <c r="H27" s="2">
        <f t="shared" si="15"/>
        <v>1.9347923344020352</v>
      </c>
      <c r="I27" s="2">
        <f t="shared" si="16"/>
        <v>1.2460767305873779</v>
      </c>
      <c r="J27" s="2">
        <f t="shared" si="0"/>
        <v>3.4440708815462187</v>
      </c>
      <c r="K27" s="2">
        <f t="shared" si="1"/>
        <v>2.7639316239560516</v>
      </c>
      <c r="L27" s="2">
        <f t="shared" si="2"/>
        <v>2.9469484304821898</v>
      </c>
      <c r="M27" s="2">
        <f t="shared" si="3"/>
        <v>4.6950576637796768E-2</v>
      </c>
      <c r="N27" s="2">
        <f t="shared" si="4"/>
        <v>3.229369029047293E-2</v>
      </c>
      <c r="O27" s="2">
        <f t="shared" si="5"/>
        <v>3.2930116186270708</v>
      </c>
      <c r="P27" s="2">
        <f t="shared" si="6"/>
        <v>2.8670821365674226</v>
      </c>
      <c r="Q27" s="2">
        <f t="shared" si="7"/>
        <v>1.0166541675227505</v>
      </c>
      <c r="R27" s="2">
        <f t="shared" si="8"/>
        <v>1.0532948354505463</v>
      </c>
    </row>
    <row r="28" spans="1:18" x14ac:dyDescent="0.25">
      <c r="A28" s="1">
        <f t="shared" si="9"/>
        <v>23</v>
      </c>
      <c r="B28" s="1">
        <f t="shared" si="10"/>
        <v>0.33</v>
      </c>
      <c r="C28" s="1">
        <f t="shared" si="17"/>
        <v>0.2</v>
      </c>
      <c r="D28" s="1">
        <f t="shared" si="11"/>
        <v>0.01</v>
      </c>
      <c r="E28" s="1">
        <f t="shared" si="12"/>
        <v>0.05</v>
      </c>
      <c r="F28" s="1">
        <f t="shared" si="13"/>
        <v>0.03</v>
      </c>
      <c r="G28" s="2">
        <f t="shared" si="14"/>
        <v>7.4463261851435147</v>
      </c>
      <c r="H28" s="2">
        <f t="shared" si="15"/>
        <v>1.9937155332430863</v>
      </c>
      <c r="I28" s="2">
        <f t="shared" si="16"/>
        <v>1.2586000099294747</v>
      </c>
      <c r="J28" s="2">
        <f t="shared" si="0"/>
        <v>3.5928575392311748</v>
      </c>
      <c r="K28" s="2">
        <f t="shared" si="1"/>
        <v>2.8546460439266159</v>
      </c>
      <c r="L28" s="2">
        <f t="shared" si="2"/>
        <v>2.9675027709059032</v>
      </c>
      <c r="M28" s="2">
        <f t="shared" si="3"/>
        <v>4.6500138454838039E-2</v>
      </c>
      <c r="N28" s="2">
        <f t="shared" si="4"/>
        <v>3.2145045690096553E-2</v>
      </c>
      <c r="O28" s="2">
        <f t="shared" si="5"/>
        <v>3.2930116186270708</v>
      </c>
      <c r="P28" s="2">
        <f t="shared" si="6"/>
        <v>2.9543977868430367</v>
      </c>
      <c r="Q28" s="2">
        <f t="shared" si="7"/>
        <v>1.0489478578132234</v>
      </c>
      <c r="R28" s="2">
        <f t="shared" si="8"/>
        <v>1.0832948354505461</v>
      </c>
    </row>
    <row r="29" spans="1:18" x14ac:dyDescent="0.25">
      <c r="A29" s="1">
        <f t="shared" si="9"/>
        <v>24</v>
      </c>
      <c r="B29" s="1">
        <f t="shared" si="10"/>
        <v>0.33</v>
      </c>
      <c r="C29" s="1">
        <f t="shared" si="17"/>
        <v>0.2</v>
      </c>
      <c r="D29" s="1">
        <f t="shared" si="11"/>
        <v>0.01</v>
      </c>
      <c r="E29" s="1">
        <f t="shared" si="12"/>
        <v>0.05</v>
      </c>
      <c r="F29" s="1">
        <f t="shared" si="13"/>
        <v>0.03</v>
      </c>
      <c r="G29" s="2">
        <f t="shared" si="14"/>
        <v>7.8007580877266918</v>
      </c>
      <c r="H29" s="2">
        <f t="shared" si="15"/>
        <v>2.0544332106438921</v>
      </c>
      <c r="I29" s="2">
        <f t="shared" si="16"/>
        <v>1.2712491503214014</v>
      </c>
      <c r="J29" s="2">
        <f t="shared" si="0"/>
        <v>3.7475148120556327</v>
      </c>
      <c r="K29" s="2">
        <f t="shared" si="1"/>
        <v>2.9478995609225569</v>
      </c>
      <c r="L29" s="2">
        <f t="shared" si="2"/>
        <v>2.9868547770033707</v>
      </c>
      <c r="M29" s="2">
        <f t="shared" si="3"/>
        <v>4.6080785223984289E-2</v>
      </c>
      <c r="N29" s="2">
        <f t="shared" si="4"/>
        <v>3.2006659123914816E-2</v>
      </c>
      <c r="O29" s="2">
        <f t="shared" si="5"/>
        <v>3.2930116186270708</v>
      </c>
      <c r="P29" s="2">
        <f t="shared" si="6"/>
        <v>3.0443725945546434</v>
      </c>
      <c r="Q29" s="2">
        <f t="shared" si="7"/>
        <v>1.0810929035033201</v>
      </c>
      <c r="R29" s="2">
        <f t="shared" si="8"/>
        <v>1.1132948354505463</v>
      </c>
    </row>
    <row r="30" spans="1:18" x14ac:dyDescent="0.25">
      <c r="A30" s="1">
        <f t="shared" si="9"/>
        <v>25</v>
      </c>
      <c r="B30" s="1">
        <f t="shared" si="10"/>
        <v>0.33</v>
      </c>
      <c r="C30" s="1">
        <f t="shared" si="17"/>
        <v>0.2</v>
      </c>
      <c r="D30" s="1">
        <f t="shared" si="11"/>
        <v>0.01</v>
      </c>
      <c r="E30" s="1">
        <f t="shared" si="12"/>
        <v>0.05</v>
      </c>
      <c r="F30" s="1">
        <f t="shared" si="13"/>
        <v>0.03</v>
      </c>
      <c r="G30" s="2">
        <f t="shared" si="14"/>
        <v>8.1686340580014445</v>
      </c>
      <c r="H30" s="2">
        <f t="shared" si="15"/>
        <v>2.1170000166126792</v>
      </c>
      <c r="I30" s="2">
        <f t="shared" si="16"/>
        <v>1.2840254166877381</v>
      </c>
      <c r="J30" s="2">
        <f t="shared" si="0"/>
        <v>3.9082885322204999</v>
      </c>
      <c r="K30" s="2">
        <f t="shared" si="1"/>
        <v>3.0437781693623251</v>
      </c>
      <c r="L30" s="2">
        <f t="shared" si="2"/>
        <v>3.0050725323915843</v>
      </c>
      <c r="M30" s="2">
        <f t="shared" si="3"/>
        <v>4.5690136306013193E-2</v>
      </c>
      <c r="N30" s="2">
        <f t="shared" si="4"/>
        <v>3.1877744980984356E-2</v>
      </c>
      <c r="O30" s="2">
        <f t="shared" si="5"/>
        <v>3.2930116186270708</v>
      </c>
      <c r="P30" s="2">
        <f t="shared" si="6"/>
        <v>3.1370875431026644</v>
      </c>
      <c r="Q30" s="2">
        <f t="shared" si="7"/>
        <v>1.1130995626272351</v>
      </c>
      <c r="R30" s="2">
        <f t="shared" si="8"/>
        <v>1.1432948354505463</v>
      </c>
    </row>
    <row r="31" spans="1:18" x14ac:dyDescent="0.25">
      <c r="A31" s="1">
        <f t="shared" si="9"/>
        <v>26</v>
      </c>
      <c r="B31" s="1">
        <f t="shared" si="10"/>
        <v>0.33</v>
      </c>
      <c r="C31" s="1">
        <f t="shared" si="17"/>
        <v>0.2</v>
      </c>
      <c r="D31" s="1">
        <f t="shared" si="11"/>
        <v>0.01</v>
      </c>
      <c r="E31" s="1">
        <f t="shared" si="12"/>
        <v>0.05</v>
      </c>
      <c r="F31" s="1">
        <f t="shared" si="13"/>
        <v>0.03</v>
      </c>
      <c r="G31" s="2">
        <f t="shared" si="14"/>
        <v>8.5505177890434663</v>
      </c>
      <c r="H31" s="2">
        <f t="shared" si="15"/>
        <v>2.1814722654982059</v>
      </c>
      <c r="I31" s="2">
        <f t="shared" si="16"/>
        <v>1.2969300866657683</v>
      </c>
      <c r="J31" s="2">
        <f t="shared" si="0"/>
        <v>4.0754342588673165</v>
      </c>
      <c r="K31" s="2">
        <f t="shared" si="1"/>
        <v>3.1423700481378347</v>
      </c>
      <c r="L31" s="2">
        <f t="shared" si="2"/>
        <v>3.0222205457092519</v>
      </c>
      <c r="M31" s="2">
        <f t="shared" si="3"/>
        <v>4.5326022573499158E-2</v>
      </c>
      <c r="N31" s="2">
        <f t="shared" si="4"/>
        <v>3.1757587449254721E-2</v>
      </c>
      <c r="O31" s="2">
        <f t="shared" si="5"/>
        <v>3.2930116186270708</v>
      </c>
      <c r="P31" s="2">
        <f t="shared" si="6"/>
        <v>3.2326260821992392</v>
      </c>
      <c r="Q31" s="2">
        <f t="shared" si="7"/>
        <v>1.1449773076082193</v>
      </c>
      <c r="R31" s="2">
        <f t="shared" si="8"/>
        <v>1.1732948354505464</v>
      </c>
    </row>
    <row r="32" spans="1:18" x14ac:dyDescent="0.25">
      <c r="A32" s="1">
        <f t="shared" si="9"/>
        <v>27</v>
      </c>
      <c r="B32" s="1">
        <f t="shared" si="10"/>
        <v>0.33</v>
      </c>
      <c r="C32" s="1">
        <f t="shared" si="17"/>
        <v>0.2</v>
      </c>
      <c r="D32" s="1">
        <f t="shared" si="11"/>
        <v>0.01</v>
      </c>
      <c r="E32" s="1">
        <f t="shared" si="12"/>
        <v>0.05</v>
      </c>
      <c r="F32" s="1">
        <f t="shared" si="13"/>
        <v>0.03</v>
      </c>
      <c r="G32" s="2">
        <f t="shared" si="14"/>
        <v>8.9469962712943438</v>
      </c>
      <c r="H32" s="2">
        <f t="shared" si="15"/>
        <v>2.2479079866764766</v>
      </c>
      <c r="I32" s="2">
        <f t="shared" si="16"/>
        <v>1.3099644507332437</v>
      </c>
      <c r="J32" s="2">
        <f t="shared" si="0"/>
        <v>4.2492176985231893</v>
      </c>
      <c r="K32" s="2">
        <f t="shared" si="1"/>
        <v>3.2437656580258483</v>
      </c>
      <c r="L32" s="2">
        <f t="shared" si="2"/>
        <v>3.0383599016935148</v>
      </c>
      <c r="M32" s="2">
        <f t="shared" si="3"/>
        <v>4.4986464052889669E-2</v>
      </c>
      <c r="N32" s="2">
        <f t="shared" si="4"/>
        <v>3.1645533137453587E-2</v>
      </c>
      <c r="O32" s="2">
        <f t="shared" si="5"/>
        <v>3.2930116186270708</v>
      </c>
      <c r="P32" s="2">
        <f t="shared" si="6"/>
        <v>3.3310742029786007</v>
      </c>
      <c r="Q32" s="2">
        <f t="shared" si="7"/>
        <v>1.1767348950574741</v>
      </c>
      <c r="R32" s="2">
        <f t="shared" si="8"/>
        <v>1.2032948354505466</v>
      </c>
    </row>
    <row r="33" spans="1:18" x14ac:dyDescent="0.25">
      <c r="A33" s="1">
        <f t="shared" si="9"/>
        <v>28</v>
      </c>
      <c r="B33" s="1">
        <f t="shared" si="10"/>
        <v>0.33</v>
      </c>
      <c r="C33" s="1">
        <f t="shared" si="17"/>
        <v>0.2</v>
      </c>
      <c r="D33" s="1">
        <f t="shared" si="11"/>
        <v>0.01</v>
      </c>
      <c r="E33" s="1">
        <f t="shared" si="12"/>
        <v>0.05</v>
      </c>
      <c r="F33" s="1">
        <f t="shared" si="13"/>
        <v>0.03</v>
      </c>
      <c r="G33" s="2">
        <f t="shared" si="14"/>
        <v>9.3586806828091866</v>
      </c>
      <c r="H33" s="2">
        <f t="shared" si="15"/>
        <v>2.3163669767810973</v>
      </c>
      <c r="I33" s="2">
        <f t="shared" si="16"/>
        <v>1.3231298123374331</v>
      </c>
      <c r="J33" s="2">
        <f t="shared" si="0"/>
        <v>4.4299151403435939</v>
      </c>
      <c r="K33" s="2">
        <f t="shared" si="1"/>
        <v>3.3480578391002562</v>
      </c>
      <c r="L33" s="2">
        <f t="shared" si="2"/>
        <v>3.0535484111295896</v>
      </c>
      <c r="M33" s="2">
        <f t="shared" si="3"/>
        <v>4.4669650359603283E-2</v>
      </c>
      <c r="N33" s="2">
        <f t="shared" si="4"/>
        <v>3.1540984618669082E-2</v>
      </c>
      <c r="O33" s="2">
        <f t="shared" si="5"/>
        <v>3.2930116186270708</v>
      </c>
      <c r="P33" s="2">
        <f t="shared" si="6"/>
        <v>3.4325205153948968</v>
      </c>
      <c r="Q33" s="2">
        <f t="shared" si="7"/>
        <v>1.2083804281949277</v>
      </c>
      <c r="R33" s="2">
        <f t="shared" si="8"/>
        <v>1.2332948354505466</v>
      </c>
    </row>
    <row r="34" spans="1:18" x14ac:dyDescent="0.25">
      <c r="A34" s="1">
        <f t="shared" si="9"/>
        <v>29</v>
      </c>
      <c r="B34" s="1">
        <f t="shared" si="10"/>
        <v>0.33</v>
      </c>
      <c r="C34" s="1">
        <f t="shared" si="17"/>
        <v>0.2</v>
      </c>
      <c r="D34" s="1">
        <f t="shared" si="11"/>
        <v>0.01</v>
      </c>
      <c r="E34" s="1">
        <f t="shared" si="12"/>
        <v>0.05</v>
      </c>
      <c r="F34" s="1">
        <f t="shared" si="13"/>
        <v>0.03</v>
      </c>
      <c r="G34" s="2">
        <f t="shared" si="14"/>
        <v>9.7862073220907035</v>
      </c>
      <c r="H34" s="2">
        <f t="shared" si="15"/>
        <v>2.3869108535242827</v>
      </c>
      <c r="I34" s="2">
        <f t="shared" si="16"/>
        <v>1.3364274880254681</v>
      </c>
      <c r="J34" s="2">
        <f t="shared" si="0"/>
        <v>4.6178139070374229</v>
      </c>
      <c r="K34" s="2">
        <f t="shared" si="1"/>
        <v>3.4553419084937453</v>
      </c>
      <c r="L34" s="2">
        <f t="shared" si="2"/>
        <v>3.0678407587276042</v>
      </c>
      <c r="M34" s="2">
        <f t="shared" si="3"/>
        <v>4.4373923524254219E-2</v>
      </c>
      <c r="N34" s="2">
        <f t="shared" si="4"/>
        <v>3.1443394763003889E-2</v>
      </c>
      <c r="O34" s="2">
        <f t="shared" si="5"/>
        <v>3.2930116186270708</v>
      </c>
      <c r="P34" s="2">
        <f t="shared" si="6"/>
        <v>3.5370563279771341</v>
      </c>
      <c r="Q34" s="2">
        <f t="shared" si="7"/>
        <v>1.2399214128135971</v>
      </c>
      <c r="R34" s="2">
        <f t="shared" si="8"/>
        <v>1.2632948354505467</v>
      </c>
    </row>
    <row r="35" spans="1:18" x14ac:dyDescent="0.25">
      <c r="A35" s="1">
        <f t="shared" si="9"/>
        <v>30</v>
      </c>
      <c r="B35" s="1">
        <f t="shared" si="10"/>
        <v>0.33</v>
      </c>
      <c r="C35" s="1">
        <f t="shared" si="17"/>
        <v>0.2</v>
      </c>
      <c r="D35" s="1">
        <f t="shared" si="11"/>
        <v>0.01</v>
      </c>
      <c r="E35" s="1">
        <f t="shared" si="12"/>
        <v>0.05</v>
      </c>
      <c r="F35" s="1">
        <f t="shared" si="13"/>
        <v>0.03</v>
      </c>
      <c r="G35" s="2">
        <f t="shared" si="14"/>
        <v>10.230238584629681</v>
      </c>
      <c r="H35" s="2">
        <f t="shared" si="15"/>
        <v>2.4596031111569561</v>
      </c>
      <c r="I35" s="2">
        <f t="shared" si="16"/>
        <v>1.349858807575999</v>
      </c>
      <c r="J35" s="2">
        <f t="shared" si="0"/>
        <v>4.8132128223565021</v>
      </c>
      <c r="K35" s="2">
        <f t="shared" si="1"/>
        <v>3.5657157588205841</v>
      </c>
      <c r="L35" s="2">
        <f t="shared" si="2"/>
        <v>3.0812886481713404</v>
      </c>
      <c r="M35" s="2">
        <f t="shared" si="3"/>
        <v>4.4097762873058804E-2</v>
      </c>
      <c r="N35" s="2">
        <f t="shared" si="4"/>
        <v>3.1352261748109407E-2</v>
      </c>
      <c r="O35" s="2">
        <f t="shared" si="5"/>
        <v>3.2930116186270708</v>
      </c>
      <c r="P35" s="2">
        <f t="shared" si="6"/>
        <v>3.6447757300130159</v>
      </c>
      <c r="Q35" s="2">
        <f t="shared" si="7"/>
        <v>1.2713648075766011</v>
      </c>
      <c r="R35" s="2">
        <f t="shared" si="8"/>
        <v>1.2932948354505469</v>
      </c>
    </row>
    <row r="36" spans="1:18" x14ac:dyDescent="0.25">
      <c r="A36" s="1">
        <f t="shared" si="9"/>
        <v>31</v>
      </c>
      <c r="B36" s="1">
        <f t="shared" si="10"/>
        <v>0.33</v>
      </c>
      <c r="C36" s="1">
        <f t="shared" si="17"/>
        <v>0.2</v>
      </c>
      <c r="D36" s="1">
        <f t="shared" si="11"/>
        <v>0.01</v>
      </c>
      <c r="E36" s="1">
        <f t="shared" si="12"/>
        <v>0.05</v>
      </c>
      <c r="F36" s="1">
        <f t="shared" si="13"/>
        <v>0.03</v>
      </c>
      <c r="G36" s="2">
        <f t="shared" si="14"/>
        <v>10.69146398438267</v>
      </c>
      <c r="H36" s="2">
        <f t="shared" si="15"/>
        <v>2.5345091776178617</v>
      </c>
      <c r="I36" s="2">
        <f t="shared" si="16"/>
        <v>1.3634251141321734</v>
      </c>
      <c r="J36" s="2">
        <f t="shared" si="0"/>
        <v>5.0164226960355469</v>
      </c>
      <c r="K36" s="2">
        <f t="shared" si="1"/>
        <v>3.679279957541727</v>
      </c>
      <c r="L36" s="2">
        <f t="shared" si="2"/>
        <v>3.0939409437441072</v>
      </c>
      <c r="M36" s="2">
        <f t="shared" si="3"/>
        <v>4.3839771678849199E-2</v>
      </c>
      <c r="N36" s="2">
        <f t="shared" si="4"/>
        <v>3.1267124654020234E-2</v>
      </c>
      <c r="O36" s="2">
        <f t="shared" si="5"/>
        <v>3.2930116186270708</v>
      </c>
      <c r="P36" s="2">
        <f t="shared" si="6"/>
        <v>3.7557756762356522</v>
      </c>
      <c r="Q36" s="2">
        <f t="shared" si="7"/>
        <v>1.302717069324711</v>
      </c>
      <c r="R36" s="2">
        <f t="shared" si="8"/>
        <v>1.3232948354505469</v>
      </c>
    </row>
    <row r="37" spans="1:18" x14ac:dyDescent="0.25">
      <c r="A37" s="1">
        <f t="shared" si="9"/>
        <v>32</v>
      </c>
      <c r="B37" s="1">
        <f t="shared" si="10"/>
        <v>0.33</v>
      </c>
      <c r="C37" s="1">
        <f t="shared" si="17"/>
        <v>0.2</v>
      </c>
      <c r="D37" s="1">
        <f t="shared" si="11"/>
        <v>0.01</v>
      </c>
      <c r="E37" s="1">
        <f t="shared" si="12"/>
        <v>0.05</v>
      </c>
      <c r="F37" s="1">
        <f t="shared" si="13"/>
        <v>0.03</v>
      </c>
      <c r="G37" s="2">
        <f t="shared" si="14"/>
        <v>11.170601221525493</v>
      </c>
      <c r="H37" s="2">
        <f t="shared" si="15"/>
        <v>2.6116964734231249</v>
      </c>
      <c r="I37" s="2">
        <f t="shared" si="16"/>
        <v>1.3771277643359525</v>
      </c>
      <c r="J37" s="2">
        <f t="shared" ref="J37:J68" si="18">G37^B37*(H37*I37)^(1-B37)</f>
        <v>5.2277668270771818</v>
      </c>
      <c r="K37" s="2">
        <f t="shared" ref="K37:K68" si="19">J37/I37</f>
        <v>3.7961378475278926</v>
      </c>
      <c r="L37" s="2">
        <f t="shared" ref="L37:L68" si="20">G37/(H37*I37)</f>
        <v>3.1058438080721027</v>
      </c>
      <c r="M37" s="2">
        <f t="shared" ref="M37:M68" si="21">C37*(1/L37)^(1-B37)-E37</f>
        <v>4.3598665343157997E-2</v>
      </c>
      <c r="N37" s="2">
        <f t="shared" ref="N37:N68" si="22">B37*(M37-F37-D37)+F37</f>
        <v>3.1187559563242137E-2</v>
      </c>
      <c r="O37" s="2">
        <f t="shared" si="5"/>
        <v>3.2930116186270708</v>
      </c>
      <c r="P37" s="2">
        <f t="shared" si="6"/>
        <v>3.8701560740893637</v>
      </c>
      <c r="Q37" s="2">
        <f t="shared" si="7"/>
        <v>1.3339841939787307</v>
      </c>
      <c r="R37" s="2">
        <f t="shared" si="8"/>
        <v>1.353294835450547</v>
      </c>
    </row>
    <row r="38" spans="1:18" x14ac:dyDescent="0.25">
      <c r="A38" s="1">
        <f t="shared" si="9"/>
        <v>33</v>
      </c>
      <c r="B38" s="1">
        <f t="shared" si="10"/>
        <v>0.33</v>
      </c>
      <c r="C38" s="1">
        <f t="shared" si="17"/>
        <v>0.2</v>
      </c>
      <c r="D38" s="1">
        <f t="shared" si="11"/>
        <v>0.01</v>
      </c>
      <c r="E38" s="1">
        <f t="shared" si="12"/>
        <v>0.05</v>
      </c>
      <c r="F38" s="1">
        <f t="shared" si="13"/>
        <v>0.03</v>
      </c>
      <c r="G38" s="2">
        <f t="shared" si="14"/>
        <v>11.668397297926752</v>
      </c>
      <c r="H38" s="2">
        <f t="shared" si="15"/>
        <v>2.69123447234927</v>
      </c>
      <c r="I38" s="2">
        <f t="shared" si="16"/>
        <v>1.3909681284637756</v>
      </c>
      <c r="J38" s="2">
        <f t="shared" si="18"/>
        <v>5.4475815262898433</v>
      </c>
      <c r="K38" s="2">
        <f t="shared" si="19"/>
        <v>3.9163956490550977</v>
      </c>
      <c r="L38" s="2">
        <f t="shared" si="20"/>
        <v>3.1170408356391768</v>
      </c>
      <c r="M38" s="2">
        <f t="shared" si="21"/>
        <v>4.3373260906324707E-2</v>
      </c>
      <c r="N38" s="2">
        <f t="shared" si="22"/>
        <v>3.1113176099087151E-2</v>
      </c>
      <c r="O38" s="2">
        <f t="shared" si="5"/>
        <v>3.2930116186270708</v>
      </c>
      <c r="P38" s="2">
        <f t="shared" si="6"/>
        <v>3.988019873653128</v>
      </c>
      <c r="Q38" s="2">
        <f t="shared" si="7"/>
        <v>1.3651717535419732</v>
      </c>
      <c r="R38" s="2">
        <f t="shared" si="8"/>
        <v>1.3832948354505472</v>
      </c>
    </row>
    <row r="39" spans="1:18" x14ac:dyDescent="0.25">
      <c r="A39" s="1">
        <f t="shared" si="9"/>
        <v>34</v>
      </c>
      <c r="B39" s="1">
        <f t="shared" si="10"/>
        <v>0.33</v>
      </c>
      <c r="C39" s="1">
        <f t="shared" si="17"/>
        <v>0.2</v>
      </c>
      <c r="D39" s="1">
        <f t="shared" si="11"/>
        <v>0.01</v>
      </c>
      <c r="E39" s="1">
        <f t="shared" si="12"/>
        <v>0.05</v>
      </c>
      <c r="F39" s="1">
        <f t="shared" si="13"/>
        <v>0.03</v>
      </c>
      <c r="G39" s="2">
        <f t="shared" si="14"/>
        <v>12.185629681889504</v>
      </c>
      <c r="H39" s="2">
        <f t="shared" si="15"/>
        <v>2.7731947639643062</v>
      </c>
      <c r="I39" s="2">
        <f t="shared" si="16"/>
        <v>1.4049475905635889</v>
      </c>
      <c r="J39" s="2">
        <f t="shared" si="18"/>
        <v>5.6762166590032956</v>
      </c>
      <c r="K39" s="2">
        <f t="shared" si="19"/>
        <v>4.0401625634492921</v>
      </c>
      <c r="L39" s="2">
        <f t="shared" si="20"/>
        <v>3.1275731818220733</v>
      </c>
      <c r="M39" s="2">
        <f t="shared" si="21"/>
        <v>4.3162467712922356E-2</v>
      </c>
      <c r="N39" s="2">
        <f t="shared" si="22"/>
        <v>3.1043614345264377E-2</v>
      </c>
      <c r="O39" s="2">
        <f t="shared" si="5"/>
        <v>3.2930116186270708</v>
      </c>
      <c r="P39" s="2">
        <f t="shared" si="6"/>
        <v>4.1094731603025973</v>
      </c>
      <c r="Q39" s="2">
        <f t="shared" si="7"/>
        <v>1.3962849296410604</v>
      </c>
      <c r="R39" s="2">
        <f t="shared" si="8"/>
        <v>1.4132948354505472</v>
      </c>
    </row>
    <row r="40" spans="1:18" x14ac:dyDescent="0.25">
      <c r="A40" s="1">
        <f t="shared" si="9"/>
        <v>35</v>
      </c>
      <c r="B40" s="1">
        <f t="shared" si="10"/>
        <v>0.33</v>
      </c>
      <c r="C40" s="1">
        <f t="shared" si="17"/>
        <v>0.2</v>
      </c>
      <c r="D40" s="1">
        <f t="shared" si="11"/>
        <v>0.01</v>
      </c>
      <c r="E40" s="1">
        <f t="shared" si="12"/>
        <v>0.05</v>
      </c>
      <c r="F40" s="1">
        <f t="shared" si="13"/>
        <v>0.03</v>
      </c>
      <c r="G40" s="2">
        <f t="shared" si="14"/>
        <v>12.723107523812587</v>
      </c>
      <c r="H40" s="2">
        <f t="shared" si="15"/>
        <v>2.8576511180631727</v>
      </c>
      <c r="I40" s="2">
        <f t="shared" si="16"/>
        <v>1.419067548593252</v>
      </c>
      <c r="J40" s="2">
        <f t="shared" si="18"/>
        <v>5.9140362089072402</v>
      </c>
      <c r="K40" s="2">
        <f t="shared" si="19"/>
        <v>4.1675508785821602</v>
      </c>
      <c r="L40" s="2">
        <f t="shared" si="20"/>
        <v>3.1374796872747961</v>
      </c>
      <c r="M40" s="2">
        <f t="shared" si="21"/>
        <v>4.2965279085137364E-2</v>
      </c>
      <c r="N40" s="2">
        <f t="shared" si="22"/>
        <v>3.0978542098095328E-2</v>
      </c>
      <c r="O40" s="2">
        <f t="shared" si="5"/>
        <v>3.2930116186270708</v>
      </c>
      <c r="P40" s="2">
        <f t="shared" si="6"/>
        <v>4.2346252501940995</v>
      </c>
      <c r="Q40" s="2">
        <f t="shared" si="7"/>
        <v>1.4273285439863248</v>
      </c>
      <c r="R40" s="2">
        <f t="shared" si="8"/>
        <v>1.4432948354505473</v>
      </c>
    </row>
    <row r="41" spans="1:18" x14ac:dyDescent="0.25">
      <c r="A41" s="1">
        <f t="shared" si="9"/>
        <v>36</v>
      </c>
      <c r="B41" s="1">
        <f t="shared" si="10"/>
        <v>0.33</v>
      </c>
      <c r="C41" s="1">
        <f t="shared" si="17"/>
        <v>0.2</v>
      </c>
      <c r="D41" s="1">
        <f t="shared" si="11"/>
        <v>0.01</v>
      </c>
      <c r="E41" s="1">
        <f t="shared" si="12"/>
        <v>0.05</v>
      </c>
      <c r="F41" s="1">
        <f t="shared" si="13"/>
        <v>0.03</v>
      </c>
      <c r="G41" s="2">
        <f t="shared" si="14"/>
        <v>13.281672924526156</v>
      </c>
      <c r="H41" s="2">
        <f t="shared" si="15"/>
        <v>2.9446795510655335</v>
      </c>
      <c r="I41" s="2">
        <f t="shared" si="16"/>
        <v>1.4333294145603348</v>
      </c>
      <c r="J41" s="2">
        <f t="shared" si="18"/>
        <v>6.1614188639821412</v>
      </c>
      <c r="K41" s="2">
        <f t="shared" si="19"/>
        <v>4.2986760764078227</v>
      </c>
      <c r="L41" s="2">
        <f t="shared" si="20"/>
        <v>3.1467969975570051</v>
      </c>
      <c r="M41" s="2">
        <f t="shared" si="21"/>
        <v>4.2780764877959954E-2</v>
      </c>
      <c r="N41" s="2">
        <f t="shared" si="22"/>
        <v>3.0917652409726784E-2</v>
      </c>
      <c r="O41" s="2">
        <f t="shared" si="5"/>
        <v>3.2930116186270708</v>
      </c>
      <c r="P41" s="2">
        <f t="shared" si="6"/>
        <v>4.363588788656557</v>
      </c>
      <c r="Q41" s="2">
        <f t="shared" si="7"/>
        <v>1.4583070860844205</v>
      </c>
      <c r="R41" s="2">
        <f t="shared" si="8"/>
        <v>1.4732948354505475</v>
      </c>
    </row>
    <row r="42" spans="1:18" x14ac:dyDescent="0.25">
      <c r="A42" s="1">
        <f t="shared" si="9"/>
        <v>37</v>
      </c>
      <c r="B42" s="1">
        <f t="shared" si="10"/>
        <v>0.33</v>
      </c>
      <c r="C42" s="1">
        <f t="shared" si="17"/>
        <v>0.2</v>
      </c>
      <c r="D42" s="1">
        <f t="shared" si="11"/>
        <v>0.01</v>
      </c>
      <c r="E42" s="1">
        <f t="shared" si="12"/>
        <v>0.05</v>
      </c>
      <c r="F42" s="1">
        <f t="shared" si="13"/>
        <v>0.03</v>
      </c>
      <c r="G42" s="2">
        <f t="shared" si="14"/>
        <v>13.862202258159344</v>
      </c>
      <c r="H42" s="2">
        <f t="shared" si="15"/>
        <v>3.0343583944356856</v>
      </c>
      <c r="I42" s="2">
        <f t="shared" si="16"/>
        <v>1.4477346146633188</v>
      </c>
      <c r="J42" s="2">
        <f t="shared" si="18"/>
        <v>6.4187586255182705</v>
      </c>
      <c r="K42" s="2">
        <f t="shared" si="19"/>
        <v>4.4336569427201269</v>
      </c>
      <c r="L42" s="2">
        <f t="shared" si="20"/>
        <v>3.1555596779562642</v>
      </c>
      <c r="M42" s="2">
        <f t="shared" si="21"/>
        <v>4.2608064807886731E-2</v>
      </c>
      <c r="N42" s="2">
        <f t="shared" si="22"/>
        <v>3.0860661386602619E-2</v>
      </c>
      <c r="O42" s="2">
        <f t="shared" si="5"/>
        <v>3.2930116186270708</v>
      </c>
      <c r="P42" s="2">
        <f t="shared" si="6"/>
        <v>4.4964798515798829</v>
      </c>
      <c r="Q42" s="2">
        <f t="shared" si="7"/>
        <v>1.4892247384941473</v>
      </c>
      <c r="R42" s="2">
        <f t="shared" si="8"/>
        <v>1.5032948354505475</v>
      </c>
    </row>
    <row r="43" spans="1:18" x14ac:dyDescent="0.25">
      <c r="A43" s="1">
        <f t="shared" si="9"/>
        <v>38</v>
      </c>
      <c r="B43" s="1">
        <f t="shared" si="10"/>
        <v>0.33</v>
      </c>
      <c r="C43" s="1">
        <f t="shared" si="17"/>
        <v>0.2</v>
      </c>
      <c r="D43" s="1">
        <f t="shared" si="11"/>
        <v>0.01</v>
      </c>
      <c r="E43" s="1">
        <f t="shared" si="12"/>
        <v>0.05</v>
      </c>
      <c r="F43" s="1">
        <f t="shared" si="13"/>
        <v>0.03</v>
      </c>
      <c r="G43" s="2">
        <f t="shared" si="14"/>
        <v>14.465607551502277</v>
      </c>
      <c r="H43" s="2">
        <f t="shared" si="15"/>
        <v>3.1267683651861664</v>
      </c>
      <c r="I43" s="2">
        <f t="shared" si="16"/>
        <v>1.4622845894342187</v>
      </c>
      <c r="J43" s="2">
        <f t="shared" si="18"/>
        <v>6.6864654412485942</v>
      </c>
      <c r="K43" s="2">
        <f t="shared" si="19"/>
        <v>4.5726156793019985</v>
      </c>
      <c r="L43" s="2">
        <f t="shared" si="20"/>
        <v>3.1638003234992724</v>
      </c>
      <c r="M43" s="2">
        <f t="shared" si="21"/>
        <v>4.2446382461885521E-2</v>
      </c>
      <c r="N43" s="2">
        <f t="shared" si="22"/>
        <v>3.0807306212422222E-2</v>
      </c>
      <c r="O43" s="2">
        <f t="shared" si="5"/>
        <v>3.2930116186270708</v>
      </c>
      <c r="P43" s="2">
        <f t="shared" si="6"/>
        <v>4.6334180498911275</v>
      </c>
      <c r="Q43" s="2">
        <f t="shared" si="7"/>
        <v>1.5200853998807498</v>
      </c>
      <c r="R43" s="2">
        <f t="shared" si="8"/>
        <v>1.5332948354505476</v>
      </c>
    </row>
    <row r="44" spans="1:18" x14ac:dyDescent="0.25">
      <c r="A44" s="1">
        <f t="shared" si="9"/>
        <v>39</v>
      </c>
      <c r="B44" s="1">
        <f t="shared" si="10"/>
        <v>0.33</v>
      </c>
      <c r="C44" s="1">
        <f t="shared" si="17"/>
        <v>0.2</v>
      </c>
      <c r="D44" s="1">
        <f t="shared" si="11"/>
        <v>0.01</v>
      </c>
      <c r="E44" s="1">
        <f t="shared" si="12"/>
        <v>0.05</v>
      </c>
      <c r="F44" s="1">
        <f t="shared" si="13"/>
        <v>0.03</v>
      </c>
      <c r="G44" s="2">
        <f t="shared" si="14"/>
        <v>15.092837921930132</v>
      </c>
      <c r="H44" s="2">
        <f t="shared" si="15"/>
        <v>3.2219926385285111</v>
      </c>
      <c r="I44" s="2">
        <f t="shared" si="16"/>
        <v>1.4769807938826365</v>
      </c>
      <c r="J44" s="2">
        <f t="shared" si="18"/>
        <v>6.9649658636532967</v>
      </c>
      <c r="K44" s="2">
        <f t="shared" si="19"/>
        <v>4.7156780186315306</v>
      </c>
      <c r="L44" s="2">
        <f t="shared" si="20"/>
        <v>3.1715496641843144</v>
      </c>
      <c r="M44" s="2">
        <f t="shared" si="21"/>
        <v>4.2294979906106242E-2</v>
      </c>
      <c r="N44" s="2">
        <f t="shared" si="22"/>
        <v>3.0757343369015058E-2</v>
      </c>
      <c r="O44" s="2">
        <f t="shared" si="5"/>
        <v>3.2930116186270708</v>
      </c>
      <c r="P44" s="2">
        <f t="shared" si="6"/>
        <v>4.7745266372123751</v>
      </c>
      <c r="Q44" s="2">
        <f t="shared" si="7"/>
        <v>1.5508927060931719</v>
      </c>
      <c r="R44" s="2">
        <f t="shared" si="8"/>
        <v>1.5632948354505476</v>
      </c>
    </row>
    <row r="45" spans="1:18" x14ac:dyDescent="0.25">
      <c r="A45" s="1">
        <f t="shared" si="9"/>
        <v>40</v>
      </c>
      <c r="B45" s="1">
        <f t="shared" si="10"/>
        <v>0.33</v>
      </c>
      <c r="C45" s="1">
        <f t="shared" si="17"/>
        <v>0.2</v>
      </c>
      <c r="D45" s="1">
        <f t="shared" si="11"/>
        <v>0.01</v>
      </c>
      <c r="E45" s="1">
        <f t="shared" si="12"/>
        <v>0.05</v>
      </c>
      <c r="F45" s="1">
        <f t="shared" si="13"/>
        <v>0.03</v>
      </c>
      <c r="G45" s="2">
        <f t="shared" si="14"/>
        <v>15.744881076064088</v>
      </c>
      <c r="H45" s="2">
        <f t="shared" si="15"/>
        <v>3.3201169227365592</v>
      </c>
      <c r="I45" s="2">
        <f t="shared" si="16"/>
        <v>1.4918246976412639</v>
      </c>
      <c r="J45" s="2">
        <f t="shared" si="18"/>
        <v>7.2547037345286798</v>
      </c>
      <c r="K45" s="2">
        <f t="shared" si="19"/>
        <v>4.86297334130421</v>
      </c>
      <c r="L45" s="2">
        <f t="shared" si="20"/>
        <v>3.1788366654972848</v>
      </c>
      <c r="M45" s="2">
        <f t="shared" si="21"/>
        <v>4.2153172824627202E-2</v>
      </c>
      <c r="N45" s="2">
        <f t="shared" si="22"/>
        <v>3.0710547032126976E-2</v>
      </c>
      <c r="O45" s="2">
        <f t="shared" si="5"/>
        <v>3.2930116186270708</v>
      </c>
      <c r="P45" s="2">
        <f t="shared" si="6"/>
        <v>4.9199326207973302</v>
      </c>
      <c r="Q45" s="2">
        <f t="shared" si="7"/>
        <v>1.5816500494621872</v>
      </c>
      <c r="R45" s="2">
        <f t="shared" si="8"/>
        <v>1.5932948354505476</v>
      </c>
    </row>
    <row r="46" spans="1:18" x14ac:dyDescent="0.25">
      <c r="A46" s="1">
        <f t="shared" si="9"/>
        <v>41</v>
      </c>
      <c r="B46" s="1">
        <f t="shared" si="10"/>
        <v>0.33</v>
      </c>
      <c r="C46" s="1">
        <f t="shared" si="17"/>
        <v>0.2</v>
      </c>
      <c r="D46" s="1">
        <f t="shared" si="11"/>
        <v>0.01</v>
      </c>
      <c r="E46" s="1">
        <f t="shared" si="12"/>
        <v>0.05</v>
      </c>
      <c r="F46" s="1">
        <f t="shared" si="13"/>
        <v>0.03</v>
      </c>
      <c r="G46" s="2">
        <f t="shared" si="14"/>
        <v>16.422764871453246</v>
      </c>
      <c r="H46" s="2">
        <f t="shared" si="15"/>
        <v>3.4212295362896858</v>
      </c>
      <c r="I46" s="2">
        <f t="shared" si="16"/>
        <v>1.506817785112847</v>
      </c>
      <c r="J46" s="2">
        <f t="shared" si="18"/>
        <v>7.5561408969503718</v>
      </c>
      <c r="K46" s="2">
        <f t="shared" si="19"/>
        <v>5.0146347963264084</v>
      </c>
      <c r="L46" s="2">
        <f t="shared" si="20"/>
        <v>3.1856886242978772</v>
      </c>
      <c r="M46" s="2">
        <f t="shared" si="21"/>
        <v>4.2020326127725091E-2</v>
      </c>
      <c r="N46" s="2">
        <f t="shared" si="22"/>
        <v>3.0666707622149278E-2</v>
      </c>
      <c r="O46" s="2">
        <f t="shared" si="5"/>
        <v>3.2930116186270708</v>
      </c>
      <c r="P46" s="2">
        <f t="shared" si="6"/>
        <v>5.0697668758464181</v>
      </c>
      <c r="Q46" s="2">
        <f t="shared" si="7"/>
        <v>1.6123605964943142</v>
      </c>
      <c r="R46" s="2">
        <f t="shared" si="8"/>
        <v>1.6232948354505479</v>
      </c>
    </row>
    <row r="47" spans="1:18" x14ac:dyDescent="0.25">
      <c r="A47" s="1">
        <f t="shared" si="9"/>
        <v>42</v>
      </c>
      <c r="B47" s="1">
        <f t="shared" si="10"/>
        <v>0.33</v>
      </c>
      <c r="C47" s="1">
        <f t="shared" si="17"/>
        <v>0.2</v>
      </c>
      <c r="D47" s="1">
        <f t="shared" si="11"/>
        <v>0.01</v>
      </c>
      <c r="E47" s="1">
        <f t="shared" si="12"/>
        <v>0.05</v>
      </c>
      <c r="F47" s="1">
        <f t="shared" si="13"/>
        <v>0.03</v>
      </c>
      <c r="G47" s="2">
        <f t="shared" si="14"/>
        <v>17.127558943673172</v>
      </c>
      <c r="H47" s="2">
        <f t="shared" si="15"/>
        <v>3.5254214873653953</v>
      </c>
      <c r="I47" s="2">
        <f t="shared" si="16"/>
        <v>1.521961555618627</v>
      </c>
      <c r="J47" s="2">
        <f t="shared" si="18"/>
        <v>7.8697579358006138</v>
      </c>
      <c r="K47" s="2">
        <f t="shared" si="19"/>
        <v>5.170799424432122</v>
      </c>
      <c r="L47" s="2">
        <f t="shared" si="20"/>
        <v>3.192131260181728</v>
      </c>
      <c r="M47" s="2">
        <f t="shared" si="21"/>
        <v>4.1895849977006322E-2</v>
      </c>
      <c r="N47" s="2">
        <f t="shared" si="22"/>
        <v>3.0625630492412084E-2</v>
      </c>
      <c r="O47" s="2">
        <f t="shared" si="5"/>
        <v>3.2930116186270708</v>
      </c>
      <c r="P47" s="2">
        <f t="shared" si="6"/>
        <v>5.2241642633032983</v>
      </c>
      <c r="Q47" s="2">
        <f t="shared" si="7"/>
        <v>1.6430273041164638</v>
      </c>
      <c r="R47" s="2">
        <f t="shared" si="8"/>
        <v>1.6532948354505479</v>
      </c>
    </row>
    <row r="48" spans="1:18" x14ac:dyDescent="0.25">
      <c r="A48" s="1">
        <f t="shared" si="9"/>
        <v>43</v>
      </c>
      <c r="B48" s="1">
        <f t="shared" si="10"/>
        <v>0.33</v>
      </c>
      <c r="C48" s="1">
        <f t="shared" si="17"/>
        <v>0.2</v>
      </c>
      <c r="D48" s="1">
        <f t="shared" si="11"/>
        <v>0.01</v>
      </c>
      <c r="E48" s="1">
        <f t="shared" si="12"/>
        <v>0.05</v>
      </c>
      <c r="F48" s="1">
        <f t="shared" si="13"/>
        <v>0.03</v>
      </c>
      <c r="G48" s="2">
        <f t="shared" si="14"/>
        <v>17.860376401350987</v>
      </c>
      <c r="H48" s="2">
        <f t="shared" si="15"/>
        <v>3.6327865557528227</v>
      </c>
      <c r="I48" s="2">
        <f t="shared" si="16"/>
        <v>1.5372575235482744</v>
      </c>
      <c r="J48" s="2">
        <f t="shared" si="18"/>
        <v>8.1960549480714491</v>
      </c>
      <c r="K48" s="2">
        <f t="shared" si="19"/>
        <v>5.3316082845725417</v>
      </c>
      <c r="L48" s="2">
        <f t="shared" si="20"/>
        <v>3.1981888024392617</v>
      </c>
      <c r="M48" s="2">
        <f t="shared" si="21"/>
        <v>4.1779196181458852E-2</v>
      </c>
      <c r="N48" s="2">
        <f t="shared" si="22"/>
        <v>3.0587134739881422E-2</v>
      </c>
      <c r="O48" s="2">
        <f t="shared" si="5"/>
        <v>3.2930116186270708</v>
      </c>
      <c r="P48" s="2">
        <f t="shared" si="6"/>
        <v>5.3832637512388182</v>
      </c>
      <c r="Q48" s="2">
        <f t="shared" si="7"/>
        <v>1.6736529346088755</v>
      </c>
      <c r="R48" s="2">
        <f t="shared" si="8"/>
        <v>1.6832948354505479</v>
      </c>
    </row>
    <row r="49" spans="1:18" x14ac:dyDescent="0.25">
      <c r="A49" s="1">
        <f t="shared" si="9"/>
        <v>44</v>
      </c>
      <c r="B49" s="1">
        <f t="shared" si="10"/>
        <v>0.33</v>
      </c>
      <c r="C49" s="1">
        <f t="shared" si="17"/>
        <v>0.2</v>
      </c>
      <c r="D49" s="1">
        <f t="shared" si="11"/>
        <v>0.01</v>
      </c>
      <c r="E49" s="1">
        <f t="shared" si="12"/>
        <v>0.05</v>
      </c>
      <c r="F49" s="1">
        <f t="shared" si="13"/>
        <v>0.03</v>
      </c>
      <c r="G49" s="2">
        <f t="shared" si="14"/>
        <v>18.622375591744301</v>
      </c>
      <c r="H49" s="2">
        <f t="shared" si="15"/>
        <v>3.7434213772608769</v>
      </c>
      <c r="I49" s="2">
        <f t="shared" si="16"/>
        <v>1.5527072185113289</v>
      </c>
      <c r="J49" s="2">
        <f t="shared" si="18"/>
        <v>8.5355523442003065</v>
      </c>
      <c r="K49" s="2">
        <f t="shared" si="19"/>
        <v>5.4972065837266086</v>
      </c>
      <c r="L49" s="2">
        <f t="shared" si="20"/>
        <v>3.2038840727433509</v>
      </c>
      <c r="M49" s="2">
        <f t="shared" si="21"/>
        <v>4.166985492424824E-2</v>
      </c>
      <c r="N49" s="2">
        <f t="shared" si="22"/>
        <v>3.0551052125001917E-2</v>
      </c>
      <c r="O49" s="2">
        <f t="shared" si="5"/>
        <v>3.2930116186270708</v>
      </c>
      <c r="P49" s="2">
        <f t="shared" si="6"/>
        <v>5.547208539931658</v>
      </c>
      <c r="Q49" s="2">
        <f t="shared" si="7"/>
        <v>1.7042400693487574</v>
      </c>
      <c r="R49" s="2">
        <f t="shared" si="8"/>
        <v>1.7132948354505479</v>
      </c>
    </row>
    <row r="50" spans="1:18" x14ac:dyDescent="0.25">
      <c r="A50" s="1">
        <f t="shared" si="9"/>
        <v>45</v>
      </c>
      <c r="B50" s="1">
        <f t="shared" si="10"/>
        <v>0.33</v>
      </c>
      <c r="C50" s="1">
        <f t="shared" si="17"/>
        <v>0.2</v>
      </c>
      <c r="D50" s="1">
        <f t="shared" si="11"/>
        <v>0.01</v>
      </c>
      <c r="E50" s="1">
        <f t="shared" si="12"/>
        <v>0.05</v>
      </c>
      <c r="F50" s="1">
        <f t="shared" si="13"/>
        <v>0.03</v>
      </c>
      <c r="G50" s="2">
        <f t="shared" si="14"/>
        <v>19.414761939621929</v>
      </c>
      <c r="H50" s="2">
        <f t="shared" si="15"/>
        <v>3.8574255306969896</v>
      </c>
      <c r="I50" s="2">
        <f t="shared" si="16"/>
        <v>1.5683121854901614</v>
      </c>
      <c r="J50" s="2">
        <f t="shared" si="18"/>
        <v>8.8887916817412318</v>
      </c>
      <c r="K50" s="2">
        <f t="shared" si="19"/>
        <v>5.6677438101796822</v>
      </c>
      <c r="L50" s="2">
        <f t="shared" si="20"/>
        <v>3.2092385637062804</v>
      </c>
      <c r="M50" s="2">
        <f t="shared" si="21"/>
        <v>4.1567351785044129E-2</v>
      </c>
      <c r="N50" s="2">
        <f t="shared" si="22"/>
        <v>3.0517226089064563E-2</v>
      </c>
      <c r="O50" s="2">
        <f t="shared" si="5"/>
        <v>3.2930116186270708</v>
      </c>
      <c r="P50" s="2">
        <f t="shared" si="6"/>
        <v>5.7161461907582458</v>
      </c>
      <c r="Q50" s="2">
        <f t="shared" si="7"/>
        <v>1.7347911214737592</v>
      </c>
      <c r="R50" s="2">
        <f t="shared" si="8"/>
        <v>1.7432948354505482</v>
      </c>
    </row>
    <row r="51" spans="1:18" x14ac:dyDescent="0.25">
      <c r="A51" s="1">
        <f t="shared" si="9"/>
        <v>46</v>
      </c>
      <c r="B51" s="1">
        <f t="shared" si="10"/>
        <v>0.33</v>
      </c>
      <c r="C51" s="1">
        <f t="shared" si="17"/>
        <v>0.2</v>
      </c>
      <c r="D51" s="1">
        <f t="shared" si="11"/>
        <v>0.01</v>
      </c>
      <c r="E51" s="1">
        <f t="shared" si="12"/>
        <v>0.05</v>
      </c>
      <c r="F51" s="1">
        <f t="shared" si="13"/>
        <v>0.03</v>
      </c>
      <c r="G51" s="2">
        <f t="shared" si="14"/>
        <v>20.238789862318509</v>
      </c>
      <c r="H51" s="2">
        <f t="shared" si="15"/>
        <v>3.9749016274947642</v>
      </c>
      <c r="I51" s="2">
        <f t="shared" si="16"/>
        <v>1.584073984994474</v>
      </c>
      <c r="J51" s="2">
        <f t="shared" si="18"/>
        <v>9.2563365327246174</v>
      </c>
      <c r="K51" s="2">
        <f t="shared" si="19"/>
        <v>5.8433738704173646</v>
      </c>
      <c r="L51" s="2">
        <f t="shared" si="20"/>
        <v>3.2142725134522681</v>
      </c>
      <c r="M51" s="2">
        <f t="shared" si="21"/>
        <v>4.1471245026941897E-2</v>
      </c>
      <c r="N51" s="2">
        <f t="shared" si="22"/>
        <v>3.0485510858890827E-2</v>
      </c>
      <c r="O51" s="2">
        <f t="shared" si="5"/>
        <v>3.2930116186270708</v>
      </c>
      <c r="P51" s="2">
        <f t="shared" si="6"/>
        <v>5.8902287590079601</v>
      </c>
      <c r="Q51" s="2">
        <f t="shared" si="7"/>
        <v>1.765308347562824</v>
      </c>
      <c r="R51" s="2">
        <f t="shared" si="8"/>
        <v>1.7732948354505482</v>
      </c>
    </row>
    <row r="52" spans="1:18" x14ac:dyDescent="0.25">
      <c r="A52" s="1">
        <f t="shared" si="9"/>
        <v>47</v>
      </c>
      <c r="B52" s="1">
        <f t="shared" si="10"/>
        <v>0.33</v>
      </c>
      <c r="C52" s="1">
        <f t="shared" si="17"/>
        <v>0.2</v>
      </c>
      <c r="D52" s="1">
        <f t="shared" si="11"/>
        <v>0.01</v>
      </c>
      <c r="E52" s="1">
        <f t="shared" si="12"/>
        <v>0.05</v>
      </c>
      <c r="F52" s="1">
        <f t="shared" si="13"/>
        <v>0.03</v>
      </c>
      <c r="G52" s="2">
        <f t="shared" si="14"/>
        <v>21.09576476396348</v>
      </c>
      <c r="H52" s="2">
        <f t="shared" si="15"/>
        <v>4.0959554040711934</v>
      </c>
      <c r="I52" s="2">
        <f t="shared" si="16"/>
        <v>1.5999941932173523</v>
      </c>
      <c r="J52" s="2">
        <f t="shared" si="18"/>
        <v>9.6387733861099125</v>
      </c>
      <c r="K52" s="2">
        <f t="shared" si="19"/>
        <v>6.0242552297816543</v>
      </c>
      <c r="L52" s="2">
        <f t="shared" si="20"/>
        <v>3.2190049763555342</v>
      </c>
      <c r="M52" s="2">
        <f t="shared" si="21"/>
        <v>4.1381123120743199E-2</v>
      </c>
      <c r="N52" s="2">
        <f t="shared" si="22"/>
        <v>3.0455770629845256E-2</v>
      </c>
      <c r="O52" s="2">
        <f t="shared" si="5"/>
        <v>3.2930116186270708</v>
      </c>
      <c r="P52" s="2">
        <f t="shared" si="6"/>
        <v>6.0696129307431494</v>
      </c>
      <c r="Q52" s="2">
        <f t="shared" si="7"/>
        <v>1.795793858421715</v>
      </c>
      <c r="R52" s="2">
        <f t="shared" si="8"/>
        <v>1.8032948354505483</v>
      </c>
    </row>
    <row r="53" spans="1:18" x14ac:dyDescent="0.25">
      <c r="A53" s="1">
        <f t="shared" si="9"/>
        <v>48</v>
      </c>
      <c r="B53" s="1">
        <f t="shared" si="10"/>
        <v>0.33</v>
      </c>
      <c r="C53" s="1">
        <f t="shared" si="17"/>
        <v>0.2</v>
      </c>
      <c r="D53" s="1">
        <f t="shared" si="11"/>
        <v>0.01</v>
      </c>
      <c r="E53" s="1">
        <f t="shared" si="12"/>
        <v>0.05</v>
      </c>
      <c r="F53" s="1">
        <f t="shared" si="13"/>
        <v>0.03</v>
      </c>
      <c r="G53" s="2">
        <f t="shared" si="14"/>
        <v>21.987045112017064</v>
      </c>
      <c r="H53" s="2">
        <f t="shared" si="15"/>
        <v>4.2206958169965709</v>
      </c>
      <c r="I53" s="2">
        <f t="shared" si="16"/>
        <v>1.6160744021928852</v>
      </c>
      <c r="J53" s="2">
        <f t="shared" si="18"/>
        <v>10.036712586790227</v>
      </c>
      <c r="K53" s="2">
        <f t="shared" si="19"/>
        <v>6.210551057037474</v>
      </c>
      <c r="L53" s="2">
        <f t="shared" si="20"/>
        <v>3.2234538900957883</v>
      </c>
      <c r="M53" s="2">
        <f t="shared" si="21"/>
        <v>4.129660248256499E-2</v>
      </c>
      <c r="N53" s="2">
        <f t="shared" si="22"/>
        <v>3.0427878819246447E-2</v>
      </c>
      <c r="O53" s="2">
        <f t="shared" si="5"/>
        <v>3.2930116186270708</v>
      </c>
      <c r="P53" s="2">
        <f t="shared" si="6"/>
        <v>6.2544601638271731</v>
      </c>
      <c r="Q53" s="2">
        <f t="shared" si="7"/>
        <v>1.8262496290515604</v>
      </c>
      <c r="R53" s="2">
        <f t="shared" si="8"/>
        <v>1.8332948354505485</v>
      </c>
    </row>
    <row r="54" spans="1:18" x14ac:dyDescent="0.25">
      <c r="A54" s="1">
        <f t="shared" si="9"/>
        <v>49</v>
      </c>
      <c r="B54" s="1">
        <f t="shared" si="10"/>
        <v>0.33</v>
      </c>
      <c r="C54" s="1">
        <f t="shared" si="17"/>
        <v>0.2</v>
      </c>
      <c r="D54" s="1">
        <f t="shared" si="11"/>
        <v>0.01</v>
      </c>
      <c r="E54" s="1">
        <f t="shared" si="12"/>
        <v>0.05</v>
      </c>
      <c r="F54" s="1">
        <f t="shared" si="13"/>
        <v>0.03</v>
      </c>
      <c r="G54" s="2">
        <f t="shared" si="14"/>
        <v>22.914044599382848</v>
      </c>
      <c r="H54" s="2">
        <f t="shared" si="15"/>
        <v>4.3492351410627599</v>
      </c>
      <c r="I54" s="2">
        <f t="shared" si="16"/>
        <v>1.6323162199553705</v>
      </c>
      <c r="J54" s="2">
        <f t="shared" si="18"/>
        <v>10.450789312664611</v>
      </c>
      <c r="K54" s="2">
        <f t="shared" si="19"/>
        <v>6.4024293729987862</v>
      </c>
      <c r="L54" s="2">
        <f t="shared" si="20"/>
        <v>3.22763613918347</v>
      </c>
      <c r="M54" s="2">
        <f t="shared" si="21"/>
        <v>4.1217325403530791E-2</v>
      </c>
      <c r="N54" s="2">
        <f t="shared" si="22"/>
        <v>3.0401717383165161E-2</v>
      </c>
      <c r="O54" s="2">
        <f t="shared" si="5"/>
        <v>3.2930116186270708</v>
      </c>
      <c r="P54" s="2">
        <f t="shared" si="6"/>
        <v>6.4449368332473664</v>
      </c>
      <c r="Q54" s="2">
        <f t="shared" si="7"/>
        <v>1.8566775078708067</v>
      </c>
      <c r="R54" s="2">
        <f t="shared" si="8"/>
        <v>1.8632948354505485</v>
      </c>
    </row>
    <row r="55" spans="1:18" x14ac:dyDescent="0.25">
      <c r="A55" s="1">
        <f t="shared" si="9"/>
        <v>50</v>
      </c>
      <c r="B55" s="1">
        <f t="shared" si="10"/>
        <v>0.33</v>
      </c>
      <c r="C55" s="1">
        <f t="shared" si="17"/>
        <v>0.2</v>
      </c>
      <c r="D55" s="1">
        <f t="shared" si="11"/>
        <v>0.01</v>
      </c>
      <c r="E55" s="1">
        <f t="shared" si="12"/>
        <v>0.05</v>
      </c>
      <c r="F55" s="1">
        <f t="shared" si="13"/>
        <v>0.03</v>
      </c>
      <c r="G55" s="2">
        <f t="shared" si="14"/>
        <v>23.878234395508041</v>
      </c>
      <c r="H55" s="2">
        <f t="shared" si="15"/>
        <v>4.4816890703380849</v>
      </c>
      <c r="I55" s="2">
        <f t="shared" si="16"/>
        <v>1.6487212707001193</v>
      </c>
      <c r="J55" s="2">
        <f t="shared" si="18"/>
        <v>10.88166459135326</v>
      </c>
      <c r="K55" s="2">
        <f t="shared" si="19"/>
        <v>6.6000632033651323</v>
      </c>
      <c r="L55" s="2">
        <f t="shared" si="20"/>
        <v>3.2315676151063109</v>
      </c>
      <c r="M55" s="2">
        <f t="shared" si="21"/>
        <v>4.1142958152720996E-2</v>
      </c>
      <c r="N55" s="2">
        <f t="shared" si="22"/>
        <v>3.0377176190397929E-2</v>
      </c>
      <c r="O55" s="2">
        <f t="shared" si="5"/>
        <v>3.2930116186270708</v>
      </c>
      <c r="P55" s="2">
        <f t="shared" si="6"/>
        <v>6.6412143808637705</v>
      </c>
      <c r="Q55" s="2">
        <f t="shared" si="7"/>
        <v>1.8870792252539721</v>
      </c>
      <c r="R55" s="2">
        <f t="shared" si="8"/>
        <v>1.8932948354505488</v>
      </c>
    </row>
    <row r="56" spans="1:18" x14ac:dyDescent="0.25">
      <c r="A56" s="1">
        <f t="shared" si="9"/>
        <v>51</v>
      </c>
      <c r="B56" s="1">
        <f t="shared" si="10"/>
        <v>0.33</v>
      </c>
      <c r="C56" s="1">
        <f t="shared" si="17"/>
        <v>0.2</v>
      </c>
      <c r="D56" s="1">
        <f t="shared" si="11"/>
        <v>0.01</v>
      </c>
      <c r="E56" s="1">
        <f t="shared" si="12"/>
        <v>0.05</v>
      </c>
      <c r="F56" s="1">
        <f t="shared" si="13"/>
        <v>0.03</v>
      </c>
      <c r="G56" s="2">
        <f t="shared" si="14"/>
        <v>24.881145490029095</v>
      </c>
      <c r="H56" s="2">
        <f t="shared" si="15"/>
        <v>4.6181768222998016</v>
      </c>
      <c r="I56" s="2">
        <f t="shared" si="16"/>
        <v>1.6652911949458773</v>
      </c>
      <c r="J56" s="2">
        <f t="shared" si="18"/>
        <v>11.330026358193075</v>
      </c>
      <c r="K56" s="2">
        <f t="shared" si="19"/>
        <v>6.8036307359214172</v>
      </c>
      <c r="L56" s="2">
        <f t="shared" si="20"/>
        <v>3.235263273247047</v>
      </c>
      <c r="M56" s="2">
        <f t="shared" si="21"/>
        <v>4.1073189236673122E-2</v>
      </c>
      <c r="N56" s="2">
        <f t="shared" si="22"/>
        <v>3.0354152448102131E-2</v>
      </c>
      <c r="O56" s="2">
        <f t="shared" si="5"/>
        <v>3.2930116186270708</v>
      </c>
      <c r="P56" s="2">
        <f t="shared" si="6"/>
        <v>6.8434694697183707</v>
      </c>
      <c r="Q56" s="2">
        <f t="shared" si="7"/>
        <v>1.91745640144437</v>
      </c>
      <c r="R56" s="2">
        <f t="shared" si="8"/>
        <v>1.9232948354505486</v>
      </c>
    </row>
    <row r="57" spans="1:18" x14ac:dyDescent="0.25">
      <c r="A57" s="1">
        <f t="shared" si="9"/>
        <v>52</v>
      </c>
      <c r="B57" s="1">
        <f t="shared" si="10"/>
        <v>0.33</v>
      </c>
      <c r="C57" s="1">
        <f t="shared" si="17"/>
        <v>0.2</v>
      </c>
      <c r="D57" s="1">
        <f t="shared" si="11"/>
        <v>0.01</v>
      </c>
      <c r="E57" s="1">
        <f t="shared" si="12"/>
        <v>0.05</v>
      </c>
      <c r="F57" s="1">
        <f t="shared" si="13"/>
        <v>0.03</v>
      </c>
      <c r="G57" s="2">
        <f t="shared" si="14"/>
        <v>25.92437113267227</v>
      </c>
      <c r="H57" s="2">
        <f t="shared" si="15"/>
        <v>4.7588212451378755</v>
      </c>
      <c r="I57" s="2">
        <f t="shared" si="16"/>
        <v>1.6820276496988771</v>
      </c>
      <c r="J57" s="2">
        <f t="shared" si="18"/>
        <v>11.796590557215991</v>
      </c>
      <c r="K57" s="2">
        <f t="shared" si="19"/>
        <v>7.0133154822561092</v>
      </c>
      <c r="L57" s="2">
        <f t="shared" si="20"/>
        <v>3.2387371867195545</v>
      </c>
      <c r="M57" s="2">
        <f t="shared" si="21"/>
        <v>4.1007727800570229E-2</v>
      </c>
      <c r="N57" s="2">
        <f t="shared" si="22"/>
        <v>3.0332550174188174E-2</v>
      </c>
      <c r="O57" s="2">
        <f t="shared" si="5"/>
        <v>3.2930116186270708</v>
      </c>
      <c r="P57" s="2">
        <f t="shared" si="6"/>
        <v>7.0518841430437647</v>
      </c>
      <c r="Q57" s="2">
        <f t="shared" si="7"/>
        <v>1.9478105538924724</v>
      </c>
      <c r="R57" s="2">
        <f t="shared" si="8"/>
        <v>1.9532948354505486</v>
      </c>
    </row>
    <row r="58" spans="1:18" x14ac:dyDescent="0.25">
      <c r="A58" s="1">
        <f t="shared" si="9"/>
        <v>53</v>
      </c>
      <c r="B58" s="1">
        <f t="shared" si="10"/>
        <v>0.33</v>
      </c>
      <c r="C58" s="1">
        <f t="shared" si="17"/>
        <v>0.2</v>
      </c>
      <c r="D58" s="1">
        <f t="shared" si="11"/>
        <v>0.01</v>
      </c>
      <c r="E58" s="1">
        <f t="shared" si="12"/>
        <v>0.05</v>
      </c>
      <c r="F58" s="1">
        <f t="shared" si="13"/>
        <v>0.03</v>
      </c>
      <c r="G58" s="2">
        <f t="shared" si="14"/>
        <v>27.009569373276172</v>
      </c>
      <c r="H58" s="2">
        <f t="shared" si="15"/>
        <v>4.9037489283266451</v>
      </c>
      <c r="I58" s="2">
        <f t="shared" si="16"/>
        <v>1.6989323086185411</v>
      </c>
      <c r="J58" s="2">
        <f t="shared" si="18"/>
        <v>12.282102286880264</v>
      </c>
      <c r="K58" s="2">
        <f t="shared" si="19"/>
        <v>7.2293064441556556</v>
      </c>
      <c r="L58" s="2">
        <f t="shared" si="20"/>
        <v>3.2420025972675077</v>
      </c>
      <c r="M58" s="2">
        <f t="shared" si="21"/>
        <v>4.0946302157874703E-2</v>
      </c>
      <c r="N58" s="2">
        <f t="shared" si="22"/>
        <v>3.0312279712098652E-2</v>
      </c>
      <c r="O58" s="2">
        <f t="shared" si="5"/>
        <v>3.2930116186270708</v>
      </c>
      <c r="P58" s="2">
        <f t="shared" si="6"/>
        <v>7.2666459881143597</v>
      </c>
      <c r="Q58" s="2">
        <f t="shared" si="7"/>
        <v>1.9781431040666606</v>
      </c>
      <c r="R58" s="2">
        <f t="shared" si="8"/>
        <v>1.9832948354505489</v>
      </c>
    </row>
    <row r="59" spans="1:18" x14ac:dyDescent="0.25">
      <c r="A59" s="1">
        <f t="shared" si="9"/>
        <v>54</v>
      </c>
      <c r="B59" s="1">
        <f t="shared" si="10"/>
        <v>0.33</v>
      </c>
      <c r="C59" s="1">
        <f t="shared" si="17"/>
        <v>0.2</v>
      </c>
      <c r="D59" s="1">
        <f t="shared" si="11"/>
        <v>0.01</v>
      </c>
      <c r="E59" s="1">
        <f t="shared" si="12"/>
        <v>0.05</v>
      </c>
      <c r="F59" s="1">
        <f t="shared" si="13"/>
        <v>0.03</v>
      </c>
      <c r="G59" s="2">
        <f t="shared" si="14"/>
        <v>28.138465705966578</v>
      </c>
      <c r="H59" s="2">
        <f t="shared" si="15"/>
        <v>5.0530903165638916</v>
      </c>
      <c r="I59" s="2">
        <f t="shared" si="16"/>
        <v>1.7160068621848485</v>
      </c>
      <c r="J59" s="2">
        <f t="shared" si="18"/>
        <v>12.787336992395621</v>
      </c>
      <c r="K59" s="2">
        <f t="shared" si="19"/>
        <v>7.4517982848358608</v>
      </c>
      <c r="L59" s="2">
        <f t="shared" si="20"/>
        <v>3.2450719633659699</v>
      </c>
      <c r="M59" s="2">
        <f t="shared" si="21"/>
        <v>4.0888658436583861E-2</v>
      </c>
      <c r="N59" s="2">
        <f t="shared" si="22"/>
        <v>3.0293257284072672E-2</v>
      </c>
      <c r="O59" s="2">
        <f t="shared" si="5"/>
        <v>3.2930116186270708</v>
      </c>
      <c r="P59" s="2">
        <f t="shared" si="6"/>
        <v>7.4879483050875768</v>
      </c>
      <c r="Q59" s="2">
        <f t="shared" si="7"/>
        <v>2.0084553837787595</v>
      </c>
      <c r="R59" s="2">
        <f t="shared" si="8"/>
        <v>2.0132948354505489</v>
      </c>
    </row>
    <row r="60" spans="1:18" x14ac:dyDescent="0.25">
      <c r="A60" s="1">
        <f t="shared" si="9"/>
        <v>55</v>
      </c>
      <c r="B60" s="1">
        <f t="shared" si="10"/>
        <v>0.33</v>
      </c>
      <c r="C60" s="1">
        <f t="shared" si="17"/>
        <v>0.2</v>
      </c>
      <c r="D60" s="1">
        <f t="shared" si="11"/>
        <v>0.01</v>
      </c>
      <c r="E60" s="1">
        <f t="shared" si="12"/>
        <v>0.05</v>
      </c>
      <c r="F60" s="1">
        <f t="shared" si="13"/>
        <v>0.03</v>
      </c>
      <c r="G60" s="2">
        <f t="shared" si="14"/>
        <v>29.31285582168351</v>
      </c>
      <c r="H60" s="2">
        <f t="shared" si="15"/>
        <v>5.2069798271798744</v>
      </c>
      <c r="I60" s="2">
        <f t="shared" si="16"/>
        <v>1.7332530178673851</v>
      </c>
      <c r="J60" s="2">
        <f t="shared" si="18"/>
        <v>13.313101706556983</v>
      </c>
      <c r="K60" s="2">
        <f t="shared" si="19"/>
        <v>7.6809915051742301</v>
      </c>
      <c r="L60" s="2">
        <f t="shared" si="20"/>
        <v>3.2479570056622613</v>
      </c>
      <c r="M60" s="2">
        <f t="shared" si="21"/>
        <v>4.0834559331533474E-2</v>
      </c>
      <c r="N60" s="2">
        <f t="shared" si="22"/>
        <v>3.0275404579406046E-2</v>
      </c>
      <c r="O60" s="2">
        <f t="shared" si="5"/>
        <v>3.2930116186270708</v>
      </c>
      <c r="P60" s="2">
        <f t="shared" si="6"/>
        <v>7.7159902809870458</v>
      </c>
      <c r="Q60" s="2">
        <f t="shared" si="7"/>
        <v>2.0387486410628322</v>
      </c>
      <c r="R60" s="2">
        <f t="shared" si="8"/>
        <v>2.0432948354505491</v>
      </c>
    </row>
    <row r="61" spans="1:18" x14ac:dyDescent="0.25">
      <c r="A61" s="1">
        <f t="shared" si="9"/>
        <v>56</v>
      </c>
      <c r="B61" s="1">
        <f t="shared" si="10"/>
        <v>0.33</v>
      </c>
      <c r="C61" s="1">
        <f t="shared" si="17"/>
        <v>0.2</v>
      </c>
      <c r="D61" s="1">
        <f t="shared" si="11"/>
        <v>0.01</v>
      </c>
      <c r="E61" s="1">
        <f t="shared" si="12"/>
        <v>0.05</v>
      </c>
      <c r="F61" s="1">
        <f t="shared" si="13"/>
        <v>0.03</v>
      </c>
      <c r="G61" s="2">
        <f t="shared" si="14"/>
        <v>30.534608473436275</v>
      </c>
      <c r="H61" s="2">
        <f t="shared" si="15"/>
        <v>5.365555971122002</v>
      </c>
      <c r="I61" s="2">
        <f t="shared" si="16"/>
        <v>1.7506725002960906</v>
      </c>
      <c r="J61" s="2">
        <f t="shared" si="18"/>
        <v>13.860236341078405</v>
      </c>
      <c r="K61" s="2">
        <f t="shared" si="19"/>
        <v>7.9170926251107669</v>
      </c>
      <c r="L61" s="2">
        <f t="shared" si="20"/>
        <v>3.2506687498880891</v>
      </c>
      <c r="M61" s="2">
        <f t="shared" si="21"/>
        <v>4.0783782953275394E-2</v>
      </c>
      <c r="N61" s="2">
        <f t="shared" si="22"/>
        <v>3.0258648374580879E-2</v>
      </c>
      <c r="O61" s="2">
        <f t="shared" si="5"/>
        <v>3.2930116186270708</v>
      </c>
      <c r="P61" s="2">
        <f t="shared" si="6"/>
        <v>7.9509771689843731</v>
      </c>
      <c r="Q61" s="2">
        <f t="shared" si="7"/>
        <v>2.0690240456422382</v>
      </c>
      <c r="R61" s="2">
        <f t="shared" si="8"/>
        <v>2.0732948354505494</v>
      </c>
    </row>
    <row r="62" spans="1:18" x14ac:dyDescent="0.25">
      <c r="A62" s="1">
        <f t="shared" si="9"/>
        <v>57</v>
      </c>
      <c r="B62" s="1">
        <f t="shared" si="10"/>
        <v>0.33</v>
      </c>
      <c r="C62" s="1">
        <f t="shared" si="17"/>
        <v>0.2</v>
      </c>
      <c r="D62" s="1">
        <f t="shared" si="11"/>
        <v>0.01</v>
      </c>
      <c r="E62" s="1">
        <f t="shared" si="12"/>
        <v>0.05</v>
      </c>
      <c r="F62" s="1">
        <f t="shared" si="13"/>
        <v>0.03</v>
      </c>
      <c r="G62" s="2">
        <f t="shared" si="14"/>
        <v>31.805668458845066</v>
      </c>
      <c r="H62" s="2">
        <f t="shared" si="15"/>
        <v>5.5289614776240326</v>
      </c>
      <c r="I62" s="2">
        <f t="shared" si="16"/>
        <v>1.7682670514337244</v>
      </c>
      <c r="J62" s="2">
        <f t="shared" si="18"/>
        <v>14.429615030499098</v>
      </c>
      <c r="K62" s="2">
        <f t="shared" si="19"/>
        <v>8.1603143703884857</v>
      </c>
      <c r="L62" s="2">
        <f t="shared" si="20"/>
        <v>3.2532175673703612</v>
      </c>
      <c r="M62" s="2">
        <f t="shared" si="21"/>
        <v>4.0736121765026209E-2</v>
      </c>
      <c r="N62" s="2">
        <f t="shared" si="22"/>
        <v>3.0242920182458648E-2</v>
      </c>
      <c r="O62" s="2">
        <f t="shared" si="5"/>
        <v>3.2930116186270708</v>
      </c>
      <c r="P62" s="2">
        <f t="shared" si="6"/>
        <v>8.193120473140846</v>
      </c>
      <c r="Q62" s="2">
        <f t="shared" si="7"/>
        <v>2.0992826940168192</v>
      </c>
      <c r="R62" s="2">
        <f t="shared" si="8"/>
        <v>2.1032948354505492</v>
      </c>
    </row>
    <row r="63" spans="1:18" x14ac:dyDescent="0.25">
      <c r="A63" s="1">
        <f t="shared" si="9"/>
        <v>58</v>
      </c>
      <c r="B63" s="1">
        <f t="shared" si="10"/>
        <v>0.33</v>
      </c>
      <c r="C63" s="1">
        <f t="shared" si="17"/>
        <v>0.2</v>
      </c>
      <c r="D63" s="1">
        <f t="shared" si="11"/>
        <v>0.01</v>
      </c>
      <c r="E63" s="1">
        <f t="shared" si="12"/>
        <v>0.05</v>
      </c>
      <c r="F63" s="1">
        <f t="shared" si="13"/>
        <v>0.03</v>
      </c>
      <c r="G63" s="2">
        <f t="shared" si="14"/>
        <v>33.128059724717517</v>
      </c>
      <c r="H63" s="2">
        <f t="shared" si="15"/>
        <v>5.697343422672021</v>
      </c>
      <c r="I63" s="2">
        <f t="shared" si="16"/>
        <v>1.7860384307500623</v>
      </c>
      <c r="J63" s="2">
        <f t="shared" si="18"/>
        <v>15.022147530816801</v>
      </c>
      <c r="K63" s="2">
        <f t="shared" si="19"/>
        <v>8.4108758648088671</v>
      </c>
      <c r="L63" s="2">
        <f t="shared" si="20"/>
        <v>3.2556132132634312</v>
      </c>
      <c r="M63" s="2">
        <f t="shared" si="21"/>
        <v>4.0691381600042667E-2</v>
      </c>
      <c r="N63" s="2">
        <f t="shared" si="22"/>
        <v>3.0228155928014078E-2</v>
      </c>
      <c r="O63" s="2">
        <f t="shared" si="5"/>
        <v>3.2930116186270708</v>
      </c>
      <c r="P63" s="2">
        <f t="shared" si="6"/>
        <v>8.4426381387753686</v>
      </c>
      <c r="Q63" s="2">
        <f t="shared" si="7"/>
        <v>2.1295256141992782</v>
      </c>
      <c r="R63" s="2">
        <f t="shared" si="8"/>
        <v>2.1332948354505494</v>
      </c>
    </row>
    <row r="64" spans="1:18" x14ac:dyDescent="0.25">
      <c r="A64" s="1">
        <f t="shared" si="9"/>
        <v>59</v>
      </c>
      <c r="B64" s="1">
        <f t="shared" si="10"/>
        <v>0.33</v>
      </c>
      <c r="C64" s="1">
        <f t="shared" si="17"/>
        <v>0.2</v>
      </c>
      <c r="D64" s="1">
        <f t="shared" si="11"/>
        <v>0.01</v>
      </c>
      <c r="E64" s="1">
        <f t="shared" si="12"/>
        <v>0.05</v>
      </c>
      <c r="F64" s="1">
        <f t="shared" si="13"/>
        <v>0.03</v>
      </c>
      <c r="G64" s="2">
        <f t="shared" si="14"/>
        <v>34.503888598605783</v>
      </c>
      <c r="H64" s="2">
        <f t="shared" si="15"/>
        <v>5.8708533613826326</v>
      </c>
      <c r="I64" s="2">
        <f t="shared" si="16"/>
        <v>1.8039884153978456</v>
      </c>
      <c r="J64" s="2">
        <f t="shared" si="18"/>
        <v>15.638780675091231</v>
      </c>
      <c r="K64" s="2">
        <f t="shared" si="19"/>
        <v>8.6690028281818581</v>
      </c>
      <c r="L64" s="2">
        <f t="shared" si="20"/>
        <v>3.2578648626207127</v>
      </c>
      <c r="M64" s="2">
        <f t="shared" si="21"/>
        <v>4.0649380752540223E-2</v>
      </c>
      <c r="N64" s="2">
        <f t="shared" si="22"/>
        <v>3.0214295648338274E-2</v>
      </c>
      <c r="O64" s="2">
        <f t="shared" si="5"/>
        <v>3.2930116186270708</v>
      </c>
      <c r="P64" s="2">
        <f t="shared" si="6"/>
        <v>8.6997547486299602</v>
      </c>
      <c r="Q64" s="2">
        <f t="shared" si="7"/>
        <v>2.159753770127292</v>
      </c>
      <c r="R64" s="2">
        <f t="shared" si="8"/>
        <v>2.1632948354505497</v>
      </c>
    </row>
    <row r="65" spans="1:18" x14ac:dyDescent="0.25">
      <c r="A65" s="1">
        <f t="shared" si="9"/>
        <v>60</v>
      </c>
      <c r="B65" s="1">
        <f t="shared" si="10"/>
        <v>0.33</v>
      </c>
      <c r="C65" s="1">
        <f t="shared" si="17"/>
        <v>0.2</v>
      </c>
      <c r="D65" s="1">
        <f t="shared" si="11"/>
        <v>0.01</v>
      </c>
      <c r="E65" s="1">
        <f t="shared" si="12"/>
        <v>0.05</v>
      </c>
      <c r="F65" s="1">
        <f t="shared" si="13"/>
        <v>0.03</v>
      </c>
      <c r="G65" s="2">
        <f t="shared" si="14"/>
        <v>35.935347152494707</v>
      </c>
      <c r="H65" s="2">
        <f t="shared" si="15"/>
        <v>6.0496474644129794</v>
      </c>
      <c r="I65" s="2">
        <f t="shared" si="16"/>
        <v>1.8221188003904973</v>
      </c>
      <c r="J65" s="2">
        <f t="shared" si="18"/>
        <v>16.280499888350569</v>
      </c>
      <c r="K65" s="2">
        <f t="shared" si="19"/>
        <v>8.9349277801543483</v>
      </c>
      <c r="L65" s="2">
        <f t="shared" si="20"/>
        <v>3.2599811444188402</v>
      </c>
      <c r="M65" s="2">
        <f t="shared" si="21"/>
        <v>4.0609949135946205E-2</v>
      </c>
      <c r="N65" s="2">
        <f t="shared" si="22"/>
        <v>3.0201283214862248E-2</v>
      </c>
      <c r="O65" s="2">
        <f t="shared" si="5"/>
        <v>3.2930116186270708</v>
      </c>
      <c r="P65" s="2">
        <f t="shared" si="6"/>
        <v>8.9647017250093821</v>
      </c>
      <c r="Q65" s="2">
        <f t="shared" si="7"/>
        <v>2.1899680657756306</v>
      </c>
      <c r="R65" s="2">
        <f t="shared" si="8"/>
        <v>2.1932948354505495</v>
      </c>
    </row>
    <row r="66" spans="1:18" x14ac:dyDescent="0.25">
      <c r="A66" s="1">
        <f t="shared" si="9"/>
        <v>61</v>
      </c>
      <c r="B66" s="1">
        <f t="shared" si="10"/>
        <v>0.33</v>
      </c>
      <c r="C66" s="1">
        <f t="shared" si="17"/>
        <v>0.2</v>
      </c>
      <c r="D66" s="1">
        <f t="shared" si="11"/>
        <v>0.01</v>
      </c>
      <c r="E66" s="1">
        <f t="shared" si="12"/>
        <v>0.05</v>
      </c>
      <c r="F66" s="1">
        <f t="shared" si="13"/>
        <v>0.03</v>
      </c>
      <c r="G66" s="2">
        <f t="shared" si="14"/>
        <v>37.424716703984679</v>
      </c>
      <c r="H66" s="2">
        <f t="shared" si="15"/>
        <v>6.2338866585247521</v>
      </c>
      <c r="I66" s="2">
        <f t="shared" si="16"/>
        <v>1.8404313987816254</v>
      </c>
      <c r="J66" s="2">
        <f t="shared" si="18"/>
        <v>16.948330764228814</v>
      </c>
      <c r="K66" s="2">
        <f t="shared" si="19"/>
        <v>9.2088902501058669</v>
      </c>
      <c r="L66" s="2">
        <f t="shared" si="20"/>
        <v>3.2619701736427418</v>
      </c>
      <c r="M66" s="2">
        <f t="shared" si="21"/>
        <v>4.0572927502878317E-2</v>
      </c>
      <c r="N66" s="2">
        <f t="shared" si="22"/>
        <v>3.0189066075949844E-2</v>
      </c>
      <c r="O66" s="2">
        <f t="shared" si="5"/>
        <v>3.2930116186270708</v>
      </c>
      <c r="P66" s="2">
        <f t="shared" si="6"/>
        <v>9.2377175380768328</v>
      </c>
      <c r="Q66" s="2">
        <f t="shared" si="7"/>
        <v>2.2201693489904928</v>
      </c>
      <c r="R66" s="2">
        <f t="shared" si="8"/>
        <v>2.2232948354505497</v>
      </c>
    </row>
    <row r="67" spans="1:18" x14ac:dyDescent="0.25">
      <c r="A67" s="1">
        <f t="shared" si="9"/>
        <v>62</v>
      </c>
      <c r="B67" s="1">
        <f t="shared" si="10"/>
        <v>0.33</v>
      </c>
      <c r="C67" s="1">
        <f t="shared" si="17"/>
        <v>0.2</v>
      </c>
      <c r="D67" s="1">
        <f t="shared" si="11"/>
        <v>0.01</v>
      </c>
      <c r="E67" s="1">
        <f t="shared" si="12"/>
        <v>0.05</v>
      </c>
      <c r="F67" s="1">
        <f t="shared" si="13"/>
        <v>0.03</v>
      </c>
      <c r="G67" s="2">
        <f t="shared" si="14"/>
        <v>38.974371460554387</v>
      </c>
      <c r="H67" s="2">
        <f t="shared" si="15"/>
        <v>6.4237367714291702</v>
      </c>
      <c r="I67" s="2">
        <f t="shared" si="16"/>
        <v>1.8589280418463296</v>
      </c>
      <c r="J67" s="2">
        <f t="shared" si="18"/>
        <v>17.643340705860179</v>
      </c>
      <c r="K67" s="2">
        <f t="shared" si="19"/>
        <v>9.4911369933052452</v>
      </c>
      <c r="L67" s="2">
        <f t="shared" si="20"/>
        <v>3.2638395815352532</v>
      </c>
      <c r="M67" s="2">
        <f t="shared" si="21"/>
        <v>4.0538166721774307E-2</v>
      </c>
      <c r="N67" s="2">
        <f t="shared" si="22"/>
        <v>3.0177595018185521E-2</v>
      </c>
      <c r="O67" s="2">
        <f t="shared" si="5"/>
        <v>3.2930116186270708</v>
      </c>
      <c r="P67" s="2">
        <f t="shared" si="6"/>
        <v>9.5190479204931915</v>
      </c>
      <c r="Q67" s="2">
        <f t="shared" si="7"/>
        <v>2.2503584150664429</v>
      </c>
      <c r="R67" s="2">
        <f t="shared" si="8"/>
        <v>2.25329483545055</v>
      </c>
    </row>
    <row r="68" spans="1:18" x14ac:dyDescent="0.25">
      <c r="A68" s="1">
        <f t="shared" si="9"/>
        <v>63</v>
      </c>
      <c r="B68" s="1">
        <f t="shared" si="10"/>
        <v>0.33</v>
      </c>
      <c r="C68" s="1">
        <f t="shared" si="17"/>
        <v>0.2</v>
      </c>
      <c r="D68" s="1">
        <f t="shared" si="11"/>
        <v>0.01</v>
      </c>
      <c r="E68" s="1">
        <f t="shared" si="12"/>
        <v>0.05</v>
      </c>
      <c r="F68" s="1">
        <f t="shared" si="13"/>
        <v>0.03</v>
      </c>
      <c r="G68" s="2">
        <f t="shared" si="14"/>
        <v>40.586782312718782</v>
      </c>
      <c r="H68" s="2">
        <f t="shared" si="15"/>
        <v>6.6193686810431149</v>
      </c>
      <c r="I68" s="2">
        <f t="shared" si="16"/>
        <v>1.8776105792643305</v>
      </c>
      <c r="J68" s="2">
        <f t="shared" si="18"/>
        <v>18.366640633659056</v>
      </c>
      <c r="K68" s="2">
        <f t="shared" si="19"/>
        <v>9.7819222135270021</v>
      </c>
      <c r="L68" s="2">
        <f t="shared" si="20"/>
        <v>3.2655965441102355</v>
      </c>
      <c r="M68" s="2">
        <f t="shared" si="21"/>
        <v>4.0505527105574271E-2</v>
      </c>
      <c r="N68" s="2">
        <f t="shared" si="22"/>
        <v>3.0166823944839508E-2</v>
      </c>
      <c r="O68" s="2">
        <f t="shared" si="5"/>
        <v>3.2930116186270708</v>
      </c>
      <c r="P68" s="2">
        <f t="shared" si="6"/>
        <v>9.8089460885930055</v>
      </c>
      <c r="Q68" s="2">
        <f t="shared" si="7"/>
        <v>2.2805360100846284</v>
      </c>
      <c r="R68" s="2">
        <f t="shared" si="8"/>
        <v>2.2832948354505498</v>
      </c>
    </row>
    <row r="69" spans="1:18" x14ac:dyDescent="0.25">
      <c r="A69" s="1">
        <f t="shared" si="9"/>
        <v>64</v>
      </c>
      <c r="B69" s="1">
        <f t="shared" si="10"/>
        <v>0.33</v>
      </c>
      <c r="C69" s="1">
        <f t="shared" si="17"/>
        <v>0.2</v>
      </c>
      <c r="D69" s="1">
        <f t="shared" si="11"/>
        <v>0.01</v>
      </c>
      <c r="E69" s="1">
        <f t="shared" si="12"/>
        <v>0.05</v>
      </c>
      <c r="F69" s="1">
        <f t="shared" si="13"/>
        <v>0.03</v>
      </c>
      <c r="G69" s="2">
        <f t="shared" si="14"/>
        <v>42.264520782137261</v>
      </c>
      <c r="H69" s="2">
        <f t="shared" si="15"/>
        <v>6.8209584692907894</v>
      </c>
      <c r="I69" s="2">
        <f t="shared" si="16"/>
        <v>1.8964808793049384</v>
      </c>
      <c r="J69" s="2">
        <f t="shared" ref="J69:J100" si="23">G69^B69*(H69*I69)^(1-B69)</f>
        <v>19.119386762721067</v>
      </c>
      <c r="K69" s="2">
        <f t="shared" ref="K69:K100" si="24">J69/I69</f>
        <v>10.081507792331836</v>
      </c>
      <c r="L69" s="2">
        <f t="shared" ref="L69:L104" si="25">G69/(H69*I69)</f>
        <v>3.2672478090235724</v>
      </c>
      <c r="M69" s="2">
        <f t="shared" ref="M69:M100" si="26">C69*(1/L69)^(1-B69)-E69</f>
        <v>4.0474877788282987E-2</v>
      </c>
      <c r="N69" s="2">
        <f t="shared" ref="N69:N100" si="27">B69*(M69-F69-D69)+F69</f>
        <v>3.0156709670133387E-2</v>
      </c>
      <c r="O69" s="2">
        <f t="shared" si="5"/>
        <v>3.2930116186270708</v>
      </c>
      <c r="P69" s="2">
        <f t="shared" si="6"/>
        <v>10.10767297029628</v>
      </c>
      <c r="Q69" s="2">
        <f t="shared" si="7"/>
        <v>2.3107028340294677</v>
      </c>
      <c r="R69" s="2">
        <f t="shared" si="8"/>
        <v>2.31329483545055</v>
      </c>
    </row>
    <row r="70" spans="1:18" x14ac:dyDescent="0.25">
      <c r="A70" s="1">
        <f t="shared" si="9"/>
        <v>65</v>
      </c>
      <c r="B70" s="1">
        <f t="shared" si="10"/>
        <v>0.33</v>
      </c>
      <c r="C70" s="1">
        <f t="shared" si="17"/>
        <v>0.2</v>
      </c>
      <c r="D70" s="1">
        <f t="shared" si="11"/>
        <v>0.01</v>
      </c>
      <c r="E70" s="1">
        <f t="shared" si="12"/>
        <v>0.05</v>
      </c>
      <c r="F70" s="1">
        <f t="shared" si="13"/>
        <v>0.03</v>
      </c>
      <c r="G70" s="2">
        <f t="shared" si="14"/>
        <v>44.010263130976043</v>
      </c>
      <c r="H70" s="2">
        <f t="shared" si="15"/>
        <v>7.0286875805893345</v>
      </c>
      <c r="I70" s="2">
        <f t="shared" si="16"/>
        <v>1.9155408290138827</v>
      </c>
      <c r="J70" s="2">
        <f t="shared" si="23"/>
        <v>19.902782452691596</v>
      </c>
      <c r="K70" s="2">
        <f t="shared" si="24"/>
        <v>10.390163525220977</v>
      </c>
      <c r="L70" s="2">
        <f t="shared" si="25"/>
        <v>3.2687997208919675</v>
      </c>
      <c r="M70" s="2">
        <f t="shared" si="26"/>
        <v>4.04460961456206E-2</v>
      </c>
      <c r="N70" s="2">
        <f t="shared" si="27"/>
        <v>3.0147211728054797E-2</v>
      </c>
      <c r="O70" s="2">
        <f t="shared" ref="O70:O104" si="28">(C70/(D70+E70+F70))^(1/(1-B70))</f>
        <v>3.2930116186270708</v>
      </c>
      <c r="P70" s="2">
        <f t="shared" ref="P70:P104" si="29">O70^B70*H70</f>
        <v>10.415497439961213</v>
      </c>
      <c r="Q70" s="2">
        <f t="shared" ref="Q70:Q104" si="30">LN(K70)</f>
        <v>2.3408595436996009</v>
      </c>
      <c r="R70" s="2">
        <f t="shared" ref="R70:R104" si="31">LN(P70)</f>
        <v>2.3432948354505498</v>
      </c>
    </row>
    <row r="71" spans="1:18" x14ac:dyDescent="0.25">
      <c r="A71" s="1">
        <f t="shared" ref="A71:A104" si="32">A70+1</f>
        <v>66</v>
      </c>
      <c r="B71" s="1">
        <f t="shared" ref="B71:B104" si="33">B70</f>
        <v>0.33</v>
      </c>
      <c r="C71" s="1">
        <f t="shared" ref="C71:C104" si="34">C70</f>
        <v>0.2</v>
      </c>
      <c r="D71" s="1">
        <f t="shared" ref="D71:D104" si="35">D70</f>
        <v>0.01</v>
      </c>
      <c r="E71" s="1">
        <f t="shared" ref="E71:E104" si="36">E70</f>
        <v>0.05</v>
      </c>
      <c r="F71" s="1">
        <f t="shared" ref="F71:F104" si="37">F70</f>
        <v>0.03</v>
      </c>
      <c r="G71" s="2">
        <f t="shared" ref="G71:G104" si="38">G70*EXP(M70)</f>
        <v>45.826794639087858</v>
      </c>
      <c r="H71" s="2">
        <f t="shared" ref="H71:H104" si="39">H70*EXP(F71)</f>
        <v>7.2427429851610556</v>
      </c>
      <c r="I71" s="2">
        <f t="shared" ref="I71:I104" si="40">I70*EXP(D71)</f>
        <v>1.9347923344020177</v>
      </c>
      <c r="J71" s="2">
        <f t="shared" si="23"/>
        <v>20.718080133064216</v>
      </c>
      <c r="K71" s="2">
        <f t="shared" si="24"/>
        <v>10.708167364880278</v>
      </c>
      <c r="L71" s="2">
        <f t="shared" si="25"/>
        <v>3.2702582451450999</v>
      </c>
      <c r="M71" s="2">
        <f t="shared" si="26"/>
        <v>4.0419067256311156E-2</v>
      </c>
      <c r="N71" s="2">
        <f t="shared" si="27"/>
        <v>3.013829219458268E-2</v>
      </c>
      <c r="O71" s="2">
        <f t="shared" si="28"/>
        <v>3.2930116186270708</v>
      </c>
      <c r="P71" s="2">
        <f t="shared" si="29"/>
        <v>10.732696560389281</v>
      </c>
      <c r="Q71" s="2">
        <f t="shared" si="30"/>
        <v>2.3710067554276564</v>
      </c>
      <c r="R71" s="2">
        <f t="shared" si="31"/>
        <v>2.3732948354505501</v>
      </c>
    </row>
    <row r="72" spans="1:18" x14ac:dyDescent="0.25">
      <c r="A72" s="1">
        <f t="shared" si="32"/>
        <v>67</v>
      </c>
      <c r="B72" s="1">
        <f t="shared" si="33"/>
        <v>0.33</v>
      </c>
      <c r="C72" s="1">
        <f t="shared" si="34"/>
        <v>0.2</v>
      </c>
      <c r="D72" s="1">
        <f t="shared" si="35"/>
        <v>0.01</v>
      </c>
      <c r="E72" s="1">
        <f t="shared" si="36"/>
        <v>0.05</v>
      </c>
      <c r="F72" s="1">
        <f t="shared" si="37"/>
        <v>0.03</v>
      </c>
      <c r="G72" s="2">
        <f t="shared" si="38"/>
        <v>47.717014055841446</v>
      </c>
      <c r="H72" s="2">
        <f t="shared" si="39"/>
        <v>7.46331734731924</v>
      </c>
      <c r="I72" s="2">
        <f t="shared" si="40"/>
        <v>1.9542373206359254</v>
      </c>
      <c r="J72" s="2">
        <f t="shared" si="23"/>
        <v>21.566583306991628</v>
      </c>
      <c r="K72" s="2">
        <f t="shared" si="24"/>
        <v>11.035805671735753</v>
      </c>
      <c r="L72" s="2">
        <f t="shared" si="25"/>
        <v>3.2716289904925069</v>
      </c>
      <c r="M72" s="2">
        <f t="shared" si="26"/>
        <v>4.0393683400864383E-2</v>
      </c>
      <c r="N72" s="2">
        <f t="shared" si="27"/>
        <v>3.0129915522285246E-2</v>
      </c>
      <c r="O72" s="2">
        <f t="shared" si="28"/>
        <v>3.2930116186270708</v>
      </c>
      <c r="P72" s="2">
        <f t="shared" si="29"/>
        <v>11.059555832200452</v>
      </c>
      <c r="Q72" s="2">
        <f t="shared" si="30"/>
        <v>2.4011450476222387</v>
      </c>
      <c r="R72" s="2">
        <f t="shared" si="31"/>
        <v>2.4032948354505503</v>
      </c>
    </row>
    <row r="73" spans="1:18" x14ac:dyDescent="0.25">
      <c r="A73" s="1">
        <f t="shared" si="32"/>
        <v>68</v>
      </c>
      <c r="B73" s="1">
        <f t="shared" si="33"/>
        <v>0.33</v>
      </c>
      <c r="C73" s="1">
        <f t="shared" si="34"/>
        <v>0.2</v>
      </c>
      <c r="D73" s="1">
        <f t="shared" si="35"/>
        <v>0.01</v>
      </c>
      <c r="E73" s="1">
        <f t="shared" si="36"/>
        <v>0.05</v>
      </c>
      <c r="F73" s="1">
        <f t="shared" si="37"/>
        <v>0.03</v>
      </c>
      <c r="G73" s="2">
        <f t="shared" si="38"/>
        <v>49.68393823371396</v>
      </c>
      <c r="H73" s="2">
        <f t="shared" si="39"/>
        <v>7.6906091988790459</v>
      </c>
      <c r="I73" s="2">
        <f t="shared" si="40"/>
        <v>1.9738777322304331</v>
      </c>
      <c r="J73" s="2">
        <f t="shared" si="23"/>
        <v>22.449648636817511</v>
      </c>
      <c r="K73" s="2">
        <f t="shared" si="24"/>
        <v>11.373373472048829</v>
      </c>
      <c r="L73" s="2">
        <f t="shared" si="25"/>
        <v>3.2729172300824838</v>
      </c>
      <c r="M73" s="2">
        <f t="shared" si="26"/>
        <v>4.036984359498251E-2</v>
      </c>
      <c r="N73" s="2">
        <f t="shared" si="27"/>
        <v>3.0122048386344226E-2</v>
      </c>
      <c r="O73" s="2">
        <f t="shared" si="28"/>
        <v>3.2930116186270708</v>
      </c>
      <c r="P73" s="2">
        <f t="shared" si="29"/>
        <v>11.396369450803016</v>
      </c>
      <c r="Q73" s="2">
        <f t="shared" si="30"/>
        <v>2.4312749631445247</v>
      </c>
      <c r="R73" s="2">
        <f t="shared" si="31"/>
        <v>2.4332948354505506</v>
      </c>
    </row>
    <row r="74" spans="1:18" x14ac:dyDescent="0.25">
      <c r="A74" s="1">
        <f t="shared" si="32"/>
        <v>69</v>
      </c>
      <c r="B74" s="1">
        <f t="shared" si="33"/>
        <v>0.33</v>
      </c>
      <c r="C74" s="1">
        <f t="shared" si="34"/>
        <v>0.2</v>
      </c>
      <c r="D74" s="1">
        <f t="shared" si="35"/>
        <v>0.01</v>
      </c>
      <c r="E74" s="1">
        <f t="shared" si="36"/>
        <v>0.05</v>
      </c>
      <c r="F74" s="1">
        <f t="shared" si="37"/>
        <v>0.03</v>
      </c>
      <c r="G74" s="2">
        <f t="shared" si="38"/>
        <v>51.730706951050635</v>
      </c>
      <c r="H74" s="2">
        <f t="shared" si="39"/>
        <v>7.9248231178495372</v>
      </c>
      <c r="I74" s="2">
        <f t="shared" si="40"/>
        <v>1.9937155332430674</v>
      </c>
      <c r="J74" s="2">
        <f t="shared" si="23"/>
        <v>23.368688114667826</v>
      </c>
      <c r="K74" s="2">
        <f t="shared" si="24"/>
        <v>11.721174723785829</v>
      </c>
      <c r="L74" s="2">
        <f t="shared" si="25"/>
        <v>3.274127921426357</v>
      </c>
      <c r="M74" s="2">
        <f t="shared" si="26"/>
        <v>4.0347453154970722E-2</v>
      </c>
      <c r="N74" s="2">
        <f t="shared" si="27"/>
        <v>3.0114659541140336E-2</v>
      </c>
      <c r="O74" s="2">
        <f t="shared" si="28"/>
        <v>3.2930116186270708</v>
      </c>
      <c r="P74" s="2">
        <f t="shared" si="29"/>
        <v>11.743440571189319</v>
      </c>
      <c r="Q74" s="2">
        <f t="shared" si="30"/>
        <v>2.461397011530869</v>
      </c>
      <c r="R74" s="2">
        <f t="shared" si="31"/>
        <v>2.4632948354505504</v>
      </c>
    </row>
    <row r="75" spans="1:18" x14ac:dyDescent="0.25">
      <c r="A75" s="1">
        <f t="shared" si="32"/>
        <v>70</v>
      </c>
      <c r="B75" s="1">
        <f t="shared" si="33"/>
        <v>0.33</v>
      </c>
      <c r="C75" s="1">
        <f t="shared" si="34"/>
        <v>0.2</v>
      </c>
      <c r="D75" s="1">
        <f t="shared" si="35"/>
        <v>0.01</v>
      </c>
      <c r="E75" s="1">
        <f t="shared" si="36"/>
        <v>0.05</v>
      </c>
      <c r="F75" s="1">
        <f t="shared" si="37"/>
        <v>0.03</v>
      </c>
      <c r="G75" s="2">
        <f t="shared" si="38"/>
        <v>53.860587931699932</v>
      </c>
      <c r="H75" s="2">
        <f t="shared" si="39"/>
        <v>8.1661699125677014</v>
      </c>
      <c r="I75" s="2">
        <f t="shared" si="40"/>
        <v>2.0137527074704611</v>
      </c>
      <c r="J75" s="2">
        <f t="shared" si="23"/>
        <v>24.325171321576672</v>
      </c>
      <c r="K75" s="2">
        <f t="shared" si="24"/>
        <v>12.079522590503327</v>
      </c>
      <c r="L75" s="2">
        <f t="shared" si="25"/>
        <v>3.2752657251577366</v>
      </c>
      <c r="M75" s="2">
        <f t="shared" si="26"/>
        <v>4.0326423292754182E-2</v>
      </c>
      <c r="N75" s="2">
        <f t="shared" si="27"/>
        <v>3.0107719686608879E-2</v>
      </c>
      <c r="O75" s="2">
        <f t="shared" si="28"/>
        <v>3.2930116186270708</v>
      </c>
      <c r="P75" s="2">
        <f t="shared" si="29"/>
        <v>12.101081580795713</v>
      </c>
      <c r="Q75" s="2">
        <f t="shared" si="30"/>
        <v>2.4915116710720091</v>
      </c>
      <c r="R75" s="2">
        <f t="shared" si="31"/>
        <v>2.4932948354505506</v>
      </c>
    </row>
    <row r="76" spans="1:18" x14ac:dyDescent="0.25">
      <c r="A76" s="1">
        <f t="shared" si="32"/>
        <v>71</v>
      </c>
      <c r="B76" s="1">
        <f t="shared" si="33"/>
        <v>0.33</v>
      </c>
      <c r="C76" s="1">
        <f t="shared" si="34"/>
        <v>0.2</v>
      </c>
      <c r="D76" s="1">
        <f t="shared" si="35"/>
        <v>0.01</v>
      </c>
      <c r="E76" s="1">
        <f t="shared" si="36"/>
        <v>0.05</v>
      </c>
      <c r="F76" s="1">
        <f t="shared" si="37"/>
        <v>0.03</v>
      </c>
      <c r="G76" s="2">
        <f t="shared" si="38"/>
        <v>56.076982069547753</v>
      </c>
      <c r="H76" s="2">
        <f t="shared" si="39"/>
        <v>8.4148668114401826</v>
      </c>
      <c r="I76" s="2">
        <f t="shared" si="40"/>
        <v>2.033991258646735</v>
      </c>
      <c r="J76" s="2">
        <f t="shared" si="23"/>
        <v>25.320627778762688</v>
      </c>
      <c r="K76" s="2">
        <f t="shared" si="24"/>
        <v>12.448739723497697</v>
      </c>
      <c r="L76" s="2">
        <f t="shared" si="25"/>
        <v>3.2763350226927033</v>
      </c>
      <c r="M76" s="2">
        <f t="shared" si="26"/>
        <v>4.0306670738306044E-2</v>
      </c>
      <c r="N76" s="2">
        <f t="shared" si="27"/>
        <v>3.0101201343640995E-2</v>
      </c>
      <c r="O76" s="2">
        <f t="shared" si="28"/>
        <v>3.2930116186270708</v>
      </c>
      <c r="P76" s="2">
        <f t="shared" si="29"/>
        <v>12.469614380672333</v>
      </c>
      <c r="Q76" s="2">
        <f t="shared" si="30"/>
        <v>2.5216193907586177</v>
      </c>
      <c r="R76" s="2">
        <f t="shared" si="31"/>
        <v>2.5232948354505504</v>
      </c>
    </row>
    <row r="77" spans="1:18" x14ac:dyDescent="0.25">
      <c r="A77" s="1">
        <f t="shared" si="32"/>
        <v>72</v>
      </c>
      <c r="B77" s="1">
        <f t="shared" si="33"/>
        <v>0.33</v>
      </c>
      <c r="C77" s="1">
        <f t="shared" si="34"/>
        <v>0.2</v>
      </c>
      <c r="D77" s="1">
        <f t="shared" si="35"/>
        <v>0.01</v>
      </c>
      <c r="E77" s="1">
        <f t="shared" si="36"/>
        <v>0.05</v>
      </c>
      <c r="F77" s="1">
        <f t="shared" si="37"/>
        <v>0.03</v>
      </c>
      <c r="G77" s="2">
        <f t="shared" si="38"/>
        <v>58.383428866303092</v>
      </c>
      <c r="H77" s="2">
        <f t="shared" si="39"/>
        <v>8.6711376584635111</v>
      </c>
      <c r="I77" s="2">
        <f t="shared" si="40"/>
        <v>2.0544332106438716</v>
      </c>
      <c r="J77" s="2">
        <f t="shared" si="23"/>
        <v>26.356649394819865</v>
      </c>
      <c r="K77" s="2">
        <f t="shared" si="24"/>
        <v>12.829158552474691</v>
      </c>
      <c r="L77" s="2">
        <f t="shared" si="25"/>
        <v>3.2773399328534447</v>
      </c>
      <c r="M77" s="2">
        <f t="shared" si="26"/>
        <v>4.0288117387473385E-2</v>
      </c>
      <c r="N77" s="2">
        <f t="shared" si="27"/>
        <v>3.0095078737866217E-2</v>
      </c>
      <c r="O77" s="2">
        <f t="shared" si="28"/>
        <v>3.2930116186270708</v>
      </c>
      <c r="P77" s="2">
        <f t="shared" si="29"/>
        <v>12.849370675215782</v>
      </c>
      <c r="Q77" s="2">
        <f t="shared" si="30"/>
        <v>2.5517205921022592</v>
      </c>
      <c r="R77" s="2">
        <f t="shared" si="31"/>
        <v>2.5532948354505507</v>
      </c>
    </row>
    <row r="78" spans="1:18" x14ac:dyDescent="0.25">
      <c r="A78" s="1">
        <f t="shared" si="32"/>
        <v>73</v>
      </c>
      <c r="B78" s="1">
        <f t="shared" si="33"/>
        <v>0.33</v>
      </c>
      <c r="C78" s="1">
        <f t="shared" si="34"/>
        <v>0.2</v>
      </c>
      <c r="D78" s="1">
        <f t="shared" si="35"/>
        <v>0.01</v>
      </c>
      <c r="E78" s="1">
        <f t="shared" si="36"/>
        <v>0.05</v>
      </c>
      <c r="F78" s="1">
        <f t="shared" si="37"/>
        <v>0.03</v>
      </c>
      <c r="G78" s="2">
        <f t="shared" si="38"/>
        <v>60.783612091229024</v>
      </c>
      <c r="H78" s="2">
        <f t="shared" si="39"/>
        <v>8.9352131146988079</v>
      </c>
      <c r="I78" s="2">
        <f t="shared" si="40"/>
        <v>2.075080607674106</v>
      </c>
      <c r="J78" s="2">
        <f t="shared" si="23"/>
        <v>27.434893012739625</v>
      </c>
      <c r="K78" s="2">
        <f t="shared" si="24"/>
        <v>13.22112158500221</v>
      </c>
      <c r="L78" s="2">
        <f t="shared" si="25"/>
        <v>3.2782843275144899</v>
      </c>
      <c r="M78" s="2">
        <f t="shared" si="26"/>
        <v>4.0270689973353674E-2</v>
      </c>
      <c r="N78" s="2">
        <f t="shared" si="27"/>
        <v>3.0089327691206712E-2</v>
      </c>
      <c r="O78" s="2">
        <f t="shared" si="28"/>
        <v>3.2930116186270708</v>
      </c>
      <c r="P78" s="2">
        <f t="shared" si="29"/>
        <v>13.240692270725468</v>
      </c>
      <c r="Q78" s="2">
        <f t="shared" si="30"/>
        <v>2.5818156708401254</v>
      </c>
      <c r="R78" s="2">
        <f t="shared" si="31"/>
        <v>2.5832948354505509</v>
      </c>
    </row>
    <row r="79" spans="1:18" x14ac:dyDescent="0.25">
      <c r="A79" s="1">
        <f t="shared" si="32"/>
        <v>74</v>
      </c>
      <c r="B79" s="1">
        <f t="shared" si="33"/>
        <v>0.33</v>
      </c>
      <c r="C79" s="1">
        <f t="shared" si="34"/>
        <v>0.2</v>
      </c>
      <c r="D79" s="1">
        <f t="shared" si="35"/>
        <v>0.01</v>
      </c>
      <c r="E79" s="1">
        <f t="shared" si="36"/>
        <v>0.05</v>
      </c>
      <c r="F79" s="1">
        <f t="shared" si="37"/>
        <v>0.03</v>
      </c>
      <c r="G79" s="2">
        <f t="shared" si="38"/>
        <v>63.281365671868862</v>
      </c>
      <c r="H79" s="2">
        <f t="shared" si="39"/>
        <v>9.2073308658823123</v>
      </c>
      <c r="I79" s="2">
        <f t="shared" si="40"/>
        <v>2.0959355144943475</v>
      </c>
      <c r="J79" s="2">
        <f t="shared" si="23"/>
        <v>28.557083060840981</v>
      </c>
      <c r="K79" s="2">
        <f t="shared" si="24"/>
        <v>13.624981715017357</v>
      </c>
      <c r="L79" s="2">
        <f t="shared" si="25"/>
        <v>3.2791718463275532</v>
      </c>
      <c r="M79" s="2">
        <f t="shared" si="26"/>
        <v>4.0254319759523677E-2</v>
      </c>
      <c r="N79" s="2">
        <f t="shared" si="27"/>
        <v>3.0083925520642811E-2</v>
      </c>
      <c r="O79" s="2">
        <f t="shared" si="28"/>
        <v>3.2930116186270708</v>
      </c>
      <c r="P79" s="2">
        <f t="shared" si="29"/>
        <v>13.643931383052346</v>
      </c>
      <c r="Q79" s="2">
        <f t="shared" si="30"/>
        <v>2.6119049985313327</v>
      </c>
      <c r="R79" s="2">
        <f t="shared" si="31"/>
        <v>2.6132948354505507</v>
      </c>
    </row>
    <row r="80" spans="1:18" x14ac:dyDescent="0.25">
      <c r="A80" s="1">
        <f t="shared" si="32"/>
        <v>75</v>
      </c>
      <c r="B80" s="1">
        <f t="shared" si="33"/>
        <v>0.33</v>
      </c>
      <c r="C80" s="1">
        <f t="shared" si="34"/>
        <v>0.2</v>
      </c>
      <c r="D80" s="1">
        <f t="shared" si="35"/>
        <v>0.01</v>
      </c>
      <c r="E80" s="1">
        <f t="shared" si="36"/>
        <v>0.05</v>
      </c>
      <c r="F80" s="1">
        <f t="shared" si="37"/>
        <v>0.03</v>
      </c>
      <c r="G80" s="2">
        <f t="shared" si="38"/>
        <v>65.880679825187357</v>
      </c>
      <c r="H80" s="2">
        <f t="shared" si="39"/>
        <v>9.4877358363585902</v>
      </c>
      <c r="I80" s="2">
        <f t="shared" si="40"/>
        <v>2.117000016612657</v>
      </c>
      <c r="J80" s="2">
        <f t="shared" si="23"/>
        <v>29.725014311851425</v>
      </c>
      <c r="K80" s="2">
        <f t="shared" si="24"/>
        <v>14.041102540666699</v>
      </c>
      <c r="L80" s="2">
        <f t="shared" si="25"/>
        <v>3.2800059105779629</v>
      </c>
      <c r="M80" s="2">
        <f t="shared" si="26"/>
        <v>4.0238942253558951E-2</v>
      </c>
      <c r="N80" s="2">
        <f t="shared" si="27"/>
        <v>3.0078850943674452E-2</v>
      </c>
      <c r="O80" s="2">
        <f t="shared" si="28"/>
        <v>3.2930116186270708</v>
      </c>
      <c r="P80" s="2">
        <f t="shared" si="29"/>
        <v>14.059450954616969</v>
      </c>
      <c r="Q80" s="2">
        <f t="shared" si="30"/>
        <v>2.6419889240519749</v>
      </c>
      <c r="R80" s="2">
        <f t="shared" si="31"/>
        <v>2.643294835450551</v>
      </c>
    </row>
    <row r="81" spans="1:18" x14ac:dyDescent="0.25">
      <c r="A81" s="1">
        <f t="shared" si="32"/>
        <v>76</v>
      </c>
      <c r="B81" s="1">
        <f t="shared" si="33"/>
        <v>0.33</v>
      </c>
      <c r="C81" s="1">
        <f t="shared" si="34"/>
        <v>0.2</v>
      </c>
      <c r="D81" s="1">
        <f t="shared" si="35"/>
        <v>0.01</v>
      </c>
      <c r="E81" s="1">
        <f t="shared" si="36"/>
        <v>0.05</v>
      </c>
      <c r="F81" s="1">
        <f t="shared" si="37"/>
        <v>0.03</v>
      </c>
      <c r="G81" s="2">
        <f t="shared" si="38"/>
        <v>68.585707438931792</v>
      </c>
      <c r="H81" s="2">
        <f t="shared" si="39"/>
        <v>9.7766804095289714</v>
      </c>
      <c r="I81" s="2">
        <f t="shared" si="40"/>
        <v>2.1382762204968007</v>
      </c>
      <c r="J81" s="2">
        <f t="shared" si="23"/>
        <v>30.940554754554636</v>
      </c>
      <c r="K81" s="2">
        <f t="shared" si="24"/>
        <v>14.469858691767147</v>
      </c>
      <c r="L81" s="2">
        <f t="shared" si="25"/>
        <v>3.2807897362227267</v>
      </c>
      <c r="M81" s="2">
        <f t="shared" si="26"/>
        <v>4.0224496939406454E-2</v>
      </c>
      <c r="N81" s="2">
        <f t="shared" si="27"/>
        <v>3.0074083990004129E-2</v>
      </c>
      <c r="O81" s="2">
        <f t="shared" si="28"/>
        <v>3.2930116186270708</v>
      </c>
      <c r="P81" s="2">
        <f t="shared" si="29"/>
        <v>14.487624981082156</v>
      </c>
      <c r="Q81" s="2">
        <f t="shared" si="30"/>
        <v>2.6720677749956496</v>
      </c>
      <c r="R81" s="2">
        <f t="shared" si="31"/>
        <v>2.6732948354505508</v>
      </c>
    </row>
    <row r="82" spans="1:18" x14ac:dyDescent="0.25">
      <c r="A82" s="1">
        <f t="shared" si="32"/>
        <v>77</v>
      </c>
      <c r="B82" s="1">
        <f t="shared" si="33"/>
        <v>0.33</v>
      </c>
      <c r="C82" s="1">
        <f t="shared" si="34"/>
        <v>0.2</v>
      </c>
      <c r="D82" s="1">
        <f t="shared" si="35"/>
        <v>0.01</v>
      </c>
      <c r="E82" s="1">
        <f t="shared" si="36"/>
        <v>0.05</v>
      </c>
      <c r="F82" s="1">
        <f t="shared" si="37"/>
        <v>0.03</v>
      </c>
      <c r="G82" s="2">
        <f t="shared" si="38"/>
        <v>71.400770713419021</v>
      </c>
      <c r="H82" s="2">
        <f t="shared" si="39"/>
        <v>10.074424655013656</v>
      </c>
      <c r="I82" s="2">
        <f t="shared" si="40"/>
        <v>2.1597662537848965</v>
      </c>
      <c r="J82" s="2">
        <f t="shared" si="23"/>
        <v>32.205648582600503</v>
      </c>
      <c r="K82" s="2">
        <f t="shared" si="24"/>
        <v>14.91163616718314</v>
      </c>
      <c r="L82" s="2">
        <f t="shared" si="25"/>
        <v>3.2815263461575896</v>
      </c>
      <c r="M82" s="2">
        <f t="shared" si="26"/>
        <v>4.0210927027284293E-2</v>
      </c>
      <c r="N82" s="2">
        <f t="shared" si="27"/>
        <v>3.0069605919003817E-2</v>
      </c>
      <c r="O82" s="2">
        <f t="shared" si="28"/>
        <v>3.2930116186270708</v>
      </c>
      <c r="P82" s="2">
        <f t="shared" si="29"/>
        <v>14.928838847974344</v>
      </c>
      <c r="Q82" s="2">
        <f t="shared" si="30"/>
        <v>2.7021418589856543</v>
      </c>
      <c r="R82" s="2">
        <f t="shared" si="31"/>
        <v>2.703294835450551</v>
      </c>
    </row>
    <row r="83" spans="1:18" x14ac:dyDescent="0.25">
      <c r="A83" s="1">
        <f t="shared" si="32"/>
        <v>78</v>
      </c>
      <c r="B83" s="1">
        <f t="shared" si="33"/>
        <v>0.33</v>
      </c>
      <c r="C83" s="1">
        <f t="shared" si="34"/>
        <v>0.2</v>
      </c>
      <c r="D83" s="1">
        <f t="shared" si="35"/>
        <v>0.01</v>
      </c>
      <c r="E83" s="1">
        <f t="shared" si="36"/>
        <v>0.05</v>
      </c>
      <c r="F83" s="1">
        <f t="shared" si="37"/>
        <v>0.03</v>
      </c>
      <c r="G83" s="2">
        <f t="shared" si="38"/>
        <v>74.330368074371094</v>
      </c>
      <c r="H83" s="2">
        <f t="shared" si="39"/>
        <v>10.381236562731917</v>
      </c>
      <c r="I83" s="2">
        <f t="shared" si="40"/>
        <v>2.1814722654981824</v>
      </c>
      <c r="J83" s="2">
        <f t="shared" si="23"/>
        <v>33.522319305261121</v>
      </c>
      <c r="K83" s="2">
        <f t="shared" si="24"/>
        <v>15.366832682424974</v>
      </c>
      <c r="L83" s="2">
        <f t="shared" si="25"/>
        <v>3.2822185817577711</v>
      </c>
      <c r="M83" s="2">
        <f t="shared" si="26"/>
        <v>4.0198179219886152E-2</v>
      </c>
      <c r="N83" s="2">
        <f t="shared" si="27"/>
        <v>3.006539914256243E-2</v>
      </c>
      <c r="O83" s="2">
        <f t="shared" si="28"/>
        <v>3.2930116186270708</v>
      </c>
      <c r="P83" s="2">
        <f t="shared" si="29"/>
        <v>15.383489677556561</v>
      </c>
      <c r="Q83" s="2">
        <f t="shared" si="30"/>
        <v>2.7322114649046578</v>
      </c>
      <c r="R83" s="2">
        <f t="shared" si="31"/>
        <v>2.7332948354505513</v>
      </c>
    </row>
    <row r="84" spans="1:18" x14ac:dyDescent="0.25">
      <c r="A84" s="1">
        <f t="shared" si="32"/>
        <v>79</v>
      </c>
      <c r="B84" s="1">
        <f t="shared" si="33"/>
        <v>0.33</v>
      </c>
      <c r="C84" s="1">
        <f t="shared" si="34"/>
        <v>0.2</v>
      </c>
      <c r="D84" s="1">
        <f t="shared" si="35"/>
        <v>0.01</v>
      </c>
      <c r="E84" s="1">
        <f t="shared" si="36"/>
        <v>0.05</v>
      </c>
      <c r="F84" s="1">
        <f t="shared" si="37"/>
        <v>0.03</v>
      </c>
      <c r="G84" s="2">
        <f t="shared" si="38"/>
        <v>77.379181367856845</v>
      </c>
      <c r="H84" s="2">
        <f t="shared" si="39"/>
        <v>10.697392284111128</v>
      </c>
      <c r="I84" s="2">
        <f t="shared" si="40"/>
        <v>2.2033964262559174</v>
      </c>
      <c r="J84" s="2">
        <f t="shared" si="23"/>
        <v>34.892672985111027</v>
      </c>
      <c r="K84" s="2">
        <f t="shared" si="24"/>
        <v>15.83585802778204</v>
      </c>
      <c r="L84" s="2">
        <f t="shared" si="25"/>
        <v>3.2828691137346313</v>
      </c>
      <c r="M84" s="2">
        <f t="shared" si="26"/>
        <v>4.0186203493761383E-2</v>
      </c>
      <c r="N84" s="2">
        <f t="shared" si="27"/>
        <v>3.0061447152941255E-2</v>
      </c>
      <c r="O84" s="2">
        <f t="shared" si="28"/>
        <v>3.2930116186270708</v>
      </c>
      <c r="P84" s="2">
        <f t="shared" si="29"/>
        <v>15.851986686265285</v>
      </c>
      <c r="Q84" s="2">
        <f t="shared" si="30"/>
        <v>2.7622768640472204</v>
      </c>
      <c r="R84" s="2">
        <f t="shared" si="31"/>
        <v>2.7632948354505511</v>
      </c>
    </row>
    <row r="85" spans="1:18" x14ac:dyDescent="0.25">
      <c r="A85" s="1">
        <f t="shared" si="32"/>
        <v>80</v>
      </c>
      <c r="B85" s="1">
        <f t="shared" si="33"/>
        <v>0.33</v>
      </c>
      <c r="C85" s="1">
        <f t="shared" si="34"/>
        <v>0.2</v>
      </c>
      <c r="D85" s="1">
        <f t="shared" si="35"/>
        <v>0.01</v>
      </c>
      <c r="E85" s="1">
        <f t="shared" si="36"/>
        <v>0.05</v>
      </c>
      <c r="F85" s="1">
        <f t="shared" si="37"/>
        <v>0.03</v>
      </c>
      <c r="G85" s="2">
        <f t="shared" si="38"/>
        <v>80.552083348847802</v>
      </c>
      <c r="H85" s="2">
        <f t="shared" si="39"/>
        <v>11.023176380641681</v>
      </c>
      <c r="I85" s="2">
        <f t="shared" si="40"/>
        <v>2.2255409284924479</v>
      </c>
      <c r="J85" s="2">
        <f t="shared" si="23"/>
        <v>36.318901607812805</v>
      </c>
      <c r="K85" s="2">
        <f t="shared" si="24"/>
        <v>16.319134437313966</v>
      </c>
      <c r="L85" s="2">
        <f t="shared" si="25"/>
        <v>3.2834804523480958</v>
      </c>
      <c r="M85" s="2">
        <f t="shared" si="26"/>
        <v>4.017495289482742E-2</v>
      </c>
      <c r="N85" s="2">
        <f t="shared" si="27"/>
        <v>3.0057734455293049E-2</v>
      </c>
      <c r="O85" s="2">
        <f t="shared" si="28"/>
        <v>3.2930116186270708</v>
      </c>
      <c r="P85" s="2">
        <f t="shared" si="29"/>
        <v>16.334751553032849</v>
      </c>
      <c r="Q85" s="2">
        <f t="shared" si="30"/>
        <v>2.7923383112001621</v>
      </c>
      <c r="R85" s="2">
        <f t="shared" si="31"/>
        <v>2.7932948354505513</v>
      </c>
    </row>
    <row r="86" spans="1:18" x14ac:dyDescent="0.25">
      <c r="A86" s="1">
        <f t="shared" si="32"/>
        <v>81</v>
      </c>
      <c r="B86" s="1">
        <f t="shared" si="33"/>
        <v>0.33</v>
      </c>
      <c r="C86" s="1">
        <f t="shared" si="34"/>
        <v>0.2</v>
      </c>
      <c r="D86" s="1">
        <f t="shared" si="35"/>
        <v>0.01</v>
      </c>
      <c r="E86" s="1">
        <f t="shared" si="36"/>
        <v>0.05</v>
      </c>
      <c r="F86" s="1">
        <f t="shared" si="37"/>
        <v>0.03</v>
      </c>
      <c r="G86" s="2">
        <f t="shared" si="38"/>
        <v>83.854145475367645</v>
      </c>
      <c r="H86" s="2">
        <f t="shared" si="39"/>
        <v>11.358882080001539</v>
      </c>
      <c r="I86" s="2">
        <f t="shared" si="40"/>
        <v>2.2479079866764513</v>
      </c>
      <c r="J86" s="2">
        <f t="shared" si="23"/>
        <v>37.803286589401324</v>
      </c>
      <c r="K86" s="2">
        <f t="shared" si="24"/>
        <v>16.817096969032868</v>
      </c>
      <c r="L86" s="2">
        <f t="shared" si="25"/>
        <v>3.2840549570125055</v>
      </c>
      <c r="M86" s="2">
        <f t="shared" si="26"/>
        <v>4.0164383347049054E-2</v>
      </c>
      <c r="N86" s="2">
        <f t="shared" si="27"/>
        <v>3.0054246504526188E-2</v>
      </c>
      <c r="O86" s="2">
        <f t="shared" si="28"/>
        <v>3.2930116186270708</v>
      </c>
      <c r="P86" s="2">
        <f t="shared" si="29"/>
        <v>16.832218798826954</v>
      </c>
      <c r="Q86" s="2">
        <f t="shared" si="30"/>
        <v>2.8223960456554549</v>
      </c>
      <c r="R86" s="2">
        <f t="shared" si="31"/>
        <v>2.8232948354505516</v>
      </c>
    </row>
    <row r="87" spans="1:18" x14ac:dyDescent="0.25">
      <c r="A87" s="1">
        <f t="shared" si="32"/>
        <v>82</v>
      </c>
      <c r="B87" s="1">
        <f t="shared" si="33"/>
        <v>0.33</v>
      </c>
      <c r="C87" s="1">
        <f t="shared" si="34"/>
        <v>0.2</v>
      </c>
      <c r="D87" s="1">
        <f t="shared" si="35"/>
        <v>0.01</v>
      </c>
      <c r="E87" s="1">
        <f t="shared" si="36"/>
        <v>0.05</v>
      </c>
      <c r="F87" s="1">
        <f t="shared" si="37"/>
        <v>0.03</v>
      </c>
      <c r="G87" s="2">
        <f t="shared" si="38"/>
        <v>87.290646020703235</v>
      </c>
      <c r="H87" s="2">
        <f t="shared" si="39"/>
        <v>11.704811539980941</v>
      </c>
      <c r="I87" s="2">
        <f t="shared" si="40"/>
        <v>2.2704998375323853</v>
      </c>
      <c r="J87" s="2">
        <f t="shared" si="23"/>
        <v>39.348202426678952</v>
      </c>
      <c r="K87" s="2">
        <f t="shared" si="24"/>
        <v>17.330193896619342</v>
      </c>
      <c r="L87" s="2">
        <f t="shared" si="25"/>
        <v>3.2845948453313407</v>
      </c>
      <c r="M87" s="2">
        <f t="shared" si="26"/>
        <v>4.015445347339168E-2</v>
      </c>
      <c r="N87" s="2">
        <f t="shared" si="27"/>
        <v>3.0050969646219252E-2</v>
      </c>
      <c r="O87" s="2">
        <f t="shared" si="28"/>
        <v>3.2930116186270708</v>
      </c>
      <c r="P87" s="2">
        <f t="shared" si="29"/>
        <v>17.344836177748853</v>
      </c>
      <c r="Q87" s="2">
        <f t="shared" si="30"/>
        <v>2.8524502921599812</v>
      </c>
      <c r="R87" s="2">
        <f t="shared" si="31"/>
        <v>2.8532948354505514</v>
      </c>
    </row>
    <row r="88" spans="1:18" x14ac:dyDescent="0.25">
      <c r="A88" s="1">
        <f t="shared" si="32"/>
        <v>83</v>
      </c>
      <c r="B88" s="1">
        <f t="shared" si="33"/>
        <v>0.33</v>
      </c>
      <c r="C88" s="1">
        <f t="shared" si="34"/>
        <v>0.2</v>
      </c>
      <c r="D88" s="1">
        <f t="shared" si="35"/>
        <v>0.01</v>
      </c>
      <c r="E88" s="1">
        <f t="shared" si="36"/>
        <v>0.05</v>
      </c>
      <c r="F88" s="1">
        <f t="shared" si="37"/>
        <v>0.03</v>
      </c>
      <c r="G88" s="2">
        <f t="shared" si="38"/>
        <v>90.867078516654644</v>
      </c>
      <c r="H88" s="2">
        <f t="shared" si="39"/>
        <v>12.061276120444807</v>
      </c>
      <c r="I88" s="2">
        <f t="shared" si="40"/>
        <v>2.2933187402641617</v>
      </c>
      <c r="J88" s="2">
        <f t="shared" si="23"/>
        <v>40.956120496563592</v>
      </c>
      <c r="K88" s="2">
        <f t="shared" si="24"/>
        <v>17.858887113025535</v>
      </c>
      <c r="L88" s="2">
        <f t="shared" si="25"/>
        <v>3.2851022015943472</v>
      </c>
      <c r="M88" s="2">
        <f t="shared" si="26"/>
        <v>4.0145124428220588E-2</v>
      </c>
      <c r="N88" s="2">
        <f t="shared" si="27"/>
        <v>3.0047891061312792E-2</v>
      </c>
      <c r="O88" s="2">
        <f t="shared" si="28"/>
        <v>3.2930116186270708</v>
      </c>
      <c r="P88" s="2">
        <f t="shared" si="29"/>
        <v>17.873065080042295</v>
      </c>
      <c r="Q88" s="2">
        <f t="shared" si="30"/>
        <v>2.8825012618062003</v>
      </c>
      <c r="R88" s="2">
        <f t="shared" si="31"/>
        <v>2.8832948354505517</v>
      </c>
    </row>
    <row r="89" spans="1:18" x14ac:dyDescent="0.25">
      <c r="A89" s="1">
        <f t="shared" si="32"/>
        <v>84</v>
      </c>
      <c r="B89" s="1">
        <f t="shared" si="33"/>
        <v>0.33</v>
      </c>
      <c r="C89" s="1">
        <f t="shared" si="34"/>
        <v>0.2</v>
      </c>
      <c r="D89" s="1">
        <f t="shared" si="35"/>
        <v>0.01</v>
      </c>
      <c r="E89" s="1">
        <f t="shared" si="36"/>
        <v>0.05</v>
      </c>
      <c r="F89" s="1">
        <f t="shared" si="37"/>
        <v>0.03</v>
      </c>
      <c r="G89" s="2">
        <f t="shared" si="38"/>
        <v>94.589160541331594</v>
      </c>
      <c r="H89" s="2">
        <f t="shared" si="39"/>
        <v>12.428596663577636</v>
      </c>
      <c r="I89" s="2">
        <f t="shared" si="40"/>
        <v>2.3163669767810702</v>
      </c>
      <c r="J89" s="2">
        <f t="shared" si="23"/>
        <v>42.629613010469647</v>
      </c>
      <c r="K89" s="2">
        <f t="shared" si="24"/>
        <v>18.403652546329127</v>
      </c>
      <c r="L89" s="2">
        <f t="shared" si="25"/>
        <v>3.2855789847686059</v>
      </c>
      <c r="M89" s="2">
        <f t="shared" si="26"/>
        <v>4.013635974037906E-2</v>
      </c>
      <c r="N89" s="2">
        <f t="shared" si="27"/>
        <v>3.0044998714325089E-2</v>
      </c>
      <c r="O89" s="2">
        <f t="shared" si="28"/>
        <v>3.2930116186270708</v>
      </c>
      <c r="P89" s="2">
        <f t="shared" si="29"/>
        <v>18.417380947375861</v>
      </c>
      <c r="Q89" s="2">
        <f t="shared" si="30"/>
        <v>2.9125491528675131</v>
      </c>
      <c r="R89" s="2">
        <f t="shared" si="31"/>
        <v>2.9132948354505519</v>
      </c>
    </row>
    <row r="90" spans="1:18" x14ac:dyDescent="0.25">
      <c r="A90" s="1">
        <f t="shared" si="32"/>
        <v>85</v>
      </c>
      <c r="B90" s="1">
        <f t="shared" si="33"/>
        <v>0.33</v>
      </c>
      <c r="C90" s="1">
        <f t="shared" si="34"/>
        <v>0.2</v>
      </c>
      <c r="D90" s="1">
        <f t="shared" si="35"/>
        <v>0.01</v>
      </c>
      <c r="E90" s="1">
        <f t="shared" si="36"/>
        <v>0.05</v>
      </c>
      <c r="F90" s="1">
        <f t="shared" si="37"/>
        <v>0.03</v>
      </c>
      <c r="G90" s="2">
        <f t="shared" si="38"/>
        <v>98.46284286555516</v>
      </c>
      <c r="H90" s="2">
        <f t="shared" si="39"/>
        <v>12.807103782663129</v>
      </c>
      <c r="I90" s="2">
        <f t="shared" si="40"/>
        <v>2.339646851925969</v>
      </c>
      <c r="J90" s="2">
        <f t="shared" si="23"/>
        <v>44.371357130049788</v>
      </c>
      <c r="K90" s="2">
        <f t="shared" si="24"/>
        <v>18.964980588213056</v>
      </c>
      <c r="L90" s="2">
        <f t="shared" si="25"/>
        <v>3.286027036013345</v>
      </c>
      <c r="M90" s="2">
        <f t="shared" si="26"/>
        <v>4.0128125166233708E-2</v>
      </c>
      <c r="N90" s="2">
        <f t="shared" si="27"/>
        <v>3.0042281304857123E-2</v>
      </c>
      <c r="O90" s="2">
        <f t="shared" si="28"/>
        <v>3.2930116186270708</v>
      </c>
      <c r="P90" s="2">
        <f t="shared" si="29"/>
        <v>18.978273700772576</v>
      </c>
      <c r="Q90" s="2">
        <f t="shared" si="30"/>
        <v>2.9425941515818388</v>
      </c>
      <c r="R90" s="2">
        <f t="shared" si="31"/>
        <v>2.9432948354505517</v>
      </c>
    </row>
    <row r="91" spans="1:18" x14ac:dyDescent="0.25">
      <c r="A91" s="1">
        <f t="shared" si="32"/>
        <v>86</v>
      </c>
      <c r="B91" s="1">
        <f t="shared" si="33"/>
        <v>0.33</v>
      </c>
      <c r="C91" s="1">
        <f t="shared" si="34"/>
        <v>0.2</v>
      </c>
      <c r="D91" s="1">
        <f t="shared" si="35"/>
        <v>0.01</v>
      </c>
      <c r="E91" s="1">
        <f t="shared" si="36"/>
        <v>0.05</v>
      </c>
      <c r="F91" s="1">
        <f t="shared" si="37"/>
        <v>0.03</v>
      </c>
      <c r="G91" s="2">
        <f t="shared" si="38"/>
        <v>102.49431897249787</v>
      </c>
      <c r="H91" s="2">
        <f t="shared" si="39"/>
        <v>13.197138159658458</v>
      </c>
      <c r="I91" s="2">
        <f t="shared" si="40"/>
        <v>2.3631606937057725</v>
      </c>
      <c r="J91" s="2">
        <f t="shared" si="23"/>
        <v>46.184139250883959</v>
      </c>
      <c r="K91" s="2">
        <f t="shared" si="24"/>
        <v>19.543376535457117</v>
      </c>
      <c r="L91" s="2">
        <f t="shared" si="25"/>
        <v>3.2864480857465401</v>
      </c>
      <c r="M91" s="2">
        <f t="shared" si="26"/>
        <v>4.0120388552025987E-2</v>
      </c>
      <c r="N91" s="2">
        <f t="shared" si="27"/>
        <v>3.0039728222168573E-2</v>
      </c>
      <c r="O91" s="2">
        <f t="shared" si="28"/>
        <v>3.2930116186270708</v>
      </c>
      <c r="P91" s="2">
        <f t="shared" si="29"/>
        <v>19.556248181571888</v>
      </c>
      <c r="Q91" s="2">
        <f t="shared" si="30"/>
        <v>2.9726364328866954</v>
      </c>
      <c r="R91" s="2">
        <f t="shared" si="31"/>
        <v>2.9732948354505515</v>
      </c>
    </row>
    <row r="92" spans="1:18" x14ac:dyDescent="0.25">
      <c r="A92" s="1">
        <f t="shared" si="32"/>
        <v>87</v>
      </c>
      <c r="B92" s="1">
        <f t="shared" si="33"/>
        <v>0.33</v>
      </c>
      <c r="C92" s="1">
        <f t="shared" si="34"/>
        <v>0.2</v>
      </c>
      <c r="D92" s="1">
        <f t="shared" si="35"/>
        <v>0.01</v>
      </c>
      <c r="E92" s="1">
        <f t="shared" si="36"/>
        <v>0.05</v>
      </c>
      <c r="F92" s="1">
        <f t="shared" si="37"/>
        <v>0.03</v>
      </c>
      <c r="G92" s="2">
        <f t="shared" si="38"/>
        <v>106.69003496579238</v>
      </c>
      <c r="H92" s="2">
        <f t="shared" si="39"/>
        <v>13.599050851831031</v>
      </c>
      <c r="I92" s="2">
        <f t="shared" si="40"/>
        <v>2.3869108535242538</v>
      </c>
      <c r="J92" s="2">
        <f t="shared" si="23"/>
        <v>48.070859460970738</v>
      </c>
      <c r="K92" s="2">
        <f t="shared" si="24"/>
        <v>20.139361044839408</v>
      </c>
      <c r="L92" s="2">
        <f t="shared" si="25"/>
        <v>3.2868437602897562</v>
      </c>
      <c r="M92" s="2">
        <f t="shared" si="26"/>
        <v>4.0113119704916253E-2</v>
      </c>
      <c r="N92" s="2">
        <f t="shared" si="27"/>
        <v>3.0037329502622362E-2</v>
      </c>
      <c r="O92" s="2">
        <f t="shared" si="28"/>
        <v>3.2930116186270708</v>
      </c>
      <c r="P92" s="2">
        <f t="shared" si="29"/>
        <v>20.151824605820977</v>
      </c>
      <c r="Q92" s="2">
        <f t="shared" si="30"/>
        <v>3.0026761611088646</v>
      </c>
      <c r="R92" s="2">
        <f t="shared" si="31"/>
        <v>3.0032948354505522</v>
      </c>
    </row>
    <row r="93" spans="1:18" x14ac:dyDescent="0.25">
      <c r="A93" s="1">
        <f t="shared" si="32"/>
        <v>88</v>
      </c>
      <c r="B93" s="1">
        <f t="shared" si="33"/>
        <v>0.33</v>
      </c>
      <c r="C93" s="1">
        <f t="shared" si="34"/>
        <v>0.2</v>
      </c>
      <c r="D93" s="1">
        <f t="shared" si="35"/>
        <v>0.01</v>
      </c>
      <c r="E93" s="1">
        <f t="shared" si="36"/>
        <v>0.05</v>
      </c>
      <c r="F93" s="1">
        <f t="shared" si="37"/>
        <v>0.03</v>
      </c>
      <c r="G93" s="2">
        <f t="shared" si="38"/>
        <v>111.05669988196124</v>
      </c>
      <c r="H93" s="2">
        <f t="shared" si="39"/>
        <v>14.013203607733722</v>
      </c>
      <c r="I93" s="2">
        <f t="shared" si="40"/>
        <v>2.4108997064171866</v>
      </c>
      <c r="J93" s="2">
        <f t="shared" si="23"/>
        <v>50.034536181155111</v>
      </c>
      <c r="K93" s="2">
        <f t="shared" si="24"/>
        <v>20.753470601857149</v>
      </c>
      <c r="L93" s="2">
        <f t="shared" si="25"/>
        <v>3.2872155881161564</v>
      </c>
      <c r="M93" s="2">
        <f t="shared" si="26"/>
        <v>4.0106290272149805E-2</v>
      </c>
      <c r="N93" s="2">
        <f t="shared" si="27"/>
        <v>3.0035075789809434E-2</v>
      </c>
      <c r="O93" s="2">
        <f t="shared" si="28"/>
        <v>3.2930116186270708</v>
      </c>
      <c r="P93" s="2">
        <f t="shared" si="29"/>
        <v>20.765539032504268</v>
      </c>
      <c r="Q93" s="2">
        <f t="shared" si="30"/>
        <v>3.0327134906114872</v>
      </c>
      <c r="R93" s="2">
        <f t="shared" si="31"/>
        <v>3.033294835450552</v>
      </c>
    </row>
    <row r="94" spans="1:18" x14ac:dyDescent="0.25">
      <c r="A94" s="1">
        <f t="shared" si="32"/>
        <v>89</v>
      </c>
      <c r="B94" s="1">
        <f t="shared" si="33"/>
        <v>0.33</v>
      </c>
      <c r="C94" s="1">
        <f t="shared" si="34"/>
        <v>0.2</v>
      </c>
      <c r="D94" s="1">
        <f t="shared" si="35"/>
        <v>0.01</v>
      </c>
      <c r="E94" s="1">
        <f t="shared" si="36"/>
        <v>0.05</v>
      </c>
      <c r="F94" s="1">
        <f t="shared" si="37"/>
        <v>0.03</v>
      </c>
      <c r="G94" s="2">
        <f t="shared" si="38"/>
        <v>115.60129642366678</v>
      </c>
      <c r="H94" s="2">
        <f t="shared" si="39"/>
        <v>14.439969192802995</v>
      </c>
      <c r="I94" s="2">
        <f t="shared" si="40"/>
        <v>2.4351296512898508</v>
      </c>
      <c r="J94" s="2">
        <f t="shared" si="23"/>
        <v>52.078310994919292</v>
      </c>
      <c r="K94" s="2">
        <f t="shared" si="24"/>
        <v>21.386258003689541</v>
      </c>
      <c r="L94" s="2">
        <f t="shared" si="25"/>
        <v>3.2875650057251504</v>
      </c>
      <c r="M94" s="2">
        <f t="shared" si="26"/>
        <v>4.009987362781417E-2</v>
      </c>
      <c r="N94" s="2">
        <f t="shared" si="27"/>
        <v>3.0032958297178676E-2</v>
      </c>
      <c r="O94" s="2">
        <f t="shared" si="28"/>
        <v>3.2930116186270708</v>
      </c>
      <c r="P94" s="2">
        <f t="shared" si="29"/>
        <v>21.397943846032749</v>
      </c>
      <c r="Q94" s="2">
        <f t="shared" si="30"/>
        <v>3.0627485664012961</v>
      </c>
      <c r="R94" s="2">
        <f t="shared" si="31"/>
        <v>3.0632948354505518</v>
      </c>
    </row>
    <row r="95" spans="1:18" x14ac:dyDescent="0.25">
      <c r="A95" s="1">
        <f t="shared" si="32"/>
        <v>90</v>
      </c>
      <c r="B95" s="1">
        <f t="shared" si="33"/>
        <v>0.33</v>
      </c>
      <c r="C95" s="1">
        <f t="shared" si="34"/>
        <v>0.2</v>
      </c>
      <c r="D95" s="1">
        <f t="shared" si="35"/>
        <v>0.01</v>
      </c>
      <c r="E95" s="1">
        <f t="shared" si="36"/>
        <v>0.05</v>
      </c>
      <c r="F95" s="1">
        <f t="shared" si="37"/>
        <v>0.03</v>
      </c>
      <c r="G95" s="2">
        <f t="shared" si="38"/>
        <v>120.33109213095454</v>
      </c>
      <c r="H95" s="2">
        <f t="shared" si="39"/>
        <v>14.879731724872952</v>
      </c>
      <c r="I95" s="2">
        <f t="shared" si="40"/>
        <v>2.4596031111569254</v>
      </c>
      <c r="J95" s="2">
        <f t="shared" si="23"/>
        <v>54.205453675264842</v>
      </c>
      <c r="K95" s="2">
        <f t="shared" si="24"/>
        <v>22.038292856837451</v>
      </c>
      <c r="L95" s="2">
        <f t="shared" si="25"/>
        <v>3.2878933631657983</v>
      </c>
      <c r="M95" s="2">
        <f t="shared" si="26"/>
        <v>4.0093844766694017E-2</v>
      </c>
      <c r="N95" s="2">
        <f t="shared" si="27"/>
        <v>3.0030968773009026E-2</v>
      </c>
      <c r="O95" s="2">
        <f t="shared" si="28"/>
        <v>3.2930116186270708</v>
      </c>
      <c r="P95" s="2">
        <f t="shared" si="29"/>
        <v>22.049608253427206</v>
      </c>
      <c r="Q95" s="2">
        <f t="shared" si="30"/>
        <v>3.0927815246984749</v>
      </c>
      <c r="R95" s="2">
        <f t="shared" si="31"/>
        <v>3.0932948354505521</v>
      </c>
    </row>
    <row r="96" spans="1:18" x14ac:dyDescent="0.25">
      <c r="A96" s="1">
        <f t="shared" si="32"/>
        <v>91</v>
      </c>
      <c r="B96" s="1">
        <f t="shared" si="33"/>
        <v>0.33</v>
      </c>
      <c r="C96" s="1">
        <f t="shared" si="34"/>
        <v>0.2</v>
      </c>
      <c r="D96" s="1">
        <f t="shared" si="35"/>
        <v>0.01</v>
      </c>
      <c r="E96" s="1">
        <f t="shared" si="36"/>
        <v>0.05</v>
      </c>
      <c r="F96" s="1">
        <f t="shared" si="37"/>
        <v>0.03</v>
      </c>
      <c r="G96" s="2">
        <f t="shared" si="38"/>
        <v>125.25365100836365</v>
      </c>
      <c r="H96" s="2">
        <f t="shared" si="39"/>
        <v>15.33288701990732</v>
      </c>
      <c r="I96" s="2">
        <f t="shared" si="40"/>
        <v>2.484322533384792</v>
      </c>
      <c r="J96" s="2">
        <f t="shared" si="23"/>
        <v>56.419367416730282</v>
      </c>
      <c r="K96" s="2">
        <f t="shared" si="24"/>
        <v>22.710162089888186</v>
      </c>
      <c r="L96" s="2">
        <f t="shared" si="25"/>
        <v>3.2882019292298073</v>
      </c>
      <c r="M96" s="2">
        <f t="shared" si="26"/>
        <v>4.0088180204763763E-2</v>
      </c>
      <c r="N96" s="2">
        <f t="shared" si="27"/>
        <v>3.002909946757204E-2</v>
      </c>
      <c r="O96" s="2">
        <f t="shared" si="28"/>
        <v>3.2930116186270708</v>
      </c>
      <c r="P96" s="2">
        <f t="shared" si="29"/>
        <v>22.721118796642951</v>
      </c>
      <c r="Q96" s="2">
        <f t="shared" si="30"/>
        <v>3.1228124934714847</v>
      </c>
      <c r="R96" s="2">
        <f t="shared" si="31"/>
        <v>3.1232948354505523</v>
      </c>
    </row>
    <row r="97" spans="1:18" x14ac:dyDescent="0.25">
      <c r="A97" s="1">
        <f t="shared" si="32"/>
        <v>92</v>
      </c>
      <c r="B97" s="1">
        <f t="shared" si="33"/>
        <v>0.33</v>
      </c>
      <c r="C97" s="1">
        <f t="shared" si="34"/>
        <v>0.2</v>
      </c>
      <c r="D97" s="1">
        <f t="shared" si="35"/>
        <v>0.01</v>
      </c>
      <c r="E97" s="1">
        <f t="shared" si="36"/>
        <v>0.05</v>
      </c>
      <c r="F97" s="1">
        <f t="shared" si="37"/>
        <v>0.03</v>
      </c>
      <c r="G97" s="2">
        <f t="shared" si="38"/>
        <v>130.37684562650807</v>
      </c>
      <c r="H97" s="2">
        <f t="shared" si="39"/>
        <v>15.799842948260526</v>
      </c>
      <c r="I97" s="2">
        <f t="shared" si="40"/>
        <v>2.5092903899362726</v>
      </c>
      <c r="J97" s="2">
        <f t="shared" si="23"/>
        <v>58.723594280916593</v>
      </c>
      <c r="K97" s="2">
        <f t="shared" si="24"/>
        <v>23.402470481867176</v>
      </c>
      <c r="L97" s="2">
        <f t="shared" si="25"/>
        <v>3.2884918963337229</v>
      </c>
      <c r="M97" s="2">
        <f t="shared" si="26"/>
        <v>4.0082857885889819E-2</v>
      </c>
      <c r="N97" s="2">
        <f t="shared" si="27"/>
        <v>3.0027343102343639E-2</v>
      </c>
      <c r="O97" s="2">
        <f t="shared" si="28"/>
        <v>3.2930116186270708</v>
      </c>
      <c r="P97" s="2">
        <f t="shared" si="29"/>
        <v>23.413079880497207</v>
      </c>
      <c r="Q97" s="2">
        <f t="shared" si="30"/>
        <v>3.1528415929390565</v>
      </c>
      <c r="R97" s="2">
        <f t="shared" si="31"/>
        <v>3.1532948354505526</v>
      </c>
    </row>
    <row r="98" spans="1:18" x14ac:dyDescent="0.25">
      <c r="A98" s="1">
        <f t="shared" si="32"/>
        <v>93</v>
      </c>
      <c r="B98" s="1">
        <f t="shared" si="33"/>
        <v>0.33</v>
      </c>
      <c r="C98" s="1">
        <f t="shared" si="34"/>
        <v>0.2</v>
      </c>
      <c r="D98" s="1">
        <f t="shared" si="35"/>
        <v>0.01</v>
      </c>
      <c r="E98" s="1">
        <f t="shared" si="36"/>
        <v>0.05</v>
      </c>
      <c r="F98" s="1">
        <f t="shared" si="37"/>
        <v>0.03</v>
      </c>
      <c r="G98" s="2">
        <f t="shared" si="38"/>
        <v>135.70886971749169</v>
      </c>
      <c r="H98" s="2">
        <f t="shared" si="39"/>
        <v>16.28101980178856</v>
      </c>
      <c r="I98" s="2">
        <f t="shared" si="40"/>
        <v>2.5345091776178292</v>
      </c>
      <c r="J98" s="2">
        <f t="shared" si="23"/>
        <v>61.121820864235296</v>
      </c>
      <c r="K98" s="2">
        <f t="shared" si="24"/>
        <v>24.115841206652622</v>
      </c>
      <c r="L98" s="2">
        <f t="shared" si="25"/>
        <v>3.2887643851087849</v>
      </c>
      <c r="M98" s="2">
        <f t="shared" si="26"/>
        <v>4.0077857094343264E-2</v>
      </c>
      <c r="N98" s="2">
        <f t="shared" si="27"/>
        <v>3.0025692841133277E-2</v>
      </c>
      <c r="O98" s="2">
        <f t="shared" si="28"/>
        <v>3.2930116186270708</v>
      </c>
      <c r="P98" s="2">
        <f t="shared" si="29"/>
        <v>24.126114316674208</v>
      </c>
      <c r="Q98" s="2">
        <f t="shared" si="30"/>
        <v>3.1828689360414</v>
      </c>
      <c r="R98" s="2">
        <f t="shared" si="31"/>
        <v>3.1832948354505524</v>
      </c>
    </row>
    <row r="99" spans="1:18" x14ac:dyDescent="0.25">
      <c r="A99" s="1">
        <f t="shared" si="32"/>
        <v>94</v>
      </c>
      <c r="B99" s="1">
        <f t="shared" si="33"/>
        <v>0.33</v>
      </c>
      <c r="C99" s="1">
        <f t="shared" si="34"/>
        <v>0.2</v>
      </c>
      <c r="D99" s="1">
        <f t="shared" si="35"/>
        <v>0.01</v>
      </c>
      <c r="E99" s="1">
        <f t="shared" si="36"/>
        <v>0.05</v>
      </c>
      <c r="F99" s="1">
        <f t="shared" si="37"/>
        <v>0.03</v>
      </c>
      <c r="G99" s="2">
        <f t="shared" si="38"/>
        <v>141.25825128431009</v>
      </c>
      <c r="H99" s="2">
        <f t="shared" si="39"/>
        <v>16.776850672140011</v>
      </c>
      <c r="I99" s="2">
        <f t="shared" si="40"/>
        <v>2.5599814183292455</v>
      </c>
      <c r="J99" s="2">
        <f t="shared" si="23"/>
        <v>63.617884196947522</v>
      </c>
      <c r="K99" s="2">
        <f t="shared" si="24"/>
        <v>24.850916393942931</v>
      </c>
      <c r="L99" s="2">
        <f t="shared" si="25"/>
        <v>3.2890204487158439</v>
      </c>
      <c r="M99" s="2">
        <f t="shared" si="26"/>
        <v>4.0073158372750911E-2</v>
      </c>
      <c r="N99" s="2">
        <f t="shared" si="27"/>
        <v>3.00241422630078E-2</v>
      </c>
      <c r="O99" s="2">
        <f t="shared" si="28"/>
        <v>3.2930116186270708</v>
      </c>
      <c r="P99" s="2">
        <f t="shared" si="29"/>
        <v>24.860863884297796</v>
      </c>
      <c r="Q99" s="2">
        <f t="shared" si="30"/>
        <v>3.2128946288825335</v>
      </c>
      <c r="R99" s="2">
        <f t="shared" si="31"/>
        <v>3.2132948354505526</v>
      </c>
    </row>
    <row r="100" spans="1:18" x14ac:dyDescent="0.25">
      <c r="A100" s="1">
        <f t="shared" si="32"/>
        <v>95</v>
      </c>
      <c r="B100" s="1">
        <f t="shared" si="33"/>
        <v>0.33</v>
      </c>
      <c r="C100" s="1">
        <f t="shared" si="34"/>
        <v>0.2</v>
      </c>
      <c r="D100" s="1">
        <f t="shared" si="35"/>
        <v>0.01</v>
      </c>
      <c r="E100" s="1">
        <f t="shared" si="36"/>
        <v>0.05</v>
      </c>
      <c r="F100" s="1">
        <f t="shared" si="37"/>
        <v>0.03</v>
      </c>
      <c r="G100" s="2">
        <f t="shared" si="38"/>
        <v>147.03386624521559</v>
      </c>
      <c r="H100" s="2">
        <f t="shared" si="39"/>
        <v>17.287781840567781</v>
      </c>
      <c r="I100" s="2">
        <f t="shared" si="40"/>
        <v>2.5857096593158198</v>
      </c>
      <c r="J100" s="2">
        <f t="shared" si="23"/>
        <v>66.21577788293483</v>
      </c>
      <c r="K100" s="2">
        <f t="shared" si="24"/>
        <v>25.608357707282405</v>
      </c>
      <c r="L100" s="2">
        <f t="shared" si="25"/>
        <v>3.2892610769016919</v>
      </c>
      <c r="M100" s="2">
        <f t="shared" si="26"/>
        <v>4.0068743445137389E-2</v>
      </c>
      <c r="N100" s="2">
        <f t="shared" si="27"/>
        <v>3.0022685336895338E-2</v>
      </c>
      <c r="O100" s="2">
        <f t="shared" si="28"/>
        <v>3.2930116186270708</v>
      </c>
      <c r="P100" s="2">
        <f t="shared" si="29"/>
        <v>25.617989907575904</v>
      </c>
      <c r="Q100" s="2">
        <f t="shared" si="30"/>
        <v>3.2429187711455412</v>
      </c>
      <c r="R100" s="2">
        <f t="shared" si="31"/>
        <v>3.2432948354505524</v>
      </c>
    </row>
    <row r="101" spans="1:18" x14ac:dyDescent="0.25">
      <c r="A101" s="1">
        <f t="shared" si="32"/>
        <v>96</v>
      </c>
      <c r="B101" s="1">
        <f t="shared" si="33"/>
        <v>0.33</v>
      </c>
      <c r="C101" s="1">
        <f t="shared" si="34"/>
        <v>0.2</v>
      </c>
      <c r="D101" s="1">
        <f t="shared" si="35"/>
        <v>0.01</v>
      </c>
      <c r="E101" s="1">
        <f t="shared" si="36"/>
        <v>0.05</v>
      </c>
      <c r="F101" s="1">
        <f t="shared" si="37"/>
        <v>0.03</v>
      </c>
      <c r="G101" s="2">
        <f t="shared" si="38"/>
        <v>153.04495263487689</v>
      </c>
      <c r="H101" s="2">
        <f t="shared" si="39"/>
        <v>17.814273179612346</v>
      </c>
      <c r="I101" s="2">
        <f t="shared" si="40"/>
        <v>2.6116964734230907</v>
      </c>
      <c r="J101" s="2">
        <f t="shared" ref="J101:J104" si="41">G101^B101*(H101*I101)^(1-B101)</f>
        <v>68.91965849002645</v>
      </c>
      <c r="K101" s="2">
        <f t="shared" ref="K101:K104" si="42">J101/I101</f>
        <v>26.38884693966563</v>
      </c>
      <c r="L101" s="2">
        <f t="shared" si="25"/>
        <v>3.2894871998122195</v>
      </c>
      <c r="M101" s="2">
        <f t="shared" ref="M101:M104" si="43">C101*(1/L101)^(1-B101)-E101</f>
        <v>4.0064595144734733E-2</v>
      </c>
      <c r="N101" s="2">
        <f t="shared" ref="N101:N104" si="44">B101*(M101-F101-D101)+F101</f>
        <v>3.0021316397762461E-2</v>
      </c>
      <c r="O101" s="2">
        <f t="shared" si="28"/>
        <v>3.2930116186270708</v>
      </c>
      <c r="P101" s="2">
        <f t="shared" si="29"/>
        <v>26.398173851037029</v>
      </c>
      <c r="Q101" s="2">
        <f t="shared" si="30"/>
        <v>3.2729414564824371</v>
      </c>
      <c r="R101" s="2">
        <f t="shared" si="31"/>
        <v>3.2732948354505527</v>
      </c>
    </row>
    <row r="102" spans="1:18" x14ac:dyDescent="0.25">
      <c r="A102" s="1">
        <f t="shared" si="32"/>
        <v>97</v>
      </c>
      <c r="B102" s="1">
        <f t="shared" si="33"/>
        <v>0.33</v>
      </c>
      <c r="C102" s="1">
        <f t="shared" si="34"/>
        <v>0.2</v>
      </c>
      <c r="D102" s="1">
        <f t="shared" si="35"/>
        <v>0.01</v>
      </c>
      <c r="E102" s="1">
        <f t="shared" si="36"/>
        <v>0.05</v>
      </c>
      <c r="F102" s="1">
        <f t="shared" si="37"/>
        <v>0.03</v>
      </c>
      <c r="G102" s="2">
        <f t="shared" si="38"/>
        <v>159.30112538505682</v>
      </c>
      <c r="H102" s="2">
        <f t="shared" si="39"/>
        <v>18.356798567018078</v>
      </c>
      <c r="I102" s="2">
        <f t="shared" si="40"/>
        <v>2.637944459354125</v>
      </c>
      <c r="J102" s="2">
        <f t="shared" si="41"/>
        <v>71.733852201108547</v>
      </c>
      <c r="K102" s="2">
        <f t="shared" si="42"/>
        <v>27.193086627256694</v>
      </c>
      <c r="L102" s="2">
        <f t="shared" si="25"/>
        <v>3.2896996915768884</v>
      </c>
      <c r="M102" s="2">
        <f t="shared" si="43"/>
        <v>4.0060697346256835E-2</v>
      </c>
      <c r="N102" s="2">
        <f t="shared" si="44"/>
        <v>3.0020030124264754E-2</v>
      </c>
      <c r="O102" s="2">
        <f t="shared" si="28"/>
        <v>3.2930116186270708</v>
      </c>
      <c r="P102" s="2">
        <f t="shared" si="29"/>
        <v>27.202117932894282</v>
      </c>
      <c r="Q102" s="2">
        <f t="shared" si="30"/>
        <v>3.3029627728801993</v>
      </c>
      <c r="R102" s="2">
        <f t="shared" si="31"/>
        <v>3.3032948354505529</v>
      </c>
    </row>
    <row r="103" spans="1:18" x14ac:dyDescent="0.25">
      <c r="A103" s="1">
        <f t="shared" si="32"/>
        <v>98</v>
      </c>
      <c r="B103" s="1">
        <f t="shared" si="33"/>
        <v>0.33</v>
      </c>
      <c r="C103" s="1">
        <f t="shared" si="34"/>
        <v>0.2</v>
      </c>
      <c r="D103" s="1">
        <f t="shared" si="35"/>
        <v>0.01</v>
      </c>
      <c r="E103" s="1">
        <f t="shared" si="36"/>
        <v>0.05</v>
      </c>
      <c r="F103" s="1">
        <f t="shared" si="37"/>
        <v>0.03</v>
      </c>
      <c r="G103" s="2">
        <f t="shared" si="38"/>
        <v>165.81239170845876</v>
      </c>
      <c r="H103" s="2">
        <f t="shared" si="39"/>
        <v>18.915846312255201</v>
      </c>
      <c r="I103" s="2">
        <f t="shared" si="40"/>
        <v>2.6644562419293889</v>
      </c>
      <c r="J103" s="2">
        <f t="shared" si="41"/>
        <v>74.662861736659195</v>
      </c>
      <c r="K103" s="2">
        <f t="shared" si="42"/>
        <v>28.021800681775971</v>
      </c>
      <c r="L103" s="2">
        <f t="shared" si="25"/>
        <v>3.2898993736781752</v>
      </c>
      <c r="M103" s="2">
        <f t="shared" si="43"/>
        <v>4.0057034902356278E-2</v>
      </c>
      <c r="N103" s="2">
        <f t="shared" si="44"/>
        <v>3.0018821517777572E-2</v>
      </c>
      <c r="O103" s="2">
        <f t="shared" si="28"/>
        <v>3.2930116186270708</v>
      </c>
      <c r="P103" s="2">
        <f t="shared" si="29"/>
        <v>28.030545757089183</v>
      </c>
      <c r="Q103" s="2">
        <f t="shared" si="30"/>
        <v>3.3329828030044641</v>
      </c>
      <c r="R103" s="2">
        <f t="shared" si="31"/>
        <v>3.3332948354505527</v>
      </c>
    </row>
    <row r="104" spans="1:18" x14ac:dyDescent="0.25">
      <c r="A104" s="1">
        <f t="shared" si="32"/>
        <v>99</v>
      </c>
      <c r="B104" s="1">
        <f t="shared" si="33"/>
        <v>0.33</v>
      </c>
      <c r="C104" s="1">
        <f t="shared" si="34"/>
        <v>0.2</v>
      </c>
      <c r="D104" s="1">
        <f t="shared" si="35"/>
        <v>0.01</v>
      </c>
      <c r="E104" s="1">
        <f t="shared" si="36"/>
        <v>0.05</v>
      </c>
      <c r="F104" s="1">
        <f t="shared" si="37"/>
        <v>0.03</v>
      </c>
      <c r="G104" s="2">
        <f t="shared" si="38"/>
        <v>172.58916711035718</v>
      </c>
      <c r="H104" s="2">
        <f t="shared" si="39"/>
        <v>19.491919596031284</v>
      </c>
      <c r="I104" s="2">
        <f t="shared" si="40"/>
        <v>2.6912344723492336</v>
      </c>
      <c r="J104" s="2">
        <f t="shared" si="41"/>
        <v>77.71137355978594</v>
      </c>
      <c r="K104" s="2">
        <f t="shared" si="42"/>
        <v>28.875735042123658</v>
      </c>
      <c r="L104" s="2">
        <f t="shared" si="25"/>
        <v>3.2900870181188058</v>
      </c>
      <c r="M104" s="2">
        <f t="shared" si="43"/>
        <v>4.0053593584000152E-2</v>
      </c>
      <c r="N104" s="2">
        <f t="shared" si="44"/>
        <v>3.0017685882720049E-2</v>
      </c>
      <c r="O104" s="2">
        <f t="shared" si="28"/>
        <v>3.2930116186270708</v>
      </c>
      <c r="P104" s="2">
        <f t="shared" si="29"/>
        <v>28.884202964584063</v>
      </c>
      <c r="Q104" s="2">
        <f t="shared" si="30"/>
        <v>3.3630016245222416</v>
      </c>
      <c r="R104" s="2">
        <f t="shared" si="31"/>
        <v>3.363294835450553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951EA-85F2-6E40-9B21-3826563E3D7C}">
  <dimension ref="A1"/>
  <sheetViews>
    <sheetView topLeftCell="A32" workbookViewId="0">
      <selection activeCell="O11" sqref="O1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Solow Model</vt:lpstr>
      <vt:lpstr>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Vollrath, Dietrich E</dc:creator>
  <cp:lastModifiedBy>Vollrath, Dietrich E</cp:lastModifiedBy>
  <dcterms:created xsi:type="dcterms:W3CDTF">2022-12-22T22:53:32Z</dcterms:created>
  <dcterms:modified xsi:type="dcterms:W3CDTF">2024-02-12T18:58:02Z</dcterms:modified>
</cp:coreProperties>
</file>