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StudyGuide/solow/"/>
    </mc:Choice>
  </mc:AlternateContent>
  <xr:revisionPtr revIDLastSave="0" documentId="13_ncr:1_{D13CDF45-DA5E-CA4B-8512-17598E5EC39C}" xr6:coauthVersionLast="47" xr6:coauthVersionMax="47" xr10:uidLastSave="{00000000-0000-0000-0000-000000000000}"/>
  <bookViews>
    <workbookView xWindow="380" yWindow="500" windowWidth="28040" windowHeight="15800" xr2:uid="{766A9E66-545D-034F-944F-E69BE052E8C3}"/>
  </bookViews>
  <sheets>
    <sheet name="Solow Model" sheetId="1" r:id="rId1"/>
    <sheet name="Figur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P4" i="1" s="1"/>
  <c r="R4" i="1" s="1"/>
  <c r="I5" i="1"/>
  <c r="H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C5" i="1"/>
  <c r="B5" i="1"/>
  <c r="B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L4" i="1"/>
  <c r="M4" i="1" s="1"/>
  <c r="J4" i="1"/>
  <c r="K4" i="1" s="1"/>
  <c r="Q4" i="1" s="1"/>
  <c r="O5" i="1" l="1"/>
  <c r="P5" i="1" s="1"/>
  <c r="R5" i="1" s="1"/>
  <c r="H6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G5" i="1"/>
  <c r="J5" i="1" s="1"/>
  <c r="K5" i="1" s="1"/>
  <c r="Q5" i="1" s="1"/>
  <c r="N4" i="1"/>
  <c r="C6" i="1"/>
  <c r="B7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C7" i="1" l="1"/>
  <c r="O6" i="1"/>
  <c r="P6" i="1" s="1"/>
  <c r="R6" i="1" s="1"/>
  <c r="L5" i="1"/>
  <c r="M5" i="1" s="1"/>
  <c r="N5" i="1"/>
  <c r="G6" i="1"/>
  <c r="B8" i="1"/>
  <c r="C8" i="1" l="1"/>
  <c r="O7" i="1"/>
  <c r="P7" i="1" s="1"/>
  <c r="R7" i="1" s="1"/>
  <c r="L6" i="1"/>
  <c r="M6" i="1" s="1"/>
  <c r="J6" i="1"/>
  <c r="K6" i="1" s="1"/>
  <c r="Q6" i="1" s="1"/>
  <c r="B9" i="1"/>
  <c r="O8" i="1" l="1"/>
  <c r="P8" i="1" s="1"/>
  <c r="R8" i="1" s="1"/>
  <c r="C9" i="1"/>
  <c r="G7" i="1"/>
  <c r="N6" i="1"/>
  <c r="B10" i="1"/>
  <c r="O9" i="1" l="1"/>
  <c r="P9" i="1" s="1"/>
  <c r="R9" i="1" s="1"/>
  <c r="C10" i="1"/>
  <c r="J7" i="1"/>
  <c r="K7" i="1" s="1"/>
  <c r="Q7" i="1" s="1"/>
  <c r="L7" i="1"/>
  <c r="M7" i="1" s="1"/>
  <c r="B11" i="1"/>
  <c r="O10" i="1" l="1"/>
  <c r="P10" i="1" s="1"/>
  <c r="R10" i="1" s="1"/>
  <c r="C11" i="1"/>
  <c r="G8" i="1"/>
  <c r="N7" i="1"/>
  <c r="B12" i="1"/>
  <c r="O11" i="1" l="1"/>
  <c r="P11" i="1" s="1"/>
  <c r="R11" i="1" s="1"/>
  <c r="C12" i="1"/>
  <c r="L8" i="1"/>
  <c r="M8" i="1" s="1"/>
  <c r="J8" i="1"/>
  <c r="K8" i="1" s="1"/>
  <c r="Q8" i="1" s="1"/>
  <c r="B13" i="1"/>
  <c r="O12" i="1" l="1"/>
  <c r="P12" i="1" s="1"/>
  <c r="R12" i="1" s="1"/>
  <c r="C13" i="1"/>
  <c r="G9" i="1"/>
  <c r="N8" i="1"/>
  <c r="B14" i="1"/>
  <c r="O13" i="1" l="1"/>
  <c r="P13" i="1" s="1"/>
  <c r="R13" i="1" s="1"/>
  <c r="C14" i="1"/>
  <c r="L9" i="1"/>
  <c r="M9" i="1" s="1"/>
  <c r="J9" i="1"/>
  <c r="K9" i="1" s="1"/>
  <c r="Q9" i="1" s="1"/>
  <c r="B15" i="1"/>
  <c r="O14" i="1" l="1"/>
  <c r="P14" i="1" s="1"/>
  <c r="R14" i="1" s="1"/>
  <c r="C15" i="1"/>
  <c r="G10" i="1"/>
  <c r="N9" i="1"/>
  <c r="B16" i="1"/>
  <c r="O15" i="1" l="1"/>
  <c r="P15" i="1" s="1"/>
  <c r="R15" i="1" s="1"/>
  <c r="C16" i="1"/>
  <c r="L10" i="1"/>
  <c r="M10" i="1" s="1"/>
  <c r="J10" i="1"/>
  <c r="K10" i="1" s="1"/>
  <c r="Q10" i="1" s="1"/>
  <c r="B17" i="1"/>
  <c r="O16" i="1" l="1"/>
  <c r="P16" i="1" s="1"/>
  <c r="R16" i="1" s="1"/>
  <c r="C17" i="1"/>
  <c r="G11" i="1"/>
  <c r="N10" i="1"/>
  <c r="B18" i="1"/>
  <c r="O17" i="1" l="1"/>
  <c r="P17" i="1" s="1"/>
  <c r="R17" i="1" s="1"/>
  <c r="C18" i="1"/>
  <c r="J11" i="1"/>
  <c r="K11" i="1" s="1"/>
  <c r="Q11" i="1" s="1"/>
  <c r="L11" i="1"/>
  <c r="M11" i="1" s="1"/>
  <c r="B19" i="1"/>
  <c r="O18" i="1" l="1"/>
  <c r="P18" i="1" s="1"/>
  <c r="R18" i="1" s="1"/>
  <c r="C19" i="1"/>
  <c r="G12" i="1"/>
  <c r="N11" i="1"/>
  <c r="B20" i="1"/>
  <c r="O19" i="1" l="1"/>
  <c r="P19" i="1" s="1"/>
  <c r="R19" i="1" s="1"/>
  <c r="C20" i="1"/>
  <c r="L12" i="1"/>
  <c r="M12" i="1" s="1"/>
  <c r="J12" i="1"/>
  <c r="K12" i="1" s="1"/>
  <c r="Q12" i="1" s="1"/>
  <c r="B21" i="1"/>
  <c r="O20" i="1" l="1"/>
  <c r="P20" i="1" s="1"/>
  <c r="R20" i="1" s="1"/>
  <c r="C21" i="1"/>
  <c r="G13" i="1"/>
  <c r="N12" i="1"/>
  <c r="B22" i="1"/>
  <c r="O21" i="1" l="1"/>
  <c r="P21" i="1" s="1"/>
  <c r="R21" i="1" s="1"/>
  <c r="C22" i="1"/>
  <c r="J13" i="1"/>
  <c r="K13" i="1" s="1"/>
  <c r="Q13" i="1" s="1"/>
  <c r="L13" i="1"/>
  <c r="M13" i="1" s="1"/>
  <c r="B23" i="1"/>
  <c r="O22" i="1" l="1"/>
  <c r="P22" i="1" s="1"/>
  <c r="R22" i="1" s="1"/>
  <c r="C23" i="1"/>
  <c r="G14" i="1"/>
  <c r="N13" i="1"/>
  <c r="B24" i="1"/>
  <c r="O23" i="1" l="1"/>
  <c r="P23" i="1" s="1"/>
  <c r="R23" i="1" s="1"/>
  <c r="C24" i="1"/>
  <c r="L14" i="1"/>
  <c r="M14" i="1" s="1"/>
  <c r="J14" i="1"/>
  <c r="K14" i="1" s="1"/>
  <c r="Q14" i="1" s="1"/>
  <c r="B25" i="1"/>
  <c r="O24" i="1" l="1"/>
  <c r="P24" i="1" s="1"/>
  <c r="R24" i="1" s="1"/>
  <c r="C25" i="1"/>
  <c r="G15" i="1"/>
  <c r="N14" i="1"/>
  <c r="B26" i="1"/>
  <c r="O25" i="1" l="1"/>
  <c r="P25" i="1" s="1"/>
  <c r="R25" i="1" s="1"/>
  <c r="C26" i="1"/>
  <c r="J15" i="1"/>
  <c r="K15" i="1" s="1"/>
  <c r="Q15" i="1" s="1"/>
  <c r="L15" i="1"/>
  <c r="M15" i="1" s="1"/>
  <c r="B27" i="1"/>
  <c r="O26" i="1" l="1"/>
  <c r="P26" i="1" s="1"/>
  <c r="R26" i="1" s="1"/>
  <c r="C27" i="1"/>
  <c r="G16" i="1"/>
  <c r="N15" i="1"/>
  <c r="B28" i="1"/>
  <c r="O27" i="1" l="1"/>
  <c r="P27" i="1" s="1"/>
  <c r="R27" i="1" s="1"/>
  <c r="C28" i="1"/>
  <c r="L16" i="1"/>
  <c r="M16" i="1" s="1"/>
  <c r="J16" i="1"/>
  <c r="K16" i="1" s="1"/>
  <c r="Q16" i="1" s="1"/>
  <c r="B29" i="1"/>
  <c r="O28" i="1" l="1"/>
  <c r="P28" i="1" s="1"/>
  <c r="R28" i="1" s="1"/>
  <c r="C29" i="1"/>
  <c r="G17" i="1"/>
  <c r="N16" i="1"/>
  <c r="B30" i="1"/>
  <c r="O29" i="1" l="1"/>
  <c r="P29" i="1" s="1"/>
  <c r="R29" i="1" s="1"/>
  <c r="C30" i="1"/>
  <c r="J17" i="1"/>
  <c r="K17" i="1" s="1"/>
  <c r="Q17" i="1" s="1"/>
  <c r="L17" i="1"/>
  <c r="M17" i="1" s="1"/>
  <c r="B31" i="1"/>
  <c r="O30" i="1" l="1"/>
  <c r="P30" i="1" s="1"/>
  <c r="R30" i="1" s="1"/>
  <c r="C31" i="1"/>
  <c r="G18" i="1"/>
  <c r="N17" i="1"/>
  <c r="B32" i="1"/>
  <c r="O31" i="1" l="1"/>
  <c r="P31" i="1" s="1"/>
  <c r="R31" i="1" s="1"/>
  <c r="C32" i="1"/>
  <c r="J18" i="1"/>
  <c r="K18" i="1" s="1"/>
  <c r="Q18" i="1" s="1"/>
  <c r="L18" i="1"/>
  <c r="M18" i="1" s="1"/>
  <c r="B33" i="1"/>
  <c r="O32" i="1" l="1"/>
  <c r="P32" i="1" s="1"/>
  <c r="R32" i="1" s="1"/>
  <c r="C33" i="1"/>
  <c r="G19" i="1"/>
  <c r="N18" i="1"/>
  <c r="B34" i="1"/>
  <c r="O33" i="1" l="1"/>
  <c r="P33" i="1" s="1"/>
  <c r="R33" i="1" s="1"/>
  <c r="C34" i="1"/>
  <c r="J19" i="1"/>
  <c r="K19" i="1" s="1"/>
  <c r="Q19" i="1" s="1"/>
  <c r="L19" i="1"/>
  <c r="M19" i="1" s="1"/>
  <c r="B35" i="1"/>
  <c r="O34" i="1" l="1"/>
  <c r="P34" i="1" s="1"/>
  <c r="R34" i="1" s="1"/>
  <c r="C35" i="1"/>
  <c r="G20" i="1"/>
  <c r="N19" i="1"/>
  <c r="B36" i="1"/>
  <c r="O35" i="1" l="1"/>
  <c r="P35" i="1" s="1"/>
  <c r="R35" i="1" s="1"/>
  <c r="C36" i="1"/>
  <c r="J20" i="1"/>
  <c r="K20" i="1" s="1"/>
  <c r="Q20" i="1" s="1"/>
  <c r="L20" i="1"/>
  <c r="M20" i="1" s="1"/>
  <c r="B37" i="1"/>
  <c r="O36" i="1" l="1"/>
  <c r="P36" i="1" s="1"/>
  <c r="R36" i="1" s="1"/>
  <c r="C37" i="1"/>
  <c r="G21" i="1"/>
  <c r="N20" i="1"/>
  <c r="B38" i="1"/>
  <c r="O37" i="1" l="1"/>
  <c r="P37" i="1" s="1"/>
  <c r="R37" i="1" s="1"/>
  <c r="C38" i="1"/>
  <c r="J21" i="1"/>
  <c r="K21" i="1" s="1"/>
  <c r="Q21" i="1" s="1"/>
  <c r="L21" i="1"/>
  <c r="M21" i="1" s="1"/>
  <c r="B39" i="1"/>
  <c r="O38" i="1" l="1"/>
  <c r="P38" i="1" s="1"/>
  <c r="R38" i="1" s="1"/>
  <c r="C39" i="1"/>
  <c r="G22" i="1"/>
  <c r="N21" i="1"/>
  <c r="B40" i="1"/>
  <c r="O39" i="1" l="1"/>
  <c r="P39" i="1" s="1"/>
  <c r="R39" i="1" s="1"/>
  <c r="C40" i="1"/>
  <c r="J22" i="1"/>
  <c r="K22" i="1" s="1"/>
  <c r="Q22" i="1" s="1"/>
  <c r="L22" i="1"/>
  <c r="M22" i="1" s="1"/>
  <c r="B41" i="1"/>
  <c r="O40" i="1" l="1"/>
  <c r="P40" i="1" s="1"/>
  <c r="R40" i="1" s="1"/>
  <c r="C41" i="1"/>
  <c r="G23" i="1"/>
  <c r="N22" i="1"/>
  <c r="B42" i="1"/>
  <c r="O41" i="1" l="1"/>
  <c r="P41" i="1" s="1"/>
  <c r="R41" i="1" s="1"/>
  <c r="C42" i="1"/>
  <c r="J23" i="1"/>
  <c r="K23" i="1" s="1"/>
  <c r="Q23" i="1" s="1"/>
  <c r="L23" i="1"/>
  <c r="M23" i="1" s="1"/>
  <c r="B43" i="1"/>
  <c r="O42" i="1" l="1"/>
  <c r="P42" i="1" s="1"/>
  <c r="R42" i="1" s="1"/>
  <c r="C43" i="1"/>
  <c r="G24" i="1"/>
  <c r="N23" i="1"/>
  <c r="B44" i="1"/>
  <c r="O43" i="1" l="1"/>
  <c r="P43" i="1" s="1"/>
  <c r="R43" i="1" s="1"/>
  <c r="C44" i="1"/>
  <c r="J24" i="1"/>
  <c r="K24" i="1" s="1"/>
  <c r="Q24" i="1" s="1"/>
  <c r="L24" i="1"/>
  <c r="M24" i="1" s="1"/>
  <c r="B45" i="1"/>
  <c r="O44" i="1" l="1"/>
  <c r="P44" i="1" s="1"/>
  <c r="R44" i="1" s="1"/>
  <c r="C45" i="1"/>
  <c r="G25" i="1"/>
  <c r="N24" i="1"/>
  <c r="B46" i="1"/>
  <c r="O45" i="1" l="1"/>
  <c r="P45" i="1" s="1"/>
  <c r="R45" i="1" s="1"/>
  <c r="C46" i="1"/>
  <c r="L25" i="1"/>
  <c r="M25" i="1" s="1"/>
  <c r="J25" i="1"/>
  <c r="K25" i="1" s="1"/>
  <c r="Q25" i="1" s="1"/>
  <c r="B47" i="1"/>
  <c r="O46" i="1" l="1"/>
  <c r="P46" i="1" s="1"/>
  <c r="R46" i="1" s="1"/>
  <c r="C47" i="1"/>
  <c r="G26" i="1"/>
  <c r="N25" i="1"/>
  <c r="B48" i="1"/>
  <c r="O47" i="1" l="1"/>
  <c r="P47" i="1" s="1"/>
  <c r="R47" i="1" s="1"/>
  <c r="C48" i="1"/>
  <c r="J26" i="1"/>
  <c r="K26" i="1" s="1"/>
  <c r="Q26" i="1" s="1"/>
  <c r="L26" i="1"/>
  <c r="M26" i="1" s="1"/>
  <c r="B49" i="1"/>
  <c r="O48" i="1" l="1"/>
  <c r="P48" i="1" s="1"/>
  <c r="R48" i="1" s="1"/>
  <c r="C49" i="1"/>
  <c r="G27" i="1"/>
  <c r="N26" i="1"/>
  <c r="B50" i="1"/>
  <c r="O49" i="1" l="1"/>
  <c r="P49" i="1" s="1"/>
  <c r="R49" i="1" s="1"/>
  <c r="C50" i="1"/>
  <c r="J27" i="1"/>
  <c r="K27" i="1" s="1"/>
  <c r="Q27" i="1" s="1"/>
  <c r="L27" i="1"/>
  <c r="M27" i="1" s="1"/>
  <c r="B51" i="1"/>
  <c r="O50" i="1" l="1"/>
  <c r="P50" i="1" s="1"/>
  <c r="R50" i="1" s="1"/>
  <c r="C51" i="1"/>
  <c r="G28" i="1"/>
  <c r="N27" i="1"/>
  <c r="B52" i="1"/>
  <c r="O51" i="1" l="1"/>
  <c r="P51" i="1" s="1"/>
  <c r="R51" i="1" s="1"/>
  <c r="C52" i="1"/>
  <c r="J28" i="1"/>
  <c r="K28" i="1" s="1"/>
  <c r="Q28" i="1" s="1"/>
  <c r="L28" i="1"/>
  <c r="M28" i="1" s="1"/>
  <c r="B53" i="1"/>
  <c r="O52" i="1" l="1"/>
  <c r="P52" i="1" s="1"/>
  <c r="R52" i="1" s="1"/>
  <c r="C53" i="1"/>
  <c r="G29" i="1"/>
  <c r="N28" i="1"/>
  <c r="B54" i="1"/>
  <c r="O53" i="1" l="1"/>
  <c r="P53" i="1" s="1"/>
  <c r="R53" i="1" s="1"/>
  <c r="C54" i="1"/>
  <c r="L29" i="1"/>
  <c r="M29" i="1" s="1"/>
  <c r="J29" i="1"/>
  <c r="K29" i="1" s="1"/>
  <c r="Q29" i="1" s="1"/>
  <c r="B55" i="1"/>
  <c r="O54" i="1" l="1"/>
  <c r="P54" i="1" s="1"/>
  <c r="R54" i="1" s="1"/>
  <c r="C55" i="1"/>
  <c r="G30" i="1"/>
  <c r="N29" i="1"/>
  <c r="B56" i="1"/>
  <c r="O55" i="1" l="1"/>
  <c r="P55" i="1" s="1"/>
  <c r="R55" i="1" s="1"/>
  <c r="C56" i="1"/>
  <c r="L30" i="1"/>
  <c r="M30" i="1" s="1"/>
  <c r="J30" i="1"/>
  <c r="K30" i="1" s="1"/>
  <c r="Q30" i="1" s="1"/>
  <c r="B57" i="1"/>
  <c r="O56" i="1" l="1"/>
  <c r="P56" i="1" s="1"/>
  <c r="R56" i="1" s="1"/>
  <c r="C57" i="1"/>
  <c r="G31" i="1"/>
  <c r="N30" i="1"/>
  <c r="B58" i="1"/>
  <c r="O57" i="1" l="1"/>
  <c r="P57" i="1" s="1"/>
  <c r="R57" i="1" s="1"/>
  <c r="C58" i="1"/>
  <c r="L31" i="1"/>
  <c r="M31" i="1" s="1"/>
  <c r="J31" i="1"/>
  <c r="K31" i="1" s="1"/>
  <c r="Q31" i="1" s="1"/>
  <c r="B59" i="1"/>
  <c r="O58" i="1" l="1"/>
  <c r="P58" i="1" s="1"/>
  <c r="R58" i="1" s="1"/>
  <c r="C59" i="1"/>
  <c r="G32" i="1"/>
  <c r="N31" i="1"/>
  <c r="B60" i="1"/>
  <c r="O59" i="1" l="1"/>
  <c r="P59" i="1" s="1"/>
  <c r="R59" i="1" s="1"/>
  <c r="C60" i="1"/>
  <c r="L32" i="1"/>
  <c r="M32" i="1" s="1"/>
  <c r="J32" i="1"/>
  <c r="K32" i="1" s="1"/>
  <c r="Q32" i="1" s="1"/>
  <c r="B61" i="1"/>
  <c r="O60" i="1" l="1"/>
  <c r="P60" i="1" s="1"/>
  <c r="R60" i="1" s="1"/>
  <c r="C61" i="1"/>
  <c r="G33" i="1"/>
  <c r="N32" i="1"/>
  <c r="B62" i="1"/>
  <c r="O61" i="1" l="1"/>
  <c r="P61" i="1" s="1"/>
  <c r="R61" i="1" s="1"/>
  <c r="C62" i="1"/>
  <c r="L33" i="1"/>
  <c r="M33" i="1" s="1"/>
  <c r="J33" i="1"/>
  <c r="K33" i="1" s="1"/>
  <c r="Q33" i="1" s="1"/>
  <c r="B63" i="1"/>
  <c r="O62" i="1" l="1"/>
  <c r="P62" i="1" s="1"/>
  <c r="R62" i="1" s="1"/>
  <c r="C63" i="1"/>
  <c r="G34" i="1"/>
  <c r="N33" i="1"/>
  <c r="B64" i="1"/>
  <c r="O63" i="1" l="1"/>
  <c r="P63" i="1" s="1"/>
  <c r="R63" i="1" s="1"/>
  <c r="C64" i="1"/>
  <c r="L34" i="1"/>
  <c r="M34" i="1" s="1"/>
  <c r="J34" i="1"/>
  <c r="K34" i="1" s="1"/>
  <c r="Q34" i="1" s="1"/>
  <c r="B65" i="1"/>
  <c r="O64" i="1" l="1"/>
  <c r="P64" i="1" s="1"/>
  <c r="R64" i="1" s="1"/>
  <c r="C65" i="1"/>
  <c r="G35" i="1"/>
  <c r="N34" i="1"/>
  <c r="B66" i="1"/>
  <c r="O65" i="1" l="1"/>
  <c r="P65" i="1" s="1"/>
  <c r="R65" i="1" s="1"/>
  <c r="C66" i="1"/>
  <c r="J35" i="1"/>
  <c r="K35" i="1" s="1"/>
  <c r="Q35" i="1" s="1"/>
  <c r="L35" i="1"/>
  <c r="M35" i="1" s="1"/>
  <c r="B67" i="1"/>
  <c r="O66" i="1" l="1"/>
  <c r="P66" i="1" s="1"/>
  <c r="R66" i="1" s="1"/>
  <c r="C67" i="1"/>
  <c r="G36" i="1"/>
  <c r="N35" i="1"/>
  <c r="B68" i="1"/>
  <c r="O67" i="1" l="1"/>
  <c r="P67" i="1" s="1"/>
  <c r="R67" i="1" s="1"/>
  <c r="C68" i="1"/>
  <c r="L36" i="1"/>
  <c r="M36" i="1" s="1"/>
  <c r="J36" i="1"/>
  <c r="K36" i="1" s="1"/>
  <c r="Q36" i="1" s="1"/>
  <c r="B69" i="1"/>
  <c r="O68" i="1" l="1"/>
  <c r="P68" i="1" s="1"/>
  <c r="R68" i="1" s="1"/>
  <c r="C69" i="1"/>
  <c r="G37" i="1"/>
  <c r="N36" i="1"/>
  <c r="B70" i="1"/>
  <c r="O69" i="1" l="1"/>
  <c r="P69" i="1" s="1"/>
  <c r="R69" i="1" s="1"/>
  <c r="C70" i="1"/>
  <c r="J37" i="1"/>
  <c r="K37" i="1" s="1"/>
  <c r="Q37" i="1" s="1"/>
  <c r="L37" i="1"/>
  <c r="M37" i="1" s="1"/>
  <c r="B71" i="1"/>
  <c r="O70" i="1" l="1"/>
  <c r="P70" i="1" s="1"/>
  <c r="R70" i="1" s="1"/>
  <c r="C71" i="1"/>
  <c r="G38" i="1"/>
  <c r="N37" i="1"/>
  <c r="B72" i="1"/>
  <c r="O71" i="1" l="1"/>
  <c r="P71" i="1" s="1"/>
  <c r="R71" i="1" s="1"/>
  <c r="C72" i="1"/>
  <c r="J38" i="1"/>
  <c r="K38" i="1" s="1"/>
  <c r="Q38" i="1" s="1"/>
  <c r="L38" i="1"/>
  <c r="M38" i="1" s="1"/>
  <c r="B73" i="1"/>
  <c r="O72" i="1" l="1"/>
  <c r="P72" i="1" s="1"/>
  <c r="R72" i="1" s="1"/>
  <c r="C73" i="1"/>
  <c r="G39" i="1"/>
  <c r="N38" i="1"/>
  <c r="B74" i="1"/>
  <c r="O73" i="1" l="1"/>
  <c r="P73" i="1" s="1"/>
  <c r="R73" i="1" s="1"/>
  <c r="C74" i="1"/>
  <c r="L39" i="1"/>
  <c r="M39" i="1" s="1"/>
  <c r="J39" i="1"/>
  <c r="K39" i="1" s="1"/>
  <c r="Q39" i="1" s="1"/>
  <c r="B75" i="1"/>
  <c r="O74" i="1" l="1"/>
  <c r="P74" i="1" s="1"/>
  <c r="R74" i="1" s="1"/>
  <c r="C75" i="1"/>
  <c r="G40" i="1"/>
  <c r="N39" i="1"/>
  <c r="B76" i="1"/>
  <c r="O75" i="1" l="1"/>
  <c r="P75" i="1" s="1"/>
  <c r="R75" i="1" s="1"/>
  <c r="C76" i="1"/>
  <c r="J40" i="1"/>
  <c r="K40" i="1" s="1"/>
  <c r="Q40" i="1" s="1"/>
  <c r="L40" i="1"/>
  <c r="M40" i="1" s="1"/>
  <c r="B77" i="1"/>
  <c r="O76" i="1" l="1"/>
  <c r="P76" i="1" s="1"/>
  <c r="R76" i="1" s="1"/>
  <c r="C77" i="1"/>
  <c r="G41" i="1"/>
  <c r="N40" i="1"/>
  <c r="B78" i="1"/>
  <c r="O77" i="1" l="1"/>
  <c r="P77" i="1" s="1"/>
  <c r="R77" i="1" s="1"/>
  <c r="C78" i="1"/>
  <c r="L41" i="1"/>
  <c r="M41" i="1" s="1"/>
  <c r="J41" i="1"/>
  <c r="K41" i="1" s="1"/>
  <c r="Q41" i="1" s="1"/>
  <c r="B79" i="1"/>
  <c r="O78" i="1" l="1"/>
  <c r="P78" i="1" s="1"/>
  <c r="R78" i="1" s="1"/>
  <c r="C79" i="1"/>
  <c r="G42" i="1"/>
  <c r="N41" i="1"/>
  <c r="B80" i="1"/>
  <c r="O79" i="1" l="1"/>
  <c r="P79" i="1" s="1"/>
  <c r="R79" i="1" s="1"/>
  <c r="C80" i="1"/>
  <c r="J42" i="1"/>
  <c r="K42" i="1" s="1"/>
  <c r="Q42" i="1" s="1"/>
  <c r="L42" i="1"/>
  <c r="M42" i="1" s="1"/>
  <c r="B81" i="1"/>
  <c r="O80" i="1" l="1"/>
  <c r="P80" i="1" s="1"/>
  <c r="R80" i="1" s="1"/>
  <c r="C81" i="1"/>
  <c r="G43" i="1"/>
  <c r="N42" i="1"/>
  <c r="B82" i="1"/>
  <c r="O81" i="1" l="1"/>
  <c r="P81" i="1" s="1"/>
  <c r="R81" i="1" s="1"/>
  <c r="C82" i="1"/>
  <c r="L43" i="1"/>
  <c r="M43" i="1" s="1"/>
  <c r="J43" i="1"/>
  <c r="K43" i="1" s="1"/>
  <c r="Q43" i="1" s="1"/>
  <c r="B83" i="1"/>
  <c r="O82" i="1" l="1"/>
  <c r="P82" i="1" s="1"/>
  <c r="R82" i="1" s="1"/>
  <c r="C83" i="1"/>
  <c r="G44" i="1"/>
  <c r="N43" i="1"/>
  <c r="B84" i="1"/>
  <c r="O83" i="1" l="1"/>
  <c r="P83" i="1" s="1"/>
  <c r="R83" i="1" s="1"/>
  <c r="C84" i="1"/>
  <c r="L44" i="1"/>
  <c r="M44" i="1" s="1"/>
  <c r="J44" i="1"/>
  <c r="K44" i="1" s="1"/>
  <c r="Q44" i="1" s="1"/>
  <c r="B85" i="1"/>
  <c r="O84" i="1" l="1"/>
  <c r="P84" i="1" s="1"/>
  <c r="R84" i="1" s="1"/>
  <c r="C85" i="1"/>
  <c r="G45" i="1"/>
  <c r="N44" i="1"/>
  <c r="B86" i="1"/>
  <c r="O85" i="1" l="1"/>
  <c r="P85" i="1" s="1"/>
  <c r="R85" i="1" s="1"/>
  <c r="C86" i="1"/>
  <c r="L45" i="1"/>
  <c r="M45" i="1" s="1"/>
  <c r="J45" i="1"/>
  <c r="K45" i="1" s="1"/>
  <c r="Q45" i="1" s="1"/>
  <c r="B87" i="1"/>
  <c r="O86" i="1" l="1"/>
  <c r="P86" i="1" s="1"/>
  <c r="R86" i="1" s="1"/>
  <c r="C87" i="1"/>
  <c r="G46" i="1"/>
  <c r="N45" i="1"/>
  <c r="B88" i="1"/>
  <c r="O87" i="1" l="1"/>
  <c r="P87" i="1" s="1"/>
  <c r="R87" i="1" s="1"/>
  <c r="C88" i="1"/>
  <c r="J46" i="1"/>
  <c r="K46" i="1" s="1"/>
  <c r="Q46" i="1" s="1"/>
  <c r="L46" i="1"/>
  <c r="M46" i="1" s="1"/>
  <c r="B89" i="1"/>
  <c r="O88" i="1" l="1"/>
  <c r="P88" i="1" s="1"/>
  <c r="R88" i="1" s="1"/>
  <c r="C89" i="1"/>
  <c r="G47" i="1"/>
  <c r="N46" i="1"/>
  <c r="B90" i="1"/>
  <c r="O89" i="1" l="1"/>
  <c r="P89" i="1" s="1"/>
  <c r="R89" i="1" s="1"/>
  <c r="C90" i="1"/>
  <c r="L47" i="1"/>
  <c r="M47" i="1" s="1"/>
  <c r="J47" i="1"/>
  <c r="K47" i="1" s="1"/>
  <c r="Q47" i="1" s="1"/>
  <c r="B91" i="1"/>
  <c r="O90" i="1" l="1"/>
  <c r="P90" i="1" s="1"/>
  <c r="R90" i="1" s="1"/>
  <c r="C91" i="1"/>
  <c r="G48" i="1"/>
  <c r="N47" i="1"/>
  <c r="B92" i="1"/>
  <c r="O91" i="1" l="1"/>
  <c r="P91" i="1" s="1"/>
  <c r="R91" i="1" s="1"/>
  <c r="C92" i="1"/>
  <c r="J48" i="1"/>
  <c r="K48" i="1" s="1"/>
  <c r="Q48" i="1" s="1"/>
  <c r="L48" i="1"/>
  <c r="M48" i="1" s="1"/>
  <c r="B93" i="1"/>
  <c r="O92" i="1" l="1"/>
  <c r="P92" i="1" s="1"/>
  <c r="R92" i="1" s="1"/>
  <c r="C93" i="1"/>
  <c r="G49" i="1"/>
  <c r="N48" i="1"/>
  <c r="B94" i="1"/>
  <c r="O93" i="1" l="1"/>
  <c r="P93" i="1" s="1"/>
  <c r="R93" i="1" s="1"/>
  <c r="C94" i="1"/>
  <c r="L49" i="1"/>
  <c r="M49" i="1" s="1"/>
  <c r="J49" i="1"/>
  <c r="K49" i="1" s="1"/>
  <c r="Q49" i="1" s="1"/>
  <c r="B95" i="1"/>
  <c r="O94" i="1" l="1"/>
  <c r="P94" i="1" s="1"/>
  <c r="R94" i="1" s="1"/>
  <c r="C95" i="1"/>
  <c r="G50" i="1"/>
  <c r="N49" i="1"/>
  <c r="B96" i="1"/>
  <c r="O95" i="1" l="1"/>
  <c r="P95" i="1" s="1"/>
  <c r="R95" i="1" s="1"/>
  <c r="C96" i="1"/>
  <c r="J50" i="1"/>
  <c r="K50" i="1" s="1"/>
  <c r="Q50" i="1" s="1"/>
  <c r="L50" i="1"/>
  <c r="M50" i="1" s="1"/>
  <c r="B97" i="1"/>
  <c r="O96" i="1" l="1"/>
  <c r="P96" i="1" s="1"/>
  <c r="R96" i="1" s="1"/>
  <c r="C97" i="1"/>
  <c r="G51" i="1"/>
  <c r="N50" i="1"/>
  <c r="B98" i="1"/>
  <c r="O97" i="1" l="1"/>
  <c r="P97" i="1" s="1"/>
  <c r="R97" i="1" s="1"/>
  <c r="C98" i="1"/>
  <c r="L51" i="1"/>
  <c r="M51" i="1" s="1"/>
  <c r="J51" i="1"/>
  <c r="K51" i="1" s="1"/>
  <c r="Q51" i="1" s="1"/>
  <c r="B99" i="1"/>
  <c r="O98" i="1" l="1"/>
  <c r="P98" i="1" s="1"/>
  <c r="R98" i="1" s="1"/>
  <c r="C99" i="1"/>
  <c r="G52" i="1"/>
  <c r="N51" i="1"/>
  <c r="B100" i="1"/>
  <c r="O99" i="1" l="1"/>
  <c r="P99" i="1" s="1"/>
  <c r="R99" i="1" s="1"/>
  <c r="C100" i="1"/>
  <c r="J52" i="1"/>
  <c r="K52" i="1" s="1"/>
  <c r="Q52" i="1" s="1"/>
  <c r="L52" i="1"/>
  <c r="M52" i="1" s="1"/>
  <c r="B101" i="1"/>
  <c r="O100" i="1" l="1"/>
  <c r="P100" i="1" s="1"/>
  <c r="R100" i="1" s="1"/>
  <c r="C101" i="1"/>
  <c r="G53" i="1"/>
  <c r="N52" i="1"/>
  <c r="B102" i="1"/>
  <c r="O101" i="1" l="1"/>
  <c r="P101" i="1" s="1"/>
  <c r="R101" i="1" s="1"/>
  <c r="C102" i="1"/>
  <c r="J53" i="1"/>
  <c r="K53" i="1" s="1"/>
  <c r="Q53" i="1" s="1"/>
  <c r="L53" i="1"/>
  <c r="M53" i="1" s="1"/>
  <c r="B103" i="1"/>
  <c r="O102" i="1" l="1"/>
  <c r="P102" i="1" s="1"/>
  <c r="R102" i="1" s="1"/>
  <c r="C103" i="1"/>
  <c r="O103" i="1" s="1"/>
  <c r="P103" i="1" s="1"/>
  <c r="R103" i="1" s="1"/>
  <c r="G54" i="1"/>
  <c r="N53" i="1"/>
  <c r="J54" i="1" l="1"/>
  <c r="K54" i="1" s="1"/>
  <c r="Q54" i="1" s="1"/>
  <c r="L54" i="1"/>
  <c r="M54" i="1" s="1"/>
  <c r="G55" i="1" l="1"/>
  <c r="N54" i="1"/>
  <c r="L55" i="1" l="1"/>
  <c r="M55" i="1" s="1"/>
  <c r="J55" i="1"/>
  <c r="K55" i="1" s="1"/>
  <c r="Q55" i="1" s="1"/>
  <c r="G56" i="1" l="1"/>
  <c r="N55" i="1"/>
  <c r="J56" i="1" l="1"/>
  <c r="K56" i="1" s="1"/>
  <c r="Q56" i="1" s="1"/>
  <c r="L56" i="1"/>
  <c r="M56" i="1" s="1"/>
  <c r="G57" i="1" l="1"/>
  <c r="N56" i="1"/>
  <c r="J57" i="1" l="1"/>
  <c r="K57" i="1" s="1"/>
  <c r="Q57" i="1" s="1"/>
  <c r="L57" i="1"/>
  <c r="M57" i="1" s="1"/>
  <c r="G58" i="1" l="1"/>
  <c r="N57" i="1"/>
  <c r="J58" i="1" l="1"/>
  <c r="K58" i="1" s="1"/>
  <c r="Q58" i="1" s="1"/>
  <c r="L58" i="1"/>
  <c r="M58" i="1" s="1"/>
  <c r="G59" i="1" l="1"/>
  <c r="N58" i="1"/>
  <c r="L59" i="1" l="1"/>
  <c r="M59" i="1" s="1"/>
  <c r="J59" i="1"/>
  <c r="K59" i="1" s="1"/>
  <c r="Q59" i="1" s="1"/>
  <c r="G60" i="1" l="1"/>
  <c r="N59" i="1"/>
  <c r="L60" i="1" l="1"/>
  <c r="M60" i="1" s="1"/>
  <c r="J60" i="1"/>
  <c r="K60" i="1" s="1"/>
  <c r="Q60" i="1" s="1"/>
  <c r="G61" i="1" l="1"/>
  <c r="N60" i="1"/>
  <c r="L61" i="1" l="1"/>
  <c r="M61" i="1" s="1"/>
  <c r="J61" i="1"/>
  <c r="K61" i="1" s="1"/>
  <c r="Q61" i="1" s="1"/>
  <c r="G62" i="1" l="1"/>
  <c r="N61" i="1"/>
  <c r="L62" i="1" l="1"/>
  <c r="M62" i="1" s="1"/>
  <c r="J62" i="1"/>
  <c r="K62" i="1" s="1"/>
  <c r="Q62" i="1" s="1"/>
  <c r="G63" i="1" l="1"/>
  <c r="N62" i="1"/>
  <c r="J63" i="1" l="1"/>
  <c r="K63" i="1" s="1"/>
  <c r="Q63" i="1" s="1"/>
  <c r="L63" i="1"/>
  <c r="M63" i="1" s="1"/>
  <c r="G64" i="1" l="1"/>
  <c r="N63" i="1"/>
  <c r="J64" i="1" l="1"/>
  <c r="K64" i="1" s="1"/>
  <c r="Q64" i="1" s="1"/>
  <c r="L64" i="1"/>
  <c r="M64" i="1" s="1"/>
  <c r="G65" i="1" l="1"/>
  <c r="N64" i="1"/>
  <c r="L65" i="1" l="1"/>
  <c r="M65" i="1" s="1"/>
  <c r="J65" i="1"/>
  <c r="K65" i="1" s="1"/>
  <c r="Q65" i="1" s="1"/>
  <c r="G66" i="1" l="1"/>
  <c r="N65" i="1"/>
  <c r="J66" i="1" l="1"/>
  <c r="K66" i="1" s="1"/>
  <c r="Q66" i="1" s="1"/>
  <c r="L66" i="1"/>
  <c r="M66" i="1" s="1"/>
  <c r="G67" i="1" l="1"/>
  <c r="N66" i="1"/>
  <c r="L67" i="1" l="1"/>
  <c r="M67" i="1" s="1"/>
  <c r="J67" i="1"/>
  <c r="K67" i="1" s="1"/>
  <c r="Q67" i="1" s="1"/>
  <c r="G68" i="1" l="1"/>
  <c r="N67" i="1"/>
  <c r="L68" i="1" l="1"/>
  <c r="M68" i="1" s="1"/>
  <c r="J68" i="1"/>
  <c r="K68" i="1" s="1"/>
  <c r="Q68" i="1" s="1"/>
  <c r="G69" i="1" l="1"/>
  <c r="N68" i="1"/>
  <c r="L69" i="1" l="1"/>
  <c r="M69" i="1" s="1"/>
  <c r="J69" i="1"/>
  <c r="K69" i="1" s="1"/>
  <c r="Q69" i="1" s="1"/>
  <c r="G70" i="1" l="1"/>
  <c r="N69" i="1"/>
  <c r="L70" i="1" l="1"/>
  <c r="M70" i="1" s="1"/>
  <c r="J70" i="1"/>
  <c r="K70" i="1" s="1"/>
  <c r="Q70" i="1" s="1"/>
  <c r="G71" i="1" l="1"/>
  <c r="N70" i="1"/>
  <c r="L71" i="1" l="1"/>
  <c r="M71" i="1" s="1"/>
  <c r="J71" i="1"/>
  <c r="K71" i="1" s="1"/>
  <c r="Q71" i="1" s="1"/>
  <c r="G72" i="1" l="1"/>
  <c r="N71" i="1"/>
  <c r="J72" i="1" l="1"/>
  <c r="K72" i="1" s="1"/>
  <c r="Q72" i="1" s="1"/>
  <c r="L72" i="1"/>
  <c r="M72" i="1" s="1"/>
  <c r="G73" i="1" l="1"/>
  <c r="N72" i="1"/>
  <c r="L73" i="1" l="1"/>
  <c r="M73" i="1" s="1"/>
  <c r="J73" i="1"/>
  <c r="K73" i="1" s="1"/>
  <c r="Q73" i="1" s="1"/>
  <c r="G74" i="1" l="1"/>
  <c r="N73" i="1"/>
  <c r="J74" i="1" l="1"/>
  <c r="K74" i="1" s="1"/>
  <c r="Q74" i="1" s="1"/>
  <c r="L74" i="1"/>
  <c r="M74" i="1" s="1"/>
  <c r="G75" i="1" l="1"/>
  <c r="N74" i="1"/>
  <c r="L75" i="1" l="1"/>
  <c r="M75" i="1" s="1"/>
  <c r="J75" i="1"/>
  <c r="K75" i="1" s="1"/>
  <c r="Q75" i="1" s="1"/>
  <c r="G76" i="1" l="1"/>
  <c r="N75" i="1"/>
  <c r="J76" i="1" l="1"/>
  <c r="K76" i="1" s="1"/>
  <c r="Q76" i="1" s="1"/>
  <c r="L76" i="1"/>
  <c r="M76" i="1" s="1"/>
  <c r="G77" i="1" l="1"/>
  <c r="N76" i="1"/>
  <c r="L77" i="1" l="1"/>
  <c r="M77" i="1" s="1"/>
  <c r="J77" i="1"/>
  <c r="K77" i="1" s="1"/>
  <c r="Q77" i="1" s="1"/>
  <c r="G78" i="1" l="1"/>
  <c r="N77" i="1"/>
  <c r="L78" i="1" l="1"/>
  <c r="M78" i="1" s="1"/>
  <c r="J78" i="1"/>
  <c r="K78" i="1" s="1"/>
  <c r="Q78" i="1" s="1"/>
  <c r="G79" i="1" l="1"/>
  <c r="N78" i="1"/>
  <c r="L79" i="1" l="1"/>
  <c r="M79" i="1" s="1"/>
  <c r="J79" i="1"/>
  <c r="K79" i="1" s="1"/>
  <c r="Q79" i="1" s="1"/>
  <c r="G80" i="1" l="1"/>
  <c r="N79" i="1"/>
  <c r="L80" i="1" l="1"/>
  <c r="M80" i="1" s="1"/>
  <c r="J80" i="1"/>
  <c r="K80" i="1" s="1"/>
  <c r="Q80" i="1" s="1"/>
  <c r="G81" i="1" l="1"/>
  <c r="N80" i="1"/>
  <c r="J81" i="1" l="1"/>
  <c r="K81" i="1" s="1"/>
  <c r="Q81" i="1" s="1"/>
  <c r="L81" i="1"/>
  <c r="M81" i="1" s="1"/>
  <c r="G82" i="1" l="1"/>
  <c r="N81" i="1"/>
  <c r="L82" i="1" l="1"/>
  <c r="M82" i="1" s="1"/>
  <c r="J82" i="1"/>
  <c r="K82" i="1" s="1"/>
  <c r="Q82" i="1" s="1"/>
  <c r="G83" i="1" l="1"/>
  <c r="N82" i="1"/>
  <c r="J83" i="1" l="1"/>
  <c r="K83" i="1" s="1"/>
  <c r="Q83" i="1" s="1"/>
  <c r="L83" i="1"/>
  <c r="M83" i="1" s="1"/>
  <c r="G84" i="1" l="1"/>
  <c r="N83" i="1"/>
  <c r="L84" i="1" l="1"/>
  <c r="M84" i="1" s="1"/>
  <c r="J84" i="1"/>
  <c r="K84" i="1" s="1"/>
  <c r="Q84" i="1" s="1"/>
  <c r="G85" i="1" l="1"/>
  <c r="N84" i="1"/>
  <c r="J85" i="1" l="1"/>
  <c r="K85" i="1" s="1"/>
  <c r="Q85" i="1" s="1"/>
  <c r="L85" i="1"/>
  <c r="M85" i="1" s="1"/>
  <c r="G86" i="1" l="1"/>
  <c r="N85" i="1"/>
  <c r="L86" i="1" l="1"/>
  <c r="M86" i="1" s="1"/>
  <c r="J86" i="1"/>
  <c r="K86" i="1" s="1"/>
  <c r="Q86" i="1" s="1"/>
  <c r="G87" i="1" l="1"/>
  <c r="N86" i="1"/>
  <c r="J87" i="1" l="1"/>
  <c r="K87" i="1" s="1"/>
  <c r="Q87" i="1" s="1"/>
  <c r="L87" i="1"/>
  <c r="M87" i="1" s="1"/>
  <c r="G88" i="1" l="1"/>
  <c r="N87" i="1"/>
  <c r="J88" i="1" l="1"/>
  <c r="K88" i="1" s="1"/>
  <c r="Q88" i="1" s="1"/>
  <c r="L88" i="1"/>
  <c r="M88" i="1" s="1"/>
  <c r="G89" i="1" l="1"/>
  <c r="N88" i="1"/>
  <c r="J89" i="1" l="1"/>
  <c r="K89" i="1" s="1"/>
  <c r="Q89" i="1" s="1"/>
  <c r="L89" i="1"/>
  <c r="M89" i="1" s="1"/>
  <c r="G90" i="1" l="1"/>
  <c r="N89" i="1"/>
  <c r="J90" i="1" l="1"/>
  <c r="K90" i="1" s="1"/>
  <c r="Q90" i="1" s="1"/>
  <c r="L90" i="1"/>
  <c r="M90" i="1" s="1"/>
  <c r="G91" i="1" l="1"/>
  <c r="N90" i="1"/>
  <c r="L91" i="1" l="1"/>
  <c r="M91" i="1" s="1"/>
  <c r="J91" i="1"/>
  <c r="K91" i="1" s="1"/>
  <c r="Q91" i="1" s="1"/>
  <c r="G92" i="1" l="1"/>
  <c r="N91" i="1"/>
  <c r="L92" i="1" l="1"/>
  <c r="M92" i="1" s="1"/>
  <c r="J92" i="1"/>
  <c r="K92" i="1" s="1"/>
  <c r="Q92" i="1" s="1"/>
  <c r="G93" i="1" l="1"/>
  <c r="N92" i="1"/>
  <c r="J93" i="1" l="1"/>
  <c r="K93" i="1" s="1"/>
  <c r="Q93" i="1" s="1"/>
  <c r="L93" i="1"/>
  <c r="M93" i="1" s="1"/>
  <c r="G94" i="1" l="1"/>
  <c r="N93" i="1"/>
  <c r="J94" i="1" l="1"/>
  <c r="K94" i="1" s="1"/>
  <c r="Q94" i="1" s="1"/>
  <c r="L94" i="1"/>
  <c r="M94" i="1" s="1"/>
  <c r="G95" i="1" l="1"/>
  <c r="N94" i="1"/>
  <c r="J95" i="1" l="1"/>
  <c r="K95" i="1" s="1"/>
  <c r="Q95" i="1" s="1"/>
  <c r="L95" i="1"/>
  <c r="M95" i="1" s="1"/>
  <c r="G96" i="1" l="1"/>
  <c r="N95" i="1"/>
  <c r="J96" i="1" l="1"/>
  <c r="K96" i="1" s="1"/>
  <c r="Q96" i="1" s="1"/>
  <c r="L96" i="1"/>
  <c r="M96" i="1" s="1"/>
  <c r="G97" i="1" l="1"/>
  <c r="N96" i="1"/>
  <c r="L97" i="1" l="1"/>
  <c r="M97" i="1" s="1"/>
  <c r="J97" i="1"/>
  <c r="K97" i="1" s="1"/>
  <c r="Q97" i="1" s="1"/>
  <c r="G98" i="1" l="1"/>
  <c r="N97" i="1"/>
  <c r="L98" i="1" l="1"/>
  <c r="M98" i="1" s="1"/>
  <c r="J98" i="1"/>
  <c r="K98" i="1" s="1"/>
  <c r="Q98" i="1" s="1"/>
  <c r="G99" i="1" l="1"/>
  <c r="N98" i="1"/>
  <c r="J99" i="1" l="1"/>
  <c r="K99" i="1" s="1"/>
  <c r="Q99" i="1" s="1"/>
  <c r="L99" i="1"/>
  <c r="M99" i="1" s="1"/>
  <c r="G100" i="1" l="1"/>
  <c r="N99" i="1"/>
  <c r="J100" i="1" l="1"/>
  <c r="K100" i="1" s="1"/>
  <c r="Q100" i="1" s="1"/>
  <c r="L100" i="1"/>
  <c r="M100" i="1" s="1"/>
  <c r="G101" i="1" l="1"/>
  <c r="N100" i="1"/>
  <c r="J101" i="1" l="1"/>
  <c r="K101" i="1" s="1"/>
  <c r="Q101" i="1" s="1"/>
  <c r="L101" i="1"/>
  <c r="M101" i="1" s="1"/>
  <c r="G102" i="1" l="1"/>
  <c r="N101" i="1"/>
  <c r="L102" i="1" l="1"/>
  <c r="M102" i="1" s="1"/>
  <c r="J102" i="1"/>
  <c r="K102" i="1" s="1"/>
  <c r="Q102" i="1" s="1"/>
  <c r="G103" i="1" l="1"/>
  <c r="N102" i="1"/>
  <c r="J103" i="1" l="1"/>
  <c r="K103" i="1" s="1"/>
  <c r="Q103" i="1" s="1"/>
  <c r="L103" i="1"/>
  <c r="M103" i="1" s="1"/>
  <c r="N103" i="1" s="1"/>
</calcChain>
</file>

<file path=xl/sharedStrings.xml><?xml version="1.0" encoding="utf-8"?>
<sst xmlns="http://schemas.openxmlformats.org/spreadsheetml/2006/main" count="19" uniqueCount="19">
  <si>
    <t>Period</t>
  </si>
  <si>
    <t>sI</t>
  </si>
  <si>
    <t>gL</t>
  </si>
  <si>
    <t>delta</t>
  </si>
  <si>
    <t>gA</t>
  </si>
  <si>
    <t>alpha</t>
  </si>
  <si>
    <t>GDP (Y)</t>
  </si>
  <si>
    <t>K</t>
  </si>
  <si>
    <t>A</t>
  </si>
  <si>
    <t>L</t>
  </si>
  <si>
    <t>GDP pc (y)</t>
  </si>
  <si>
    <t>K/AL</t>
  </si>
  <si>
    <t>gK</t>
  </si>
  <si>
    <t>gy</t>
  </si>
  <si>
    <t>Fill in initial information in the green cells. Everything else is calculated</t>
  </si>
  <si>
    <t>K/AL*</t>
  </si>
  <si>
    <t>lny_BGP</t>
  </si>
  <si>
    <t>y_BGP</t>
  </si>
  <si>
    <t>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</si>
</sst>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GDP per capita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Model'!$Q$3</c:f>
              <c:strCache>
                <c:ptCount val="1"/>
                <c:pt idx="0">
                  <c:v>lny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Model'!$Q$4:$Q$103</c:f>
              <c:numCache>
                <c:formatCode>0.000</c:formatCode>
                <c:ptCount val="100"/>
                <c:pt idx="0">
                  <c:v>-0.22873856958478206</c:v>
                </c:pt>
                <c:pt idx="1">
                  <c:v>-0.11372925805945412</c:v>
                </c:pt>
                <c:pt idx="2">
                  <c:v>-1.460867273977662E-2</c:v>
                </c:pt>
                <c:pt idx="3">
                  <c:v>7.2996677311129327E-2</c:v>
                </c:pt>
                <c:pt idx="4">
                  <c:v>0.15189995834749215</c:v>
                </c:pt>
                <c:pt idx="5">
                  <c:v>0.22401326653646728</c:v>
                </c:pt>
                <c:pt idx="6">
                  <c:v>0.29069334031197164</c:v>
                </c:pt>
                <c:pt idx="7">
                  <c:v>0.35293658433031638</c:v>
                </c:pt>
                <c:pt idx="8">
                  <c:v>0.4114956799360846</c:v>
                </c:pt>
                <c:pt idx="9">
                  <c:v>0.46695269987287097</c:v>
                </c:pt>
                <c:pt idx="10">
                  <c:v>0.51976679638594458</c:v>
                </c:pt>
                <c:pt idx="11">
                  <c:v>0.57030635902836424</c:v>
                </c:pt>
                <c:pt idx="12">
                  <c:v>0.61887132699170877</c:v>
                </c:pt>
                <c:pt idx="13">
                  <c:v>0.66570905698895932</c:v>
                </c:pt>
                <c:pt idx="14">
                  <c:v>0.71102585400638918</c:v>
                </c:pt>
                <c:pt idx="15">
                  <c:v>0.75499551116252128</c:v>
                </c:pt>
                <c:pt idx="16">
                  <c:v>0.79776574213506057</c:v>
                </c:pt>
                <c:pt idx="17">
                  <c:v>0.83946309990217671</c:v>
                </c:pt>
                <c:pt idx="18">
                  <c:v>0.88019678941478063</c:v>
                </c:pt>
                <c:pt idx="19">
                  <c:v>0.92006165943259111</c:v>
                </c:pt>
                <c:pt idx="20">
                  <c:v>0.95914057659132967</c:v>
                </c:pt>
                <c:pt idx="21">
                  <c:v>0.99750632855374333</c:v>
                </c:pt>
                <c:pt idx="22">
                  <c:v>1.03522316397147</c:v>
                </c:pt>
                <c:pt idx="23">
                  <c:v>1.072348049323018</c:v>
                </c:pt>
                <c:pt idx="24">
                  <c:v>1.1089317028534067</c:v>
                </c:pt>
                <c:pt idx="25">
                  <c:v>1.1450194514219729</c:v>
                </c:pt>
                <c:pt idx="26">
                  <c:v>1.1806519454567834</c:v>
                </c:pt>
                <c:pt idx="27">
                  <c:v>1.2158657593210214</c:v>
                </c:pt>
                <c:pt idx="28">
                  <c:v>1.250693898461702</c:v>
                </c:pt>
                <c:pt idx="29">
                  <c:v>1.2851662302046154</c:v>
                </c:pt>
                <c:pt idx="30">
                  <c:v>1.3193098516061974</c:v>
                </c:pt>
                <c:pt idx="31">
                  <c:v>1.3531494051042285</c:v>
                </c:pt>
                <c:pt idx="32">
                  <c:v>1.3867073506301284</c:v>
                </c:pt>
                <c:pt idx="33">
                  <c:v>1.4200042012135905</c:v>
                </c:pt>
                <c:pt idx="34">
                  <c:v>1.4530587278201574</c:v>
                </c:pt>
                <c:pt idx="35">
                  <c:v>1.4858881381356159</c:v>
                </c:pt>
                <c:pt idx="36">
                  <c:v>1.518508233188816</c:v>
                </c:pt>
                <c:pt idx="37">
                  <c:v>1.5509335450420967</c:v>
                </c:pt>
                <c:pt idx="38">
                  <c:v>1.5831774582417453</c:v>
                </c:pt>
                <c:pt idx="39">
                  <c:v>1.6152523172837343</c:v>
                </c:pt>
                <c:pt idx="40">
                  <c:v>1.6471695219920131</c:v>
                </c:pt>
                <c:pt idx="41">
                  <c:v>1.6789396124121754</c:v>
                </c:pt>
                <c:pt idx="42">
                  <c:v>1.7105723445798848</c:v>
                </c:pt>
                <c:pt idx="43">
                  <c:v>1.7420767583214216</c:v>
                </c:pt>
                <c:pt idx="44">
                  <c:v>1.773461238075255</c:v>
                </c:pt>
                <c:pt idx="45">
                  <c:v>1.8047335675825582</c:v>
                </c:pt>
                <c:pt idx="46">
                  <c:v>1.8359009791761272</c:v>
                </c:pt>
                <c:pt idx="47">
                  <c:v>1.8669701982972782</c:v>
                </c:pt>
                <c:pt idx="48">
                  <c:v>1.8979474837857317</c:v>
                </c:pt>
                <c:pt idx="49">
                  <c:v>1.9288386644157314</c:v>
                </c:pt>
                <c:pt idx="50">
                  <c:v>1.9596491720904665</c:v>
                </c:pt>
                <c:pt idx="51">
                  <c:v>1.9903840720546178</c:v>
                </c:pt>
                <c:pt idx="52">
                  <c:v>2.0210480904400274</c:v>
                </c:pt>
                <c:pt idx="53">
                  <c:v>2.0516456394210141</c:v>
                </c:pt>
                <c:pt idx="54">
                  <c:v>2.0821808402226165</c:v>
                </c:pt>
                <c:pt idx="55">
                  <c:v>2.1126575441963924</c:v>
                </c:pt>
                <c:pt idx="56">
                  <c:v>2.143079352153495</c:v>
                </c:pt>
                <c:pt idx="57">
                  <c:v>2.1734496321231638</c:v>
                </c:pt>
                <c:pt idx="58">
                  <c:v>2.2037715356859469</c:v>
                </c:pt>
                <c:pt idx="59">
                  <c:v>2.2340480130145175</c:v>
                </c:pt>
                <c:pt idx="60">
                  <c:v>2.2642818267406128</c:v>
                </c:pt>
                <c:pt idx="61">
                  <c:v>2.2944755647539656</c:v>
                </c:pt>
                <c:pt idx="62">
                  <c:v>2.3246316520280557</c:v>
                </c:pt>
                <c:pt idx="63">
                  <c:v>2.3547523615577317</c:v>
                </c:pt>
                <c:pt idx="64">
                  <c:v>2.3848398244851334</c:v>
                </c:pt>
                <c:pt idx="65">
                  <c:v>2.4148960394827332</c:v>
                </c:pt>
                <c:pt idx="66">
                  <c:v>2.4449228814555686</c:v>
                </c:pt>
                <c:pt idx="67">
                  <c:v>2.4749221096187282</c:v>
                </c:pt>
                <c:pt idx="68">
                  <c:v>2.504895375000836</c:v>
                </c:pt>
                <c:pt idx="69">
                  <c:v>2.5348442274195273</c:v>
                </c:pt>
                <c:pt idx="70">
                  <c:v>2.564770121970652</c:v>
                </c:pt>
                <c:pt idx="71">
                  <c:v>2.5946744250691691</c:v>
                </c:pt>
                <c:pt idx="72">
                  <c:v>2.624558420076287</c:v>
                </c:pt>
                <c:pt idx="73">
                  <c:v>2.6544233125443593</c:v>
                </c:pt>
                <c:pt idx="74">
                  <c:v>2.6842702351082965</c:v>
                </c:pt>
                <c:pt idx="75">
                  <c:v>2.7141002520498034</c:v>
                </c:pt>
                <c:pt idx="76">
                  <c:v>2.743914363558515</c:v>
                </c:pt>
                <c:pt idx="77">
                  <c:v>2.7737135097120973</c:v>
                </c:pt>
                <c:pt idx="78">
                  <c:v>2.8034985741955647</c:v>
                </c:pt>
                <c:pt idx="79">
                  <c:v>2.8332703877784282</c:v>
                </c:pt>
                <c:pt idx="80">
                  <c:v>2.8630297315667712</c:v>
                </c:pt>
                <c:pt idx="81">
                  <c:v>2.8927773400460288</c:v>
                </c:pt>
                <c:pt idx="82">
                  <c:v>2.9225139039289894</c:v>
                </c:pt>
                <c:pt idx="83">
                  <c:v>2.9522400728224101</c:v>
                </c:pt>
                <c:pt idx="84">
                  <c:v>2.981956457724646</c:v>
                </c:pt>
                <c:pt idx="85">
                  <c:v>3.0116636333657185</c:v>
                </c:pt>
                <c:pt idx="86">
                  <c:v>3.0413621404004121</c:v>
                </c:pt>
                <c:pt idx="87">
                  <c:v>3.0710524874642156</c:v>
                </c:pt>
                <c:pt idx="88">
                  <c:v>3.1007351531011893</c:v>
                </c:pt>
                <c:pt idx="89">
                  <c:v>3.1304105875721837</c:v>
                </c:pt>
                <c:pt idx="90">
                  <c:v>3.1600792145512409</c:v>
                </c:pt>
                <c:pt idx="91">
                  <c:v>3.1897414327174443</c:v>
                </c:pt>
                <c:pt idx="92">
                  <c:v>3.2193976172489878</c:v>
                </c:pt>
                <c:pt idx="93">
                  <c:v>3.2490481212257172</c:v>
                </c:pt>
                <c:pt idx="94">
                  <c:v>3.2786932769460395</c:v>
                </c:pt>
                <c:pt idx="95">
                  <c:v>3.3083333971636164</c:v>
                </c:pt>
                <c:pt idx="96">
                  <c:v>3.3379687762489292</c:v>
                </c:pt>
                <c:pt idx="97">
                  <c:v>3.3675996912804633</c:v>
                </c:pt>
                <c:pt idx="98">
                  <c:v>3.3972264030699137</c:v>
                </c:pt>
                <c:pt idx="99">
                  <c:v>3.4268491571255413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C-584B-B7FB-884BDEC919D7}"/>
            </c:ext>
          </c:extLst>
        </c:ser>
        <c:ser>
          <c:idx val="1"/>
          <c:order val="1"/>
          <c:tx>
            <c:strRef>
              <c:f>'Solow Model'!$R$3</c:f>
              <c:strCache>
                <c:ptCount val="1"/>
                <c:pt idx="0">
                  <c:v>lny_BGP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Model'!$R$4:$R$103</c:f>
              <c:numCache>
                <c:formatCode>0.000</c:formatCode>
                <c:ptCount val="100"/>
                <c:pt idx="0">
                  <c:v>0.50320136072470723</c:v>
                </c:pt>
                <c:pt idx="1">
                  <c:v>0.53276016296625162</c:v>
                </c:pt>
                <c:pt idx="2">
                  <c:v>0.5623189652077959</c:v>
                </c:pt>
                <c:pt idx="3">
                  <c:v>0.59187776744934051</c:v>
                </c:pt>
                <c:pt idx="4">
                  <c:v>0.6214365696908849</c:v>
                </c:pt>
                <c:pt idx="5">
                  <c:v>0.65099537193242929</c:v>
                </c:pt>
                <c:pt idx="6">
                  <c:v>0.68055417417397379</c:v>
                </c:pt>
                <c:pt idx="7">
                  <c:v>0.71011297641551818</c:v>
                </c:pt>
                <c:pt idx="8">
                  <c:v>0.73967177865706257</c:v>
                </c:pt>
                <c:pt idx="9">
                  <c:v>0.76923058089860707</c:v>
                </c:pt>
                <c:pt idx="10">
                  <c:v>0.79878938314015135</c:v>
                </c:pt>
                <c:pt idx="11">
                  <c:v>0.82834818538169597</c:v>
                </c:pt>
                <c:pt idx="12">
                  <c:v>0.85790698762324036</c:v>
                </c:pt>
                <c:pt idx="13">
                  <c:v>0.88746578986478486</c:v>
                </c:pt>
                <c:pt idx="14">
                  <c:v>0.91702459210632925</c:v>
                </c:pt>
                <c:pt idx="15">
                  <c:v>0.94658339434787375</c:v>
                </c:pt>
                <c:pt idx="16">
                  <c:v>0.97614219658941825</c:v>
                </c:pt>
                <c:pt idx="17">
                  <c:v>1.0057009988309626</c:v>
                </c:pt>
                <c:pt idx="18">
                  <c:v>1.0352598010725069</c:v>
                </c:pt>
                <c:pt idx="19">
                  <c:v>1.0648186033140514</c:v>
                </c:pt>
                <c:pt idx="20">
                  <c:v>1.0943774055555959</c:v>
                </c:pt>
                <c:pt idx="21">
                  <c:v>1.1239362077971404</c:v>
                </c:pt>
                <c:pt idx="22">
                  <c:v>1.1534950100386849</c:v>
                </c:pt>
                <c:pt idx="23">
                  <c:v>1.1830538122802294</c:v>
                </c:pt>
                <c:pt idx="24">
                  <c:v>1.2126126145217737</c:v>
                </c:pt>
                <c:pt idx="25">
                  <c:v>1.2421714167633182</c:v>
                </c:pt>
                <c:pt idx="26">
                  <c:v>1.2717302190048625</c:v>
                </c:pt>
                <c:pt idx="27">
                  <c:v>1.3012890212464072</c:v>
                </c:pt>
                <c:pt idx="28">
                  <c:v>1.3308478234879515</c:v>
                </c:pt>
                <c:pt idx="29">
                  <c:v>1.3604066257294958</c:v>
                </c:pt>
                <c:pt idx="30">
                  <c:v>1.3899654279710403</c:v>
                </c:pt>
                <c:pt idx="31">
                  <c:v>1.4195242302125846</c:v>
                </c:pt>
                <c:pt idx="32">
                  <c:v>1.4490830324541291</c:v>
                </c:pt>
                <c:pt idx="33">
                  <c:v>1.4786418346956733</c:v>
                </c:pt>
                <c:pt idx="34">
                  <c:v>1.5082006369372181</c:v>
                </c:pt>
                <c:pt idx="35">
                  <c:v>1.5377594391787623</c:v>
                </c:pt>
                <c:pt idx="36">
                  <c:v>1.5673182414203066</c:v>
                </c:pt>
                <c:pt idx="37">
                  <c:v>1.5968770436618509</c:v>
                </c:pt>
                <c:pt idx="38">
                  <c:v>1.6264358459033954</c:v>
                </c:pt>
                <c:pt idx="39">
                  <c:v>1.6559946481449399</c:v>
                </c:pt>
                <c:pt idx="40">
                  <c:v>1.6855534503864844</c:v>
                </c:pt>
                <c:pt idx="41">
                  <c:v>1.7151122526280289</c:v>
                </c:pt>
                <c:pt idx="42">
                  <c:v>1.7446710548695732</c:v>
                </c:pt>
                <c:pt idx="43">
                  <c:v>1.7742298571111177</c:v>
                </c:pt>
                <c:pt idx="44">
                  <c:v>1.8037886593526622</c:v>
                </c:pt>
                <c:pt idx="45">
                  <c:v>1.8333474615942067</c:v>
                </c:pt>
                <c:pt idx="46">
                  <c:v>1.862906263835751</c:v>
                </c:pt>
                <c:pt idx="47">
                  <c:v>1.8924650660772955</c:v>
                </c:pt>
                <c:pt idx="48">
                  <c:v>1.92202386831884</c:v>
                </c:pt>
                <c:pt idx="49">
                  <c:v>1.9515826705603843</c:v>
                </c:pt>
                <c:pt idx="50">
                  <c:v>1.9811414728019288</c:v>
                </c:pt>
                <c:pt idx="51">
                  <c:v>2.0107002750434733</c:v>
                </c:pt>
                <c:pt idx="52">
                  <c:v>2.0402590772850173</c:v>
                </c:pt>
                <c:pt idx="53">
                  <c:v>2.0698178795265618</c:v>
                </c:pt>
                <c:pt idx="54">
                  <c:v>2.0993766817681063</c:v>
                </c:pt>
                <c:pt idx="55">
                  <c:v>2.1289354840096508</c:v>
                </c:pt>
                <c:pt idx="56">
                  <c:v>2.1584942862511953</c:v>
                </c:pt>
                <c:pt idx="57">
                  <c:v>2.1880530884927398</c:v>
                </c:pt>
                <c:pt idx="58">
                  <c:v>2.2176118907342843</c:v>
                </c:pt>
                <c:pt idx="59">
                  <c:v>2.2471706929758288</c:v>
                </c:pt>
                <c:pt idx="60">
                  <c:v>2.2767294952173729</c:v>
                </c:pt>
                <c:pt idx="61">
                  <c:v>2.3062882974589174</c:v>
                </c:pt>
                <c:pt idx="62">
                  <c:v>2.3358470997004619</c:v>
                </c:pt>
                <c:pt idx="63">
                  <c:v>2.3654059019420064</c:v>
                </c:pt>
                <c:pt idx="64">
                  <c:v>2.3949647041835509</c:v>
                </c:pt>
                <c:pt idx="65">
                  <c:v>2.4245235064250954</c:v>
                </c:pt>
                <c:pt idx="66">
                  <c:v>2.4540823086666395</c:v>
                </c:pt>
                <c:pt idx="67">
                  <c:v>2.483641110908184</c:v>
                </c:pt>
                <c:pt idx="68">
                  <c:v>2.5131999131497285</c:v>
                </c:pt>
                <c:pt idx="69">
                  <c:v>2.542758715391273</c:v>
                </c:pt>
                <c:pt idx="70">
                  <c:v>2.5723175176328175</c:v>
                </c:pt>
                <c:pt idx="71">
                  <c:v>2.6018763198743615</c:v>
                </c:pt>
                <c:pt idx="72">
                  <c:v>2.631435122115906</c:v>
                </c:pt>
                <c:pt idx="73">
                  <c:v>2.6609939243574505</c:v>
                </c:pt>
                <c:pt idx="74">
                  <c:v>2.690552726598995</c:v>
                </c:pt>
                <c:pt idx="75">
                  <c:v>2.7201115288405395</c:v>
                </c:pt>
                <c:pt idx="76">
                  <c:v>2.7496703310820836</c:v>
                </c:pt>
                <c:pt idx="77">
                  <c:v>2.7792291333236281</c:v>
                </c:pt>
                <c:pt idx="78">
                  <c:v>2.8087879355651726</c:v>
                </c:pt>
                <c:pt idx="79">
                  <c:v>2.8383467378067171</c:v>
                </c:pt>
                <c:pt idx="80">
                  <c:v>2.8679055400482611</c:v>
                </c:pt>
                <c:pt idx="81">
                  <c:v>2.8974643422898056</c:v>
                </c:pt>
                <c:pt idx="82">
                  <c:v>2.9270231445313502</c:v>
                </c:pt>
                <c:pt idx="83">
                  <c:v>2.9565819467728947</c:v>
                </c:pt>
                <c:pt idx="84">
                  <c:v>2.9861407490144392</c:v>
                </c:pt>
                <c:pt idx="85">
                  <c:v>3.0156995512559832</c:v>
                </c:pt>
                <c:pt idx="86">
                  <c:v>3.0452583534975282</c:v>
                </c:pt>
                <c:pt idx="87">
                  <c:v>3.0748171557390722</c:v>
                </c:pt>
                <c:pt idx="88">
                  <c:v>3.1043759579806167</c:v>
                </c:pt>
                <c:pt idx="89">
                  <c:v>3.1339347602221612</c:v>
                </c:pt>
                <c:pt idx="90">
                  <c:v>3.1634935624637057</c:v>
                </c:pt>
                <c:pt idx="91">
                  <c:v>3.1930523647052502</c:v>
                </c:pt>
                <c:pt idx="92">
                  <c:v>3.2226111669467947</c:v>
                </c:pt>
                <c:pt idx="93">
                  <c:v>3.2521699691883388</c:v>
                </c:pt>
                <c:pt idx="94">
                  <c:v>3.2817287714298833</c:v>
                </c:pt>
                <c:pt idx="95">
                  <c:v>3.3112875736714282</c:v>
                </c:pt>
                <c:pt idx="96">
                  <c:v>3.3408463759129723</c:v>
                </c:pt>
                <c:pt idx="97">
                  <c:v>3.3704051781545168</c:v>
                </c:pt>
                <c:pt idx="98">
                  <c:v>3.3999639803960613</c:v>
                </c:pt>
                <c:pt idx="99">
                  <c:v>3.4295227826376058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C-584B-B7FB-884BDEC9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35600"/>
        <c:axId val="133034496"/>
      </c:lineChart>
      <c:catAx>
        <c:axId val="13273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4496"/>
        <c:crosses val="autoZero"/>
        <c:auto val="1"/>
        <c:lblAlgn val="ctr"/>
        <c:lblOffset val="100"/>
        <c:noMultiLvlLbl val="0"/>
      </c:catAx>
      <c:valAx>
        <c:axId val="1330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GDP per capita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Growth rate of GDP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Model'!$N$3</c:f>
              <c:strCache>
                <c:ptCount val="1"/>
                <c:pt idx="0">
                  <c:v>gy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Model'!$N$4:$N$103</c:f>
              <c:numCache>
                <c:formatCode>0.000</c:formatCode>
                <c:ptCount val="100"/>
                <c:pt idx="0">
                  <c:v>0.13156351981956158</c:v>
                </c:pt>
                <c:pt idx="1">
                  <c:v>0.1106565487686553</c:v>
                </c:pt>
                <c:pt idx="2">
                  <c:v>9.612129798116481E-2</c:v>
                </c:pt>
                <c:pt idx="3">
                  <c:v>8.546860631764723E-2</c:v>
                </c:pt>
                <c:pt idx="4">
                  <c:v>7.7349544550415789E-2</c:v>
                </c:pt>
                <c:pt idx="5">
                  <c:v>7.0972046178871845E-2</c:v>
                </c:pt>
                <c:pt idx="6">
                  <c:v>6.5841444184861264E-2</c:v>
                </c:pt>
                <c:pt idx="7">
                  <c:v>6.1633326468359111E-2</c:v>
                </c:pt>
                <c:pt idx="8">
                  <c:v>5.8126316424087845E-2</c:v>
                </c:pt>
                <c:pt idx="9">
                  <c:v>5.5164293409518436E-2</c:v>
                </c:pt>
                <c:pt idx="10">
                  <c:v>5.2634062474594859E-2</c:v>
                </c:pt>
                <c:pt idx="11">
                  <c:v>5.0451586439641066E-2</c:v>
                </c:pt>
                <c:pt idx="12">
                  <c:v>4.8553186735678572E-2</c:v>
                </c:pt>
                <c:pt idx="13">
                  <c:v>4.688974313735797E-2</c:v>
                </c:pt>
                <c:pt idx="14">
                  <c:v>4.542276597785528E-2</c:v>
                </c:pt>
                <c:pt idx="15">
                  <c:v>4.4121672704508501E-2</c:v>
                </c:pt>
                <c:pt idx="16">
                  <c:v>4.2961859537832575E-2</c:v>
                </c:pt>
                <c:pt idx="17">
                  <c:v>4.1923310369581565E-2</c:v>
                </c:pt>
                <c:pt idx="18">
                  <c:v>4.098957626678601E-2</c:v>
                </c:pt>
                <c:pt idx="19">
                  <c:v>4.0147015442105215E-2</c:v>
                </c:pt>
                <c:pt idx="20">
                  <c:v>3.9384219394009712E-2</c:v>
                </c:pt>
                <c:pt idx="21">
                  <c:v>3.8691574166030723E-2</c:v>
                </c:pt>
                <c:pt idx="22">
                  <c:v>3.8060921053196702E-2</c:v>
                </c:pt>
                <c:pt idx="23">
                  <c:v>3.7485291444433501E-2</c:v>
                </c:pt>
                <c:pt idx="24">
                  <c:v>3.695869758652414E-2</c:v>
                </c:pt>
                <c:pt idx="25">
                  <c:v>3.6475965991156198E-2</c:v>
                </c:pt>
                <c:pt idx="26">
                  <c:v>3.6032603688252778E-2</c:v>
                </c:pt>
                <c:pt idx="27">
                  <c:v>3.5624690016838712E-2</c:v>
                </c:pt>
                <c:pt idx="28">
                  <c:v>3.524878844431089E-2</c:v>
                </c:pt>
                <c:pt idx="29">
                  <c:v>3.4901874221359541E-2</c:v>
                </c:pt>
                <c:pt idx="30">
                  <c:v>3.4581274652838376E-2</c:v>
                </c:pt>
                <c:pt idx="31">
                  <c:v>3.4284619491231683E-2</c:v>
                </c:pt>
                <c:pt idx="32">
                  <c:v>3.400979950656776E-2</c:v>
                </c:pt>
                <c:pt idx="33">
                  <c:v>3.3754931702434779E-2</c:v>
                </c:pt>
                <c:pt idx="34">
                  <c:v>3.3518329966294128E-2</c:v>
                </c:pt>
                <c:pt idx="35">
                  <c:v>3.3298480188180983E-2</c:v>
                </c:pt>
                <c:pt idx="36">
                  <c:v>3.3094019073077553E-2</c:v>
                </c:pt>
                <c:pt idx="37">
                  <c:v>3.2903716021924323E-2</c:v>
                </c:pt>
                <c:pt idx="38">
                  <c:v>3.2726457574175007E-2</c:v>
                </c:pt>
                <c:pt idx="39">
                  <c:v>3.2561233998302609E-2</c:v>
                </c:pt>
                <c:pt idx="40">
                  <c:v>3.2407127691224072E-2</c:v>
                </c:pt>
                <c:pt idx="41">
                  <c:v>3.2263303107396668E-2</c:v>
                </c:pt>
                <c:pt idx="42">
                  <c:v>3.2128997986530829E-2</c:v>
                </c:pt>
                <c:pt idx="43">
                  <c:v>3.2003515687906388E-2</c:v>
                </c:pt>
                <c:pt idx="44">
                  <c:v>3.1886218471060136E-2</c:v>
                </c:pt>
                <c:pt idx="45">
                  <c:v>3.1776521588601919E-2</c:v>
                </c:pt>
                <c:pt idx="46">
                  <c:v>3.1673888078262234E-2</c:v>
                </c:pt>
                <c:pt idx="47">
                  <c:v>3.157782415888042E-2</c:v>
                </c:pt>
                <c:pt idx="48">
                  <c:v>3.14878751496213E-2</c:v>
                </c:pt>
                <c:pt idx="49">
                  <c:v>3.1403621843827743E-2</c:v>
                </c:pt>
                <c:pt idx="50">
                  <c:v>3.1324677279028088E-2</c:v>
                </c:pt>
                <c:pt idx="51">
                  <c:v>3.1250683853084139E-2</c:v>
                </c:pt>
                <c:pt idx="52">
                  <c:v>3.1181310743578085E-2</c:v>
                </c:pt>
                <c:pt idx="53">
                  <c:v>3.11162515935327E-2</c:v>
                </c:pt>
                <c:pt idx="54">
                  <c:v>3.1055222431628362E-2</c:v>
                </c:pt>
                <c:pt idx="55">
                  <c:v>3.0997959799380165E-2</c:v>
                </c:pt>
                <c:pt idx="56">
                  <c:v>3.0944219061395419E-2</c:v>
                </c:pt>
                <c:pt idx="57">
                  <c:v>3.089377287795109E-2</c:v>
                </c:pt>
                <c:pt idx="58">
                  <c:v>3.0846409821799169E-2</c:v>
                </c:pt>
                <c:pt idx="59">
                  <c:v>3.0801933123395402E-2</c:v>
                </c:pt>
                <c:pt idx="60">
                  <c:v>3.0760159530714395E-2</c:v>
                </c:pt>
                <c:pt idx="61">
                  <c:v>3.0720918271508822E-2</c:v>
                </c:pt>
                <c:pt idx="62">
                  <c:v>3.0684050107335312E-2</c:v>
                </c:pt>
                <c:pt idx="63">
                  <c:v>3.0649406469937576E-2</c:v>
                </c:pt>
                <c:pt idx="64">
                  <c:v>3.0616848671677629E-2</c:v>
                </c:pt>
                <c:pt idx="65">
                  <c:v>3.0586247182663256E-2</c:v>
                </c:pt>
                <c:pt idx="66">
                  <c:v>3.0557480968053885E-2</c:v>
                </c:pt>
                <c:pt idx="67">
                  <c:v>3.0530436879755402E-2</c:v>
                </c:pt>
                <c:pt idx="68">
                  <c:v>3.0505009097352064E-2</c:v>
                </c:pt>
                <c:pt idx="69">
                  <c:v>3.0481098613682495E-2</c:v>
                </c:pt>
                <c:pt idx="70">
                  <c:v>3.0458612760957769E-2</c:v>
                </c:pt>
                <c:pt idx="71">
                  <c:v>3.0437464773751595E-2</c:v>
                </c:pt>
                <c:pt idx="72">
                  <c:v>3.0417573385573896E-2</c:v>
                </c:pt>
                <c:pt idx="73">
                  <c:v>3.0398862456075176E-2</c:v>
                </c:pt>
                <c:pt idx="74">
                  <c:v>3.0381260626227192E-2</c:v>
                </c:pt>
                <c:pt idx="75">
                  <c:v>3.0364700999089205E-2</c:v>
                </c:pt>
                <c:pt idx="76">
                  <c:v>3.0349120844003312E-2</c:v>
                </c:pt>
                <c:pt idx="77">
                  <c:v>3.0334461322270963E-2</c:v>
                </c:pt>
                <c:pt idx="78">
                  <c:v>3.0320667232547935E-2</c:v>
                </c:pt>
                <c:pt idx="79">
                  <c:v>3.0307686774361169E-2</c:v>
                </c:pt>
                <c:pt idx="80">
                  <c:v>3.0295471328298223E-2</c:v>
                </c:pt>
                <c:pt idx="81">
                  <c:v>3.0283975251552995E-2</c:v>
                </c:pt>
                <c:pt idx="82">
                  <c:v>3.0273155687629668E-2</c:v>
                </c:pt>
                <c:pt idx="83">
                  <c:v>3.0262972389113452E-2</c:v>
                </c:pt>
                <c:pt idx="84">
                  <c:v>3.0253387552512698E-2</c:v>
                </c:pt>
                <c:pt idx="85">
                  <c:v>3.024436566426255E-2</c:v>
                </c:pt>
                <c:pt idx="86">
                  <c:v>3.0235873357058695E-2</c:v>
                </c:pt>
                <c:pt idx="87">
                  <c:v>3.0227879275759394E-2</c:v>
                </c:pt>
                <c:pt idx="88">
                  <c:v>3.0220353952157684E-2</c:v>
                </c:pt>
                <c:pt idx="89">
                  <c:v>3.0213269687982883E-2</c:v>
                </c:pt>
                <c:pt idx="90">
                  <c:v>3.0206600445542738E-2</c:v>
                </c:pt>
                <c:pt idx="91">
                  <c:v>3.0200321745464546E-2</c:v>
                </c:pt>
                <c:pt idx="92">
                  <c:v>3.0194410571036695E-2</c:v>
                </c:pt>
                <c:pt idx="93">
                  <c:v>3.0188845278691246E-2</c:v>
                </c:pt>
                <c:pt idx="94">
                  <c:v>3.0183605514203276E-2</c:v>
                </c:pt>
                <c:pt idx="95">
                  <c:v>3.0178672134215767E-2</c:v>
                </c:pt>
                <c:pt idx="96">
                  <c:v>3.0174027132728064E-2</c:v>
                </c:pt>
                <c:pt idx="97">
                  <c:v>3.0169653572213226E-2</c:v>
                </c:pt>
                <c:pt idx="98">
                  <c:v>3.0165535519054404E-2</c:v>
                </c:pt>
                <c:pt idx="99">
                  <c:v>3.0161657983012936E-2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7-8145-B4F1-C2F167B127ED}"/>
            </c:ext>
          </c:extLst>
        </c:ser>
        <c:ser>
          <c:idx val="1"/>
          <c:order val="1"/>
          <c:tx>
            <c:strRef>
              <c:f>'Solow Model'!$F$3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Model'!$F$4:$F$103</c:f>
              <c:numCache>
                <c:formatCode>General</c:formatCode>
                <c:ptCount val="1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7-8145-B4F1-C2F167B12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99712"/>
        <c:axId val="173333344"/>
      </c:lineChart>
      <c:catAx>
        <c:axId val="17379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3344"/>
        <c:crosses val="autoZero"/>
        <c:auto val="1"/>
        <c:lblAlgn val="ctr"/>
        <c:lblOffset val="100"/>
        <c:noMultiLvlLbl val="0"/>
      </c:catAx>
      <c:valAx>
        <c:axId val="1733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K/AL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Model'!$L$3</c:f>
              <c:strCache>
                <c:ptCount val="1"/>
                <c:pt idx="0">
                  <c:v>K/AL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Model'!$L$4:$L$103</c:f>
              <c:numCache>
                <c:formatCode>0.000</c:formatCode>
                <c:ptCount val="100"/>
                <c:pt idx="0">
                  <c:v>0.5</c:v>
                </c:pt>
                <c:pt idx="1">
                  <c:v>0.6477786416790634</c:v>
                </c:pt>
                <c:pt idx="2">
                  <c:v>0.7997845010563247</c:v>
                </c:pt>
                <c:pt idx="3">
                  <c:v>0.95359680650859213</c:v>
                </c:pt>
                <c:pt idx="4">
                  <c:v>1.107399409377072</c:v>
                </c:pt>
                <c:pt idx="5">
                  <c:v>1.2598182195917111</c:v>
                </c:pt>
                <c:pt idx="6">
                  <c:v>1.4098116896174209</c:v>
                </c:pt>
                <c:pt idx="7">
                  <c:v>1.5565936948877994</c:v>
                </c:pt>
                <c:pt idx="8">
                  <c:v>1.6995773148610041</c:v>
                </c:pt>
                <c:pt idx="9">
                  <c:v>1.8383327181415579</c:v>
                </c:pt>
                <c:pt idx="10">
                  <c:v>1.9725549237539708</c:v>
                </c:pt>
                <c:pt idx="11">
                  <c:v>2.1020386928338843</c:v>
                </c:pt>
                <c:pt idx="12">
                  <c:v>2.2266587010348164</c:v>
                </c:pt>
                <c:pt idx="13">
                  <c:v>2.3463537058717656</c:v>
                </c:pt>
                <c:pt idx="14">
                  <c:v>2.461113790767675</c:v>
                </c:pt>
                <c:pt idx="15">
                  <c:v>2.5709700145684899</c:v>
                </c:pt>
                <c:pt idx="16">
                  <c:v>2.6759859658162348</c:v>
                </c:pt>
                <c:pt idx="17">
                  <c:v>2.7762508416344152</c:v>
                </c:pt>
                <c:pt idx="18">
                  <c:v>2.8718737581453788</c:v>
                </c:pt>
                <c:pt idx="19">
                  <c:v>2.9629790634089059</c:v>
                </c:pt>
                <c:pt idx="20">
                  <c:v>3.0497024718189714</c:v>
                </c:pt>
                <c:pt idx="21">
                  <c:v>3.1321878753223098</c:v>
                </c:pt>
                <c:pt idx="22">
                  <c:v>3.2105847148722333</c:v>
                </c:pt>
                <c:pt idx="23">
                  <c:v>3.2850458173933959</c:v>
                </c:pt>
                <c:pt idx="24">
                  <c:v>3.3557256207589301</c:v>
                </c:pt>
                <c:pt idx="25">
                  <c:v>3.4227787229868927</c:v>
                </c:pt>
                <c:pt idx="26">
                  <c:v>3.4863587028637357</c:v>
                </c:pt>
                <c:pt idx="27">
                  <c:v>3.5466171681021565</c:v>
                </c:pt>
                <c:pt idx="28">
                  <c:v>3.6037029943915742</c:v>
                </c:pt>
                <c:pt idx="29">
                  <c:v>3.6577617246449283</c:v>
                </c:pt>
                <c:pt idx="30">
                  <c:v>3.7089351026482804</c:v>
                </c:pt>
                <c:pt idx="31">
                  <c:v>3.7573607193836134</c:v>
                </c:pt>
                <c:pt idx="32">
                  <c:v>3.8031717536791985</c:v>
                </c:pt>
                <c:pt idx="33">
                  <c:v>3.846496791671389</c:v>
                </c:pt>
                <c:pt idx="34">
                  <c:v>3.887459711936188</c:v>
                </c:pt>
                <c:pt idx="35">
                  <c:v>3.9261796251482406</c:v>
                </c:pt>
                <c:pt idx="36">
                  <c:v>3.962770858813069</c:v>
                </c:pt>
                <c:pt idx="37">
                  <c:v>3.997342979047561</c:v>
                </c:pt>
                <c:pt idx="38">
                  <c:v>4.0300008425964249</c:v>
                </c:pt>
                <c:pt idx="39">
                  <c:v>4.060844673303218</c:v>
                </c:pt>
                <c:pt idx="40">
                  <c:v>4.0899701581325756</c:v>
                </c:pt>
                <c:pt idx="41">
                  <c:v>4.1174685585889295</c:v>
                </c:pt>
                <c:pt idx="42">
                  <c:v>4.1434268340163625</c:v>
                </c:pt>
                <c:pt idx="43">
                  <c:v>4.1679277738105096</c:v>
                </c:pt>
                <c:pt idx="44">
                  <c:v>4.1910501360407597</c:v>
                </c:pt>
                <c:pt idx="45">
                  <c:v>4.2128687903807691</c:v>
                </c:pt>
                <c:pt idx="46">
                  <c:v>4.2334548635875393</c:v>
                </c:pt>
                <c:pt idx="47">
                  <c:v>4.2528758860621902</c:v>
                </c:pt>
                <c:pt idx="48">
                  <c:v>4.2711959382762332</c:v>
                </c:pt>
                <c:pt idx="49">
                  <c:v>4.2884757960615314</c:v>
                </c:pt>
                <c:pt idx="50">
                  <c:v>4.3047730739454408</c:v>
                </c:pt>
                <c:pt idx="51">
                  <c:v>4.3201423658691196</c:v>
                </c:pt>
                <c:pt idx="52">
                  <c:v>4.3346353827605064</c:v>
                </c:pt>
                <c:pt idx="53">
                  <c:v>4.3483010865471625</c:v>
                </c:pt>
                <c:pt idx="54">
                  <c:v>4.3611858202907792</c:v>
                </c:pt>
                <c:pt idx="55">
                  <c:v>4.3733334342071082</c:v>
                </c:pt>
                <c:pt idx="56">
                  <c:v>4.3847854074043422</c:v>
                </c:pt>
                <c:pt idx="57">
                  <c:v>4.3955809652313871</c:v>
                </c:pt>
                <c:pt idx="58">
                  <c:v>4.4057571921764227</c:v>
                </c:pt>
                <c:pt idx="59">
                  <c:v>4.4153491402971428</c:v>
                </c:pt>
                <c:pt idx="60">
                  <c:v>4.4243899331979959</c:v>
                </c:pt>
                <c:pt idx="61">
                  <c:v>4.4329108655978295</c:v>
                </c:pt>
                <c:pt idx="62">
                  <c:v>4.4409414985541895</c:v>
                </c:pt>
                <c:pt idx="63">
                  <c:v>4.448509750429082</c:v>
                </c:pt>
                <c:pt idx="64">
                  <c:v>4.4556419836957577</c:v>
                </c:pt>
                <c:pt idx="65">
                  <c:v>4.4623630876975975</c:v>
                </c:pt>
                <c:pt idx="66">
                  <c:v>4.4686965574790465</c:v>
                </c:pt>
                <c:pt idx="67">
                  <c:v>4.4746645688149727</c:v>
                </c:pt>
                <c:pt idx="68">
                  <c:v>4.4802880495694213</c:v>
                </c:pt>
                <c:pt idx="69">
                  <c:v>4.485586747517516</c:v>
                </c:pt>
                <c:pt idx="70">
                  <c:v>4.4905792947657721</c:v>
                </c:pt>
                <c:pt idx="71">
                  <c:v>4.4952832689063635</c:v>
                </c:pt>
                <c:pt idx="72">
                  <c:v>4.4997152510401879</c:v>
                </c:pt>
                <c:pt idx="73">
                  <c:v>4.5038908808021221</c:v>
                </c:pt>
                <c:pt idx="74">
                  <c:v>4.5078249085196864</c:v>
                </c:pt>
                <c:pt idx="75">
                  <c:v>4.511531244633689</c:v>
                </c:pt>
                <c:pt idx="76">
                  <c:v>4.5150230065063459</c:v>
                </c:pt>
                <c:pt idx="77">
                  <c:v>4.518312562738906</c:v>
                </c:pt>
                <c:pt idx="78">
                  <c:v>4.5214115751172015</c:v>
                </c:pt>
                <c:pt idx="79">
                  <c:v>4.5243310382996347</c:v>
                </c:pt>
                <c:pt idx="80">
                  <c:v>4.5270813173581956</c:v>
                </c:pt>
                <c:pt idx="81">
                  <c:v>4.5296721832789695</c:v>
                </c:pt>
                <c:pt idx="82">
                  <c:v>4.5321128465245781</c:v>
                </c:pt>
                <c:pt idx="83">
                  <c:v>4.5344119887568652</c:v>
                </c:pt>
                <c:pt idx="84">
                  <c:v>4.5365777928140307</c:v>
                </c:pt>
                <c:pt idx="85">
                  <c:v>4.5386179710324823</c:v>
                </c:pt>
                <c:pt idx="86">
                  <c:v>4.540539791999608</c:v>
                </c:pt>
                <c:pt idx="87">
                  <c:v>4.5423501058198914</c:v>
                </c:pt>
                <c:pt idx="88">
                  <c:v>4.5440553679729518</c:v>
                </c:pt>
                <c:pt idx="89">
                  <c:v>4.5456616618384365</c:v>
                </c:pt>
                <c:pt idx="90">
                  <c:v>4.5471747199591244</c:v>
                </c:pt>
                <c:pt idx="91">
                  <c:v>4.5485999441101646</c:v>
                </c:pt>
                <c:pt idx="92">
                  <c:v>4.5499424242390232</c:v>
                </c:pt>
                <c:pt idx="93">
                  <c:v>4.5512069563375164</c:v>
                </c:pt>
                <c:pt idx="94">
                  <c:v>4.5523980593042417</c:v>
                </c:pt>
                <c:pt idx="95">
                  <c:v>4.553519990852732</c:v>
                </c:pt>
                <c:pt idx="96">
                  <c:v>4.554576762517855</c:v>
                </c:pt>
                <c:pt idx="97">
                  <c:v>4.5555721538102327</c:v>
                </c:pt>
                <c:pt idx="98">
                  <c:v>4.5565097255658786</c:v>
                </c:pt>
                <c:pt idx="99">
                  <c:v>4.5573928325357995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C-D04B-A55B-47AA646A47E9}"/>
            </c:ext>
          </c:extLst>
        </c:ser>
        <c:ser>
          <c:idx val="1"/>
          <c:order val="1"/>
          <c:tx>
            <c:strRef>
              <c:f>'Solow Model'!$O$3</c:f>
              <c:strCache>
                <c:ptCount val="1"/>
                <c:pt idx="0">
                  <c:v>K/AL*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Model'!$O$4:$O$103</c:f>
              <c:numCache>
                <c:formatCode>0.000</c:formatCode>
                <c:ptCount val="100"/>
                <c:pt idx="0">
                  <c:v>4.5944663329959878</c:v>
                </c:pt>
                <c:pt idx="1">
                  <c:v>4.5944663329959878</c:v>
                </c:pt>
                <c:pt idx="2">
                  <c:v>4.5944663329959878</c:v>
                </c:pt>
                <c:pt idx="3">
                  <c:v>4.5944663329959878</c:v>
                </c:pt>
                <c:pt idx="4">
                  <c:v>4.5944663329959878</c:v>
                </c:pt>
                <c:pt idx="5">
                  <c:v>4.5944663329959878</c:v>
                </c:pt>
                <c:pt idx="6">
                  <c:v>4.5944663329959878</c:v>
                </c:pt>
                <c:pt idx="7">
                  <c:v>4.5944663329959878</c:v>
                </c:pt>
                <c:pt idx="8">
                  <c:v>4.5944663329959878</c:v>
                </c:pt>
                <c:pt idx="9">
                  <c:v>4.5944663329959878</c:v>
                </c:pt>
                <c:pt idx="10">
                  <c:v>4.5944663329959878</c:v>
                </c:pt>
                <c:pt idx="11">
                  <c:v>4.5944663329959878</c:v>
                </c:pt>
                <c:pt idx="12">
                  <c:v>4.5944663329959878</c:v>
                </c:pt>
                <c:pt idx="13">
                  <c:v>4.5944663329959878</c:v>
                </c:pt>
                <c:pt idx="14">
                  <c:v>4.5944663329959878</c:v>
                </c:pt>
                <c:pt idx="15">
                  <c:v>4.5944663329959878</c:v>
                </c:pt>
                <c:pt idx="16">
                  <c:v>4.5944663329959878</c:v>
                </c:pt>
                <c:pt idx="17">
                  <c:v>4.5944663329959878</c:v>
                </c:pt>
                <c:pt idx="18">
                  <c:v>4.5944663329959878</c:v>
                </c:pt>
                <c:pt idx="19">
                  <c:v>4.5944663329959878</c:v>
                </c:pt>
                <c:pt idx="20">
                  <c:v>4.5944663329959878</c:v>
                </c:pt>
                <c:pt idx="21">
                  <c:v>4.5944663329959878</c:v>
                </c:pt>
                <c:pt idx="22">
                  <c:v>4.5944663329959878</c:v>
                </c:pt>
                <c:pt idx="23">
                  <c:v>4.5944663329959878</c:v>
                </c:pt>
                <c:pt idx="24">
                  <c:v>4.5944663329959878</c:v>
                </c:pt>
                <c:pt idx="25">
                  <c:v>4.5944663329959878</c:v>
                </c:pt>
                <c:pt idx="26">
                  <c:v>4.5944663329959878</c:v>
                </c:pt>
                <c:pt idx="27">
                  <c:v>4.5944663329959878</c:v>
                </c:pt>
                <c:pt idx="28">
                  <c:v>4.5944663329959878</c:v>
                </c:pt>
                <c:pt idx="29">
                  <c:v>4.5944663329959878</c:v>
                </c:pt>
                <c:pt idx="30">
                  <c:v>4.5944663329959878</c:v>
                </c:pt>
                <c:pt idx="31">
                  <c:v>4.5944663329959878</c:v>
                </c:pt>
                <c:pt idx="32">
                  <c:v>4.5944663329959878</c:v>
                </c:pt>
                <c:pt idx="33">
                  <c:v>4.5944663329959878</c:v>
                </c:pt>
                <c:pt idx="34">
                  <c:v>4.5944663329959878</c:v>
                </c:pt>
                <c:pt idx="35">
                  <c:v>4.5944663329959878</c:v>
                </c:pt>
                <c:pt idx="36">
                  <c:v>4.5944663329959878</c:v>
                </c:pt>
                <c:pt idx="37">
                  <c:v>4.5944663329959878</c:v>
                </c:pt>
                <c:pt idx="38">
                  <c:v>4.5944663329959878</c:v>
                </c:pt>
                <c:pt idx="39">
                  <c:v>4.5944663329959878</c:v>
                </c:pt>
                <c:pt idx="40">
                  <c:v>4.5944663329959878</c:v>
                </c:pt>
                <c:pt idx="41">
                  <c:v>4.5944663329959878</c:v>
                </c:pt>
                <c:pt idx="42">
                  <c:v>4.5944663329959878</c:v>
                </c:pt>
                <c:pt idx="43">
                  <c:v>4.5944663329959878</c:v>
                </c:pt>
                <c:pt idx="44">
                  <c:v>4.5944663329959878</c:v>
                </c:pt>
                <c:pt idx="45">
                  <c:v>4.5944663329959878</c:v>
                </c:pt>
                <c:pt idx="46">
                  <c:v>4.5944663329959878</c:v>
                </c:pt>
                <c:pt idx="47">
                  <c:v>4.5944663329959878</c:v>
                </c:pt>
                <c:pt idx="48">
                  <c:v>4.5944663329959878</c:v>
                </c:pt>
                <c:pt idx="49">
                  <c:v>4.5944663329959878</c:v>
                </c:pt>
                <c:pt idx="50">
                  <c:v>4.5944663329959878</c:v>
                </c:pt>
                <c:pt idx="51">
                  <c:v>4.5944663329959878</c:v>
                </c:pt>
                <c:pt idx="52">
                  <c:v>4.5944663329959878</c:v>
                </c:pt>
                <c:pt idx="53">
                  <c:v>4.5944663329959878</c:v>
                </c:pt>
                <c:pt idx="54">
                  <c:v>4.5944663329959878</c:v>
                </c:pt>
                <c:pt idx="55">
                  <c:v>4.5944663329959878</c:v>
                </c:pt>
                <c:pt idx="56">
                  <c:v>4.5944663329959878</c:v>
                </c:pt>
                <c:pt idx="57">
                  <c:v>4.5944663329959878</c:v>
                </c:pt>
                <c:pt idx="58">
                  <c:v>4.5944663329959878</c:v>
                </c:pt>
                <c:pt idx="59">
                  <c:v>4.5944663329959878</c:v>
                </c:pt>
                <c:pt idx="60">
                  <c:v>4.5944663329959878</c:v>
                </c:pt>
                <c:pt idx="61">
                  <c:v>4.5944663329959878</c:v>
                </c:pt>
                <c:pt idx="62">
                  <c:v>4.5944663329959878</c:v>
                </c:pt>
                <c:pt idx="63">
                  <c:v>4.5944663329959878</c:v>
                </c:pt>
                <c:pt idx="64">
                  <c:v>4.5944663329959878</c:v>
                </c:pt>
                <c:pt idx="65">
                  <c:v>4.5944663329959878</c:v>
                </c:pt>
                <c:pt idx="66">
                  <c:v>4.5944663329959878</c:v>
                </c:pt>
                <c:pt idx="67">
                  <c:v>4.5944663329959878</c:v>
                </c:pt>
                <c:pt idx="68">
                  <c:v>4.5944663329959878</c:v>
                </c:pt>
                <c:pt idx="69">
                  <c:v>4.5944663329959878</c:v>
                </c:pt>
                <c:pt idx="70">
                  <c:v>4.5944663329959878</c:v>
                </c:pt>
                <c:pt idx="71">
                  <c:v>4.5944663329959878</c:v>
                </c:pt>
                <c:pt idx="72">
                  <c:v>4.5944663329959878</c:v>
                </c:pt>
                <c:pt idx="73">
                  <c:v>4.5944663329959878</c:v>
                </c:pt>
                <c:pt idx="74">
                  <c:v>4.5944663329959878</c:v>
                </c:pt>
                <c:pt idx="75">
                  <c:v>4.5944663329959878</c:v>
                </c:pt>
                <c:pt idx="76">
                  <c:v>4.5944663329959878</c:v>
                </c:pt>
                <c:pt idx="77">
                  <c:v>4.5944663329959878</c:v>
                </c:pt>
                <c:pt idx="78">
                  <c:v>4.5944663329959878</c:v>
                </c:pt>
                <c:pt idx="79">
                  <c:v>4.5944663329959878</c:v>
                </c:pt>
                <c:pt idx="80">
                  <c:v>4.5944663329959878</c:v>
                </c:pt>
                <c:pt idx="81">
                  <c:v>4.5944663329959878</c:v>
                </c:pt>
                <c:pt idx="82">
                  <c:v>4.5944663329959878</c:v>
                </c:pt>
                <c:pt idx="83">
                  <c:v>4.5944663329959878</c:v>
                </c:pt>
                <c:pt idx="84">
                  <c:v>4.5944663329959878</c:v>
                </c:pt>
                <c:pt idx="85">
                  <c:v>4.5944663329959878</c:v>
                </c:pt>
                <c:pt idx="86">
                  <c:v>4.5944663329959878</c:v>
                </c:pt>
                <c:pt idx="87">
                  <c:v>4.5944663329959878</c:v>
                </c:pt>
                <c:pt idx="88">
                  <c:v>4.5944663329959878</c:v>
                </c:pt>
                <c:pt idx="89">
                  <c:v>4.5944663329959878</c:v>
                </c:pt>
                <c:pt idx="90">
                  <c:v>4.5944663329959878</c:v>
                </c:pt>
                <c:pt idx="91">
                  <c:v>4.5944663329959878</c:v>
                </c:pt>
                <c:pt idx="92">
                  <c:v>4.5944663329959878</c:v>
                </c:pt>
                <c:pt idx="93">
                  <c:v>4.5944663329959878</c:v>
                </c:pt>
                <c:pt idx="94">
                  <c:v>4.5944663329959878</c:v>
                </c:pt>
                <c:pt idx="95">
                  <c:v>4.5944663329959878</c:v>
                </c:pt>
                <c:pt idx="96">
                  <c:v>4.5944663329959878</c:v>
                </c:pt>
                <c:pt idx="97">
                  <c:v>4.5944663329959878</c:v>
                </c:pt>
                <c:pt idx="98">
                  <c:v>4.5944663329959878</c:v>
                </c:pt>
                <c:pt idx="99">
                  <c:v>4.5944663329959878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C-D04B-A55B-47AA646A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42272"/>
        <c:axId val="175364960"/>
      </c:lineChart>
      <c:catAx>
        <c:axId val="17204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64960"/>
        <c:crosses val="autoZero"/>
        <c:auto val="1"/>
        <c:lblAlgn val="ctr"/>
        <c:lblOffset val="100"/>
        <c:noMultiLvlLbl val="0"/>
      </c:catAx>
      <c:valAx>
        <c:axId val="1753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K/AL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</xdr:row>
      <xdr:rowOff>12700</xdr:rowOff>
    </xdr:from>
    <xdr:to>
      <xdr:col>12</xdr:col>
      <xdr:colOff>12700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042BB-23C5-B942-B3DF-F89203902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30</xdr:row>
      <xdr:rowOff>133350</xdr:rowOff>
    </xdr:from>
    <xdr:to>
      <xdr:col>12</xdr:col>
      <xdr:colOff>25400</xdr:colOff>
      <xdr:row>61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4B0F12-4C53-7B06-7C86-CFEA5ADC3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62</xdr:row>
      <xdr:rowOff>6350</xdr:rowOff>
    </xdr:from>
    <xdr:to>
      <xdr:col>11</xdr:col>
      <xdr:colOff>812800</xdr:colOff>
      <xdr:row>88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074ECF-BC91-CBDE-93BB-83F38E414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E5F5-882A-BB41-BE06-3FD5E24A23F4}">
  <dimension ref="A1:R103"/>
  <sheetViews>
    <sheetView tabSelected="1" workbookViewId="0">
      <pane ySplit="3" topLeftCell="A4" activePane="bottomLeft" state="frozen"/>
      <selection pane="bottomLeft" activeCell="H14" sqref="H14"/>
    </sheetView>
  </sheetViews>
  <sheetFormatPr baseColWidth="10" defaultRowHeight="21" x14ac:dyDescent="0.25"/>
  <cols>
    <col min="1" max="6" width="10.83203125" style="1"/>
    <col min="7" max="18" width="10.83203125" style="2"/>
    <col min="19" max="16384" width="10.83203125" style="1"/>
  </cols>
  <sheetData>
    <row r="1" spans="1:18" x14ac:dyDescent="0.25">
      <c r="A1" s="1" t="s">
        <v>14</v>
      </c>
    </row>
    <row r="3" spans="1:18" s="3" customFormat="1" x14ac:dyDescent="0.25">
      <c r="A3" s="3" t="s">
        <v>0</v>
      </c>
      <c r="B3" s="3" t="s">
        <v>5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7</v>
      </c>
      <c r="H3" s="4" t="s">
        <v>8</v>
      </c>
      <c r="I3" s="4" t="s">
        <v>9</v>
      </c>
      <c r="J3" s="4" t="s">
        <v>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15</v>
      </c>
      <c r="P3" s="4" t="s">
        <v>17</v>
      </c>
      <c r="Q3" s="4" t="s">
        <v>18</v>
      </c>
      <c r="R3" s="4" t="s">
        <v>16</v>
      </c>
    </row>
    <row r="4" spans="1:18" x14ac:dyDescent="0.25">
      <c r="A4" s="1">
        <v>0</v>
      </c>
      <c r="B4" s="5">
        <v>0.33</v>
      </c>
      <c r="C4" s="5">
        <v>0.25</v>
      </c>
      <c r="D4" s="5">
        <v>0.01</v>
      </c>
      <c r="E4" s="5">
        <v>0.05</v>
      </c>
      <c r="F4" s="5">
        <v>0.03</v>
      </c>
      <c r="G4" s="6">
        <v>2</v>
      </c>
      <c r="H4" s="6">
        <v>1</v>
      </c>
      <c r="I4" s="6">
        <v>4</v>
      </c>
      <c r="J4" s="2">
        <f>G4^B4*(H4*I4)^(1-B4)</f>
        <v>3.1821459350196744</v>
      </c>
      <c r="K4" s="2">
        <f>J4/I4</f>
        <v>0.79553648375491859</v>
      </c>
      <c r="L4" s="2">
        <f>G4/(H4*I4)</f>
        <v>0.5</v>
      </c>
      <c r="M4" s="2">
        <f>C4*(1/L4)^(1-B4)-E4</f>
        <v>0.34776824187745931</v>
      </c>
      <c r="N4" s="2">
        <f>B4*(M4-F4-D4)+F4</f>
        <v>0.13156351981956158</v>
      </c>
      <c r="O4" s="2">
        <f>(C4/(D4+E4+F4))^(1/(1-B4))</f>
        <v>4.5944663329959878</v>
      </c>
      <c r="P4" s="2">
        <f>O4^B4*H4</f>
        <v>1.6540078798785558</v>
      </c>
      <c r="Q4" s="2">
        <f>LN(K4)</f>
        <v>-0.22873856958478206</v>
      </c>
      <c r="R4" s="2">
        <f>LN(P4)</f>
        <v>0.50320136072470723</v>
      </c>
    </row>
    <row r="5" spans="1:18" x14ac:dyDescent="0.25">
      <c r="A5" s="1">
        <f>A4+1</f>
        <v>1</v>
      </c>
      <c r="B5" s="1">
        <f>B4</f>
        <v>0.33</v>
      </c>
      <c r="C5" s="1">
        <f>C4</f>
        <v>0.25</v>
      </c>
      <c r="D5" s="1">
        <f>D4</f>
        <v>0.01</v>
      </c>
      <c r="E5" s="1">
        <f>E4</f>
        <v>0.05</v>
      </c>
      <c r="F5" s="1">
        <f>F4</f>
        <v>0.03</v>
      </c>
      <c r="G5" s="2">
        <f>(1+M4)*G4</f>
        <v>2.6955364837549185</v>
      </c>
      <c r="H5" s="2">
        <f>H4*(1+F4)</f>
        <v>1.03</v>
      </c>
      <c r="I5" s="2">
        <f>I4*(1+D4)</f>
        <v>4.04</v>
      </c>
      <c r="J5" s="2">
        <f>G5^B5*(H5*I5)^(1-B5)</f>
        <v>3.60569822335987</v>
      </c>
      <c r="K5" s="2">
        <f>J5/I5</f>
        <v>0.89249956023759158</v>
      </c>
      <c r="L5" s="2">
        <f>G5/(H5*I5)</f>
        <v>0.6477786416790634</v>
      </c>
      <c r="M5" s="2">
        <f>C5*(1/L5)^(1-B5)-E5</f>
        <v>0.28441378414744029</v>
      </c>
      <c r="N5" s="2">
        <f>B5*(M5-F5-D5)+F5</f>
        <v>0.1106565487686553</v>
      </c>
      <c r="O5" s="2">
        <f t="shared" ref="O5:O68" si="0">(C5/(D5+E5+F5))^(1/(1-B5))</f>
        <v>4.5944663329959878</v>
      </c>
      <c r="P5" s="2">
        <f t="shared" ref="P5:P68" si="1">O5^B5*H5</f>
        <v>1.7036281162749125</v>
      </c>
      <c r="Q5" s="2">
        <f t="shared" ref="Q5:Q68" si="2">LN(K5)</f>
        <v>-0.11372925805945412</v>
      </c>
      <c r="R5" s="2">
        <f t="shared" ref="R5:R68" si="3">LN(P5)</f>
        <v>0.53276016296625162</v>
      </c>
    </row>
    <row r="6" spans="1:18" x14ac:dyDescent="0.25">
      <c r="A6" s="1">
        <f t="shared" ref="A6:A69" si="4">A5+1</f>
        <v>2</v>
      </c>
      <c r="B6" s="1">
        <f t="shared" ref="B6:B69" si="5">B5</f>
        <v>0.33</v>
      </c>
      <c r="C6" s="1">
        <f t="shared" ref="C6:C69" si="6">C5</f>
        <v>0.25</v>
      </c>
      <c r="D6" s="1">
        <f t="shared" ref="D6:D69" si="7">D5</f>
        <v>0.01</v>
      </c>
      <c r="E6" s="1">
        <f t="shared" ref="E6:E69" si="8">E5</f>
        <v>0.05</v>
      </c>
      <c r="F6" s="1">
        <f t="shared" ref="F6:F69" si="9">F5</f>
        <v>0.03</v>
      </c>
      <c r="G6" s="2">
        <f>(1+M5)*G5</f>
        <v>3.4621842154071403</v>
      </c>
      <c r="H6" s="2">
        <f t="shared" ref="H6:H69" si="10">H5*(1+F5)</f>
        <v>1.0609</v>
      </c>
      <c r="I6" s="2">
        <f t="shared" ref="I6:I69" si="11">I5*(1+D5)</f>
        <v>4.0804</v>
      </c>
      <c r="J6" s="2">
        <f>G6^B6*(H6*I6)^(1-B6)</f>
        <v>4.021224065093489</v>
      </c>
      <c r="K6" s="2">
        <f>J6/I6</f>
        <v>0.98549751619779657</v>
      </c>
      <c r="L6" s="2">
        <f>G6/(H6*I6)</f>
        <v>0.7997845010563247</v>
      </c>
      <c r="M6" s="2">
        <f>C6*(1/L6)^(1-B6)-E6</f>
        <v>0.24036756963989336</v>
      </c>
      <c r="N6" s="2">
        <f>B6*(M6-F6-D6)+F6</f>
        <v>9.612129798116481E-2</v>
      </c>
      <c r="O6" s="2">
        <f t="shared" si="0"/>
        <v>4.5944663329959878</v>
      </c>
      <c r="P6" s="2">
        <f t="shared" si="1"/>
        <v>1.7547369597631597</v>
      </c>
      <c r="Q6" s="2">
        <f t="shared" si="2"/>
        <v>-1.460867273977662E-2</v>
      </c>
      <c r="R6" s="2">
        <f t="shared" si="3"/>
        <v>0.5623189652077959</v>
      </c>
    </row>
    <row r="7" spans="1:18" x14ac:dyDescent="0.25">
      <c r="A7" s="1">
        <f t="shared" si="4"/>
        <v>3</v>
      </c>
      <c r="B7" s="1">
        <f t="shared" si="5"/>
        <v>0.33</v>
      </c>
      <c r="C7" s="1">
        <f t="shared" si="6"/>
        <v>0.25</v>
      </c>
      <c r="D7" s="1">
        <f t="shared" si="7"/>
        <v>0.01</v>
      </c>
      <c r="E7" s="1">
        <f t="shared" si="8"/>
        <v>0.05</v>
      </c>
      <c r="F7" s="1">
        <f t="shared" si="9"/>
        <v>0.03</v>
      </c>
      <c r="G7" s="2">
        <f>(1+M6)*G6</f>
        <v>4.2943810209101558</v>
      </c>
      <c r="H7" s="2">
        <f t="shared" si="10"/>
        <v>1.092727</v>
      </c>
      <c r="I7" s="2">
        <f t="shared" si="11"/>
        <v>4.1212039999999996</v>
      </c>
      <c r="J7" s="2">
        <f>G7^B7*(H7*I7)^(1-B7)</f>
        <v>4.4332902611863396</v>
      </c>
      <c r="K7" s="2">
        <f>J7/I7</f>
        <v>1.0757269626027588</v>
      </c>
      <c r="L7" s="2">
        <f>G7/(H7*I7)</f>
        <v>0.95359680650859213</v>
      </c>
      <c r="M7" s="2">
        <f>C7*(1/L7)^(1-B7)-E7</f>
        <v>0.20808668581105222</v>
      </c>
      <c r="N7" s="2">
        <f>B7*(M7-F7-D7)+F7</f>
        <v>8.546860631764723E-2</v>
      </c>
      <c r="O7" s="2">
        <f t="shared" si="0"/>
        <v>4.5944663329959878</v>
      </c>
      <c r="P7" s="2">
        <f t="shared" si="1"/>
        <v>1.8073790685560547</v>
      </c>
      <c r="Q7" s="2">
        <f t="shared" si="2"/>
        <v>7.2996677311129327E-2</v>
      </c>
      <c r="R7" s="2">
        <f t="shared" si="3"/>
        <v>0.59187776744934051</v>
      </c>
    </row>
    <row r="8" spans="1:18" x14ac:dyDescent="0.25">
      <c r="A8" s="1">
        <f t="shared" si="4"/>
        <v>4</v>
      </c>
      <c r="B8" s="1">
        <f t="shared" si="5"/>
        <v>0.33</v>
      </c>
      <c r="C8" s="1">
        <f t="shared" si="6"/>
        <v>0.25</v>
      </c>
      <c r="D8" s="1">
        <f t="shared" si="7"/>
        <v>0.01</v>
      </c>
      <c r="E8" s="1">
        <f t="shared" si="8"/>
        <v>0.05</v>
      </c>
      <c r="F8" s="1">
        <f t="shared" si="9"/>
        <v>0.03</v>
      </c>
      <c r="G8" s="2">
        <f>(1+M7)*G7</f>
        <v>5.1879845351612328</v>
      </c>
      <c r="H8" s="2">
        <f t="shared" si="10"/>
        <v>1.1255088100000001</v>
      </c>
      <c r="I8" s="2">
        <f t="shared" si="11"/>
        <v>4.1624160400000001</v>
      </c>
      <c r="J8" s="2">
        <f>G8^B8*(H8*I8)^(1-B8)</f>
        <v>4.8452344917427084</v>
      </c>
      <c r="K8" s="2">
        <f>J8/I8</f>
        <v>1.1640437777437327</v>
      </c>
      <c r="L8" s="2">
        <f>G8/(H8*I8)</f>
        <v>1.107399409377072</v>
      </c>
      <c r="M8" s="2">
        <f>C8*(1/L8)^(1-B8)-E8</f>
        <v>0.18348346833459328</v>
      </c>
      <c r="N8" s="2">
        <f>B8*(M8-F8-D8)+F8</f>
        <v>7.7349544550415789E-2</v>
      </c>
      <c r="O8" s="2">
        <f t="shared" si="0"/>
        <v>4.5944663329959878</v>
      </c>
      <c r="P8" s="2">
        <f t="shared" si="1"/>
        <v>1.8616004406127364</v>
      </c>
      <c r="Q8" s="2">
        <f t="shared" si="2"/>
        <v>0.15189995834749215</v>
      </c>
      <c r="R8" s="2">
        <f t="shared" si="3"/>
        <v>0.6214365696908849</v>
      </c>
    </row>
    <row r="9" spans="1:18" x14ac:dyDescent="0.25">
      <c r="A9" s="1">
        <f t="shared" si="4"/>
        <v>5</v>
      </c>
      <c r="B9" s="1">
        <f t="shared" si="5"/>
        <v>0.33</v>
      </c>
      <c r="C9" s="1">
        <f t="shared" si="6"/>
        <v>0.25</v>
      </c>
      <c r="D9" s="1">
        <f t="shared" si="7"/>
        <v>0.01</v>
      </c>
      <c r="E9" s="1">
        <f t="shared" si="8"/>
        <v>0.05</v>
      </c>
      <c r="F9" s="1">
        <f t="shared" si="9"/>
        <v>0.03</v>
      </c>
      <c r="G9" s="2">
        <f>(1+M8)*G8</f>
        <v>6.1398939313388476</v>
      </c>
      <c r="H9" s="2">
        <f t="shared" si="10"/>
        <v>1.1592740743000001</v>
      </c>
      <c r="I9" s="2">
        <f t="shared" si="11"/>
        <v>4.2040402003999997</v>
      </c>
      <c r="J9" s="2">
        <f>G9^B9*(H9*I9)^(1-B9)</f>
        <v>5.2596226357448979</v>
      </c>
      <c r="K9" s="2">
        <f>J9/I9</f>
        <v>1.25108761691776</v>
      </c>
      <c r="L9" s="2">
        <f>G9/(H9*I9)</f>
        <v>1.2598182195917111</v>
      </c>
      <c r="M9" s="2">
        <f>C9*(1/L9)^(1-B9)-E9</f>
        <v>0.16415771569355103</v>
      </c>
      <c r="N9" s="2">
        <f>B9*(M9-F9-D9)+F9</f>
        <v>7.0972046178871845E-2</v>
      </c>
      <c r="O9" s="2">
        <f t="shared" si="0"/>
        <v>4.5944663329959878</v>
      </c>
      <c r="P9" s="2">
        <f t="shared" si="1"/>
        <v>1.9174484538311185</v>
      </c>
      <c r="Q9" s="2">
        <f t="shared" si="2"/>
        <v>0.22401326653646728</v>
      </c>
      <c r="R9" s="2">
        <f t="shared" si="3"/>
        <v>0.65099537193242929</v>
      </c>
    </row>
    <row r="10" spans="1:18" x14ac:dyDescent="0.25">
      <c r="A10" s="1">
        <f t="shared" si="4"/>
        <v>6</v>
      </c>
      <c r="B10" s="1">
        <f t="shared" si="5"/>
        <v>0.33</v>
      </c>
      <c r="C10" s="1">
        <f t="shared" si="6"/>
        <v>0.25</v>
      </c>
      <c r="D10" s="1">
        <f t="shared" si="7"/>
        <v>0.01</v>
      </c>
      <c r="E10" s="1">
        <f t="shared" si="8"/>
        <v>0.05</v>
      </c>
      <c r="F10" s="1">
        <f t="shared" si="9"/>
        <v>0.03</v>
      </c>
      <c r="G10" s="2">
        <f>(1+M9)*G9</f>
        <v>7.1478048937081295</v>
      </c>
      <c r="H10" s="2">
        <f t="shared" si="10"/>
        <v>1.1940522965290001</v>
      </c>
      <c r="I10" s="2">
        <f t="shared" si="11"/>
        <v>4.2460806024039996</v>
      </c>
      <c r="J10" s="2">
        <f>G10^B10*(H10*I10)^(1-B10)</f>
        <v>5.6785146119424201</v>
      </c>
      <c r="K10" s="2">
        <f>J10/I10</f>
        <v>1.337354408375437</v>
      </c>
      <c r="L10" s="2">
        <f>G10/(H10*I10)</f>
        <v>1.4098116896174209</v>
      </c>
      <c r="M10" s="2">
        <f>C10*(1/L10)^(1-B10)-E10</f>
        <v>0.14861043692382203</v>
      </c>
      <c r="N10" s="2">
        <f>B10*(M10-F10-D10)+F10</f>
        <v>6.5841444184861264E-2</v>
      </c>
      <c r="O10" s="2">
        <f t="shared" si="0"/>
        <v>4.5944663329959878</v>
      </c>
      <c r="P10" s="2">
        <f t="shared" si="1"/>
        <v>1.9749719074460521</v>
      </c>
      <c r="Q10" s="2">
        <f t="shared" si="2"/>
        <v>0.29069334031197164</v>
      </c>
      <c r="R10" s="2">
        <f t="shared" si="3"/>
        <v>0.68055417417397379</v>
      </c>
    </row>
    <row r="11" spans="1:18" x14ac:dyDescent="0.25">
      <c r="A11" s="1">
        <f t="shared" si="4"/>
        <v>7</v>
      </c>
      <c r="B11" s="1">
        <f t="shared" si="5"/>
        <v>0.33</v>
      </c>
      <c r="C11" s="1">
        <f t="shared" si="6"/>
        <v>0.25</v>
      </c>
      <c r="D11" s="1">
        <f t="shared" si="7"/>
        <v>0.01</v>
      </c>
      <c r="E11" s="1">
        <f t="shared" si="8"/>
        <v>0.05</v>
      </c>
      <c r="F11" s="1">
        <f t="shared" si="9"/>
        <v>0.03</v>
      </c>
      <c r="G11" s="2">
        <f>(1+M10)*G10</f>
        <v>8.2100433020083283</v>
      </c>
      <c r="H11" s="2">
        <f t="shared" si="10"/>
        <v>1.2298738654248702</v>
      </c>
      <c r="I11" s="2">
        <f t="shared" si="11"/>
        <v>4.2885414084280393</v>
      </c>
      <c r="J11" s="2">
        <f>G11^B11*(H11*I11)^(1-B11)</f>
        <v>6.1036274686235368</v>
      </c>
      <c r="K11" s="2">
        <f>J11/I11</f>
        <v>1.4232408847978957</v>
      </c>
      <c r="L11" s="2">
        <f>G11/(H11*I11)</f>
        <v>1.5565936948877994</v>
      </c>
      <c r="M11" s="2">
        <f>C11*(1/L11)^(1-B11)-E11</f>
        <v>0.13585856505563365</v>
      </c>
      <c r="N11" s="2">
        <f>B11*(M11-F11-D11)+F11</f>
        <v>6.1633326468359111E-2</v>
      </c>
      <c r="O11" s="2">
        <f t="shared" si="0"/>
        <v>4.5944663329959878</v>
      </c>
      <c r="P11" s="2">
        <f t="shared" si="1"/>
        <v>2.0342210646694339</v>
      </c>
      <c r="Q11" s="2">
        <f t="shared" si="2"/>
        <v>0.35293658433031638</v>
      </c>
      <c r="R11" s="2">
        <f t="shared" si="3"/>
        <v>0.71011297641551818</v>
      </c>
    </row>
    <row r="12" spans="1:18" x14ac:dyDescent="0.25">
      <c r="A12" s="1">
        <f t="shared" si="4"/>
        <v>8</v>
      </c>
      <c r="B12" s="1">
        <f t="shared" si="5"/>
        <v>0.33</v>
      </c>
      <c r="C12" s="1">
        <f t="shared" si="6"/>
        <v>0.25</v>
      </c>
      <c r="D12" s="1">
        <f t="shared" si="7"/>
        <v>0.01</v>
      </c>
      <c r="E12" s="1">
        <f t="shared" si="8"/>
        <v>0.05</v>
      </c>
      <c r="F12" s="1">
        <f t="shared" si="9"/>
        <v>0.03</v>
      </c>
      <c r="G12" s="2">
        <f>(1+M11)*G11</f>
        <v>9.3254480040637961</v>
      </c>
      <c r="H12" s="2">
        <f t="shared" si="10"/>
        <v>1.2667700813876164</v>
      </c>
      <c r="I12" s="2">
        <f t="shared" si="11"/>
        <v>4.33142682251232</v>
      </c>
      <c r="J12" s="2">
        <f>G12^B12*(H12*I12)^(1-B12)</f>
        <v>6.5364400858105611</v>
      </c>
      <c r="K12" s="2">
        <f>J12/I12</f>
        <v>1.5090731885017248</v>
      </c>
      <c r="L12" s="2">
        <f>G12/(H12*I12)</f>
        <v>1.6995773148610041</v>
      </c>
      <c r="M12" s="2">
        <f>C12*(1/L12)^(1-B12)-E12</f>
        <v>0.12523126189117528</v>
      </c>
      <c r="N12" s="2">
        <f>B12*(M12-F12-D12)+F12</f>
        <v>5.8126316424087845E-2</v>
      </c>
      <c r="O12" s="2">
        <f t="shared" si="0"/>
        <v>4.5944663329959878</v>
      </c>
      <c r="P12" s="2">
        <f t="shared" si="1"/>
        <v>2.0952476966095168</v>
      </c>
      <c r="Q12" s="2">
        <f t="shared" si="2"/>
        <v>0.4114956799360846</v>
      </c>
      <c r="R12" s="2">
        <f t="shared" si="3"/>
        <v>0.73967177865706257</v>
      </c>
    </row>
    <row r="13" spans="1:18" x14ac:dyDescent="0.25">
      <c r="A13" s="1">
        <f t="shared" si="4"/>
        <v>9</v>
      </c>
      <c r="B13" s="1">
        <f t="shared" si="5"/>
        <v>0.33</v>
      </c>
      <c r="C13" s="1">
        <f t="shared" si="6"/>
        <v>0.25</v>
      </c>
      <c r="D13" s="1">
        <f t="shared" si="7"/>
        <v>0.01</v>
      </c>
      <c r="E13" s="1">
        <f t="shared" si="8"/>
        <v>0.05</v>
      </c>
      <c r="F13" s="1">
        <f t="shared" si="9"/>
        <v>0.03</v>
      </c>
      <c r="G13" s="2">
        <f>(1+M12)*G12</f>
        <v>10.493285625313247</v>
      </c>
      <c r="H13" s="2">
        <f t="shared" si="10"/>
        <v>1.3047731838292449</v>
      </c>
      <c r="I13" s="2">
        <f t="shared" si="11"/>
        <v>4.3747410907374435</v>
      </c>
      <c r="J13" s="2">
        <f>G13^B13*(H13*I13)^(1-B13)</f>
        <v>6.9782630469947629</v>
      </c>
      <c r="K13" s="2">
        <f>J13/I13</f>
        <v>1.595125951972268</v>
      </c>
      <c r="L13" s="2">
        <f>G13/(H13*I13)</f>
        <v>1.8383327181415579</v>
      </c>
      <c r="M13" s="2">
        <f>C13*(1/L13)^(1-B13)-E13</f>
        <v>0.11625543457429828</v>
      </c>
      <c r="N13" s="2">
        <f>B13*(M13-F13-D13)+F13</f>
        <v>5.5164293409518436E-2</v>
      </c>
      <c r="O13" s="2">
        <f t="shared" si="0"/>
        <v>4.5944663329959878</v>
      </c>
      <c r="P13" s="2">
        <f t="shared" si="1"/>
        <v>2.1581051275078025</v>
      </c>
      <c r="Q13" s="2">
        <f t="shared" si="2"/>
        <v>0.46695269987287097</v>
      </c>
      <c r="R13" s="2">
        <f t="shared" si="3"/>
        <v>0.76923058089860707</v>
      </c>
    </row>
    <row r="14" spans="1:18" x14ac:dyDescent="0.25">
      <c r="A14" s="1">
        <f t="shared" si="4"/>
        <v>10</v>
      </c>
      <c r="B14" s="1">
        <f t="shared" si="5"/>
        <v>0.33</v>
      </c>
      <c r="C14" s="1">
        <f t="shared" si="6"/>
        <v>0.25</v>
      </c>
      <c r="D14" s="1">
        <f t="shared" si="7"/>
        <v>0.01</v>
      </c>
      <c r="E14" s="1">
        <f t="shared" si="8"/>
        <v>0.05</v>
      </c>
      <c r="F14" s="1">
        <f t="shared" si="9"/>
        <v>0.03</v>
      </c>
      <c r="G14" s="2">
        <f>(1+M13)*G13</f>
        <v>11.713187105796276</v>
      </c>
      <c r="H14" s="2">
        <f t="shared" si="10"/>
        <v>1.3439163793441222</v>
      </c>
      <c r="I14" s="2">
        <f t="shared" si="11"/>
        <v>4.4184885016448181</v>
      </c>
      <c r="J14" s="2">
        <f>G14^B14*(H14*I14)^(1-B14)</f>
        <v>7.4302868578346812</v>
      </c>
      <c r="K14" s="2">
        <f>J14/I14</f>
        <v>1.6816354405061136</v>
      </c>
      <c r="L14" s="2">
        <f>G14/(H14*I14)</f>
        <v>1.9725549237539708</v>
      </c>
      <c r="M14" s="2">
        <f>C14*(1/L14)^(1-B14)-E14</f>
        <v>0.10858806810483289</v>
      </c>
      <c r="N14" s="2">
        <f>B14*(M14-F14-D14)+F14</f>
        <v>5.2634062474594859E-2</v>
      </c>
      <c r="O14" s="2">
        <f t="shared" si="0"/>
        <v>4.5944663329959878</v>
      </c>
      <c r="P14" s="2">
        <f t="shared" si="1"/>
        <v>2.2228482813330364</v>
      </c>
      <c r="Q14" s="2">
        <f t="shared" si="2"/>
        <v>0.51976679638594458</v>
      </c>
      <c r="R14" s="2">
        <f t="shared" si="3"/>
        <v>0.79878938314015135</v>
      </c>
    </row>
    <row r="15" spans="1:18" x14ac:dyDescent="0.25">
      <c r="A15" s="1">
        <f t="shared" si="4"/>
        <v>11</v>
      </c>
      <c r="B15" s="1">
        <f t="shared" si="5"/>
        <v>0.33</v>
      </c>
      <c r="C15" s="1">
        <f t="shared" si="6"/>
        <v>0.25</v>
      </c>
      <c r="D15" s="1">
        <f t="shared" si="7"/>
        <v>0.01</v>
      </c>
      <c r="E15" s="1">
        <f t="shared" si="8"/>
        <v>0.05</v>
      </c>
      <c r="F15" s="1">
        <f t="shared" si="9"/>
        <v>0.03</v>
      </c>
      <c r="G15" s="2">
        <f>(1+M14)*G14</f>
        <v>12.985099464965131</v>
      </c>
      <c r="H15" s="2">
        <f t="shared" si="10"/>
        <v>1.3842338707244459</v>
      </c>
      <c r="I15" s="2">
        <f t="shared" si="11"/>
        <v>4.4626733866612662</v>
      </c>
      <c r="J15" s="2">
        <f>G15^B15*(H15*I15)^(1-B15)</f>
        <v>7.8936162211458871</v>
      </c>
      <c r="K15" s="2">
        <f>J15/I15</f>
        <v>1.7688088589990829</v>
      </c>
      <c r="L15" s="2">
        <f>G15/(H15*I15)</f>
        <v>2.1020386928338843</v>
      </c>
      <c r="M15" s="2">
        <f>C15*(1/L15)^(1-B15)-E15</f>
        <v>0.10197450436254869</v>
      </c>
      <c r="N15" s="2">
        <f>B15*(M15-F15-D15)+F15</f>
        <v>5.0451586439641066E-2</v>
      </c>
      <c r="O15" s="2">
        <f t="shared" si="0"/>
        <v>4.5944663329959878</v>
      </c>
      <c r="P15" s="2">
        <f t="shared" si="1"/>
        <v>2.2895337297730278</v>
      </c>
      <c r="Q15" s="2">
        <f t="shared" si="2"/>
        <v>0.57030635902836424</v>
      </c>
      <c r="R15" s="2">
        <f t="shared" si="3"/>
        <v>0.82834818538169597</v>
      </c>
    </row>
    <row r="16" spans="1:18" x14ac:dyDescent="0.25">
      <c r="A16" s="1">
        <f t="shared" si="4"/>
        <v>12</v>
      </c>
      <c r="B16" s="1">
        <f t="shared" si="5"/>
        <v>0.33</v>
      </c>
      <c r="C16" s="1">
        <f t="shared" si="6"/>
        <v>0.25</v>
      </c>
      <c r="D16" s="1">
        <f t="shared" si="7"/>
        <v>0.01</v>
      </c>
      <c r="E16" s="1">
        <f t="shared" si="8"/>
        <v>0.05</v>
      </c>
      <c r="F16" s="1">
        <f t="shared" si="9"/>
        <v>0.03</v>
      </c>
      <c r="G16" s="2">
        <f>(1+M15)*G15</f>
        <v>14.309248547003346</v>
      </c>
      <c r="H16" s="2">
        <f t="shared" si="10"/>
        <v>1.4257608868461793</v>
      </c>
      <c r="I16" s="2">
        <f t="shared" si="11"/>
        <v>4.5073001205278791</v>
      </c>
      <c r="J16" s="2">
        <f>G16^B16*(H16*I16)^(1-B16)</f>
        <v>8.3692950567974496</v>
      </c>
      <c r="K16" s="2">
        <f>J16/I16</f>
        <v>1.8568311035425942</v>
      </c>
      <c r="L16" s="2">
        <f>G16/(H16*I16)</f>
        <v>2.2266587010348164</v>
      </c>
      <c r="M16" s="2">
        <f>C16*(1/L16)^(1-B16)-E16</f>
        <v>9.6221777986904775E-2</v>
      </c>
      <c r="N16" s="2">
        <f>B16*(M16-F16-D16)+F16</f>
        <v>4.8553186735678572E-2</v>
      </c>
      <c r="O16" s="2">
        <f t="shared" si="0"/>
        <v>4.5944663329959878</v>
      </c>
      <c r="P16" s="2">
        <f t="shared" si="1"/>
        <v>2.3582197416662187</v>
      </c>
      <c r="Q16" s="2">
        <f t="shared" si="2"/>
        <v>0.61887132699170877</v>
      </c>
      <c r="R16" s="2">
        <f t="shared" si="3"/>
        <v>0.85790698762324036</v>
      </c>
    </row>
    <row r="17" spans="1:18" x14ac:dyDescent="0.25">
      <c r="A17" s="1">
        <f t="shared" si="4"/>
        <v>13</v>
      </c>
      <c r="B17" s="1">
        <f t="shared" si="5"/>
        <v>0.33</v>
      </c>
      <c r="C17" s="1">
        <f t="shared" si="6"/>
        <v>0.25</v>
      </c>
      <c r="D17" s="1">
        <f t="shared" si="7"/>
        <v>0.01</v>
      </c>
      <c r="E17" s="1">
        <f t="shared" si="8"/>
        <v>0.05</v>
      </c>
      <c r="F17" s="1">
        <f t="shared" si="9"/>
        <v>0.03</v>
      </c>
      <c r="G17" s="2">
        <f>(1+M16)*G16</f>
        <v>15.686109883852541</v>
      </c>
      <c r="H17" s="2">
        <f t="shared" si="10"/>
        <v>1.4685337134515648</v>
      </c>
      <c r="I17" s="2">
        <f t="shared" si="11"/>
        <v>4.552373121733158</v>
      </c>
      <c r="J17" s="2">
        <f>G17^B17*(H17*I17)^(1-B17)</f>
        <v>8.8583252159158992</v>
      </c>
      <c r="K17" s="2">
        <f>J17/I17</f>
        <v>1.945869764854292</v>
      </c>
      <c r="L17" s="2">
        <f>G17/(H17*I17)</f>
        <v>2.3463537058717656</v>
      </c>
      <c r="M17" s="2">
        <f>C17*(1/L17)^(1-B17)-E17</f>
        <v>9.1181039810175654E-2</v>
      </c>
      <c r="N17" s="2">
        <f>B17*(M17-F17-D17)+F17</f>
        <v>4.688974313735797E-2</v>
      </c>
      <c r="O17" s="2">
        <f t="shared" si="0"/>
        <v>4.5944663329959878</v>
      </c>
      <c r="P17" s="2">
        <f t="shared" si="1"/>
        <v>2.4289663339162053</v>
      </c>
      <c r="Q17" s="2">
        <f t="shared" si="2"/>
        <v>0.66570905698895932</v>
      </c>
      <c r="R17" s="2">
        <f t="shared" si="3"/>
        <v>0.88746578986478486</v>
      </c>
    </row>
    <row r="18" spans="1:18" x14ac:dyDescent="0.25">
      <c r="A18" s="1">
        <f t="shared" si="4"/>
        <v>14</v>
      </c>
      <c r="B18" s="1">
        <f t="shared" si="5"/>
        <v>0.33</v>
      </c>
      <c r="C18" s="1">
        <f t="shared" si="6"/>
        <v>0.25</v>
      </c>
      <c r="D18" s="1">
        <f t="shared" si="7"/>
        <v>0.01</v>
      </c>
      <c r="E18" s="1">
        <f t="shared" si="8"/>
        <v>0.05</v>
      </c>
      <c r="F18" s="1">
        <f t="shared" si="9"/>
        <v>0.03</v>
      </c>
      <c r="G18" s="2">
        <f>(1+M17)*G17</f>
        <v>17.11638569363889</v>
      </c>
      <c r="H18" s="2">
        <f t="shared" si="10"/>
        <v>1.5125897248551119</v>
      </c>
      <c r="I18" s="2">
        <f t="shared" si="11"/>
        <v>4.5978968529504893</v>
      </c>
      <c r="J18" s="2">
        <f>G18^B18*(H18*I18)^(1-B18)</f>
        <v>9.3616808004942769</v>
      </c>
      <c r="K18" s="2">
        <f>J18/I18</f>
        <v>2.0360789073567078</v>
      </c>
      <c r="L18" s="2">
        <f>G18/(H18*I18)</f>
        <v>2.461113790767675</v>
      </c>
      <c r="M18" s="2">
        <f>C18*(1/L18)^(1-B18)-E18</f>
        <v>8.6735654478349342E-2</v>
      </c>
      <c r="N18" s="2">
        <f>B18*(M18-F18-D18)+F18</f>
        <v>4.542276597785528E-2</v>
      </c>
      <c r="O18" s="2">
        <f t="shared" si="0"/>
        <v>4.5944663329959878</v>
      </c>
      <c r="P18" s="2">
        <f t="shared" si="1"/>
        <v>2.5018353239336917</v>
      </c>
      <c r="Q18" s="2">
        <f t="shared" si="2"/>
        <v>0.71102585400638918</v>
      </c>
      <c r="R18" s="2">
        <f t="shared" si="3"/>
        <v>0.91702459210632925</v>
      </c>
    </row>
    <row r="19" spans="1:18" x14ac:dyDescent="0.25">
      <c r="A19" s="1">
        <f t="shared" si="4"/>
        <v>15</v>
      </c>
      <c r="B19" s="1">
        <f t="shared" si="5"/>
        <v>0.33</v>
      </c>
      <c r="C19" s="1">
        <f t="shared" si="6"/>
        <v>0.25</v>
      </c>
      <c r="D19" s="1">
        <f t="shared" si="7"/>
        <v>0.01</v>
      </c>
      <c r="E19" s="1">
        <f t="shared" si="8"/>
        <v>0.05</v>
      </c>
      <c r="F19" s="1">
        <f t="shared" si="9"/>
        <v>0.03</v>
      </c>
      <c r="G19" s="2">
        <f>(1+M18)*G18</f>
        <v>18.600986609080515</v>
      </c>
      <c r="H19" s="2">
        <f t="shared" si="10"/>
        <v>1.5579674166007653</v>
      </c>
      <c r="I19" s="2">
        <f t="shared" si="11"/>
        <v>4.6438758214799947</v>
      </c>
      <c r="J19" s="2">
        <f>G19^B19*(H19*I19)^(1-B19)</f>
        <v>9.8803193595645009</v>
      </c>
      <c r="K19" s="2">
        <f>J19/I19</f>
        <v>2.1276019728743871</v>
      </c>
      <c r="L19" s="2">
        <f>G19/(H19*I19)</f>
        <v>2.5709700145684899</v>
      </c>
      <c r="M19" s="2">
        <f>C19*(1/L19)^(1-B19)-E19</f>
        <v>8.2792947589419699E-2</v>
      </c>
      <c r="N19" s="2">
        <f>B19*(M19-F19-D19)+F19</f>
        <v>4.4121672704508501E-2</v>
      </c>
      <c r="O19" s="2">
        <f t="shared" si="0"/>
        <v>4.5944663329959878</v>
      </c>
      <c r="P19" s="2">
        <f t="shared" si="1"/>
        <v>2.5768903836517025</v>
      </c>
      <c r="Q19" s="2">
        <f t="shared" si="2"/>
        <v>0.75499551116252128</v>
      </c>
      <c r="R19" s="2">
        <f t="shared" si="3"/>
        <v>0.94658339434787375</v>
      </c>
    </row>
    <row r="20" spans="1:18" x14ac:dyDescent="0.25">
      <c r="A20" s="1">
        <f t="shared" si="4"/>
        <v>16</v>
      </c>
      <c r="B20" s="1">
        <f t="shared" si="5"/>
        <v>0.33</v>
      </c>
      <c r="C20" s="1">
        <f t="shared" si="6"/>
        <v>0.25</v>
      </c>
      <c r="D20" s="1">
        <f t="shared" si="7"/>
        <v>0.01</v>
      </c>
      <c r="E20" s="1">
        <f t="shared" si="8"/>
        <v>0.05</v>
      </c>
      <c r="F20" s="1">
        <f t="shared" si="9"/>
        <v>0.03</v>
      </c>
      <c r="G20" s="2">
        <f>(1+M19)*G19</f>
        <v>20.141017118517617</v>
      </c>
      <c r="H20" s="2">
        <f t="shared" si="10"/>
        <v>1.6047064390987884</v>
      </c>
      <c r="I20" s="2">
        <f t="shared" si="11"/>
        <v>4.6903145796947943</v>
      </c>
      <c r="J20" s="2">
        <f>G20^B20*(H20*I20)^(1-B20)</f>
        <v>10.415190827385208</v>
      </c>
      <c r="K20" s="2">
        <f>J20/I20</f>
        <v>2.2205740468825739</v>
      </c>
      <c r="L20" s="2">
        <f>G20/(H20*I20)</f>
        <v>2.6759859658162348</v>
      </c>
      <c r="M20" s="2">
        <f>C20*(1/L20)^(1-B20)-E20</f>
        <v>7.9278362235856284E-2</v>
      </c>
      <c r="N20" s="2">
        <f>B20*(M20-F20-D20)+F20</f>
        <v>4.2961859537832575E-2</v>
      </c>
      <c r="O20" s="2">
        <f t="shared" si="0"/>
        <v>4.5944663329959878</v>
      </c>
      <c r="P20" s="2">
        <f t="shared" si="1"/>
        <v>2.6541970951612539</v>
      </c>
      <c r="Q20" s="2">
        <f t="shared" si="2"/>
        <v>0.79776574213506057</v>
      </c>
      <c r="R20" s="2">
        <f t="shared" si="3"/>
        <v>0.97614219658941825</v>
      </c>
    </row>
    <row r="21" spans="1:18" x14ac:dyDescent="0.25">
      <c r="A21" s="1">
        <f t="shared" si="4"/>
        <v>17</v>
      </c>
      <c r="B21" s="1">
        <f t="shared" si="5"/>
        <v>0.33</v>
      </c>
      <c r="C21" s="1">
        <f t="shared" si="6"/>
        <v>0.25</v>
      </c>
      <c r="D21" s="1">
        <f t="shared" si="7"/>
        <v>0.01</v>
      </c>
      <c r="E21" s="1">
        <f t="shared" si="8"/>
        <v>0.05</v>
      </c>
      <c r="F21" s="1">
        <f t="shared" si="9"/>
        <v>0.03</v>
      </c>
      <c r="G21" s="2">
        <f>(1+M20)*G20</f>
        <v>21.737763969438042</v>
      </c>
      <c r="H21" s="2">
        <f t="shared" si="10"/>
        <v>1.652847632271752</v>
      </c>
      <c r="I21" s="2">
        <f t="shared" si="11"/>
        <v>4.7372177254917425</v>
      </c>
      <c r="J21" s="2">
        <f>G21^B21*(H21*I21)^(1-B21)</f>
        <v>10.967244805340934</v>
      </c>
      <c r="K21" s="2">
        <f>J21/I21</f>
        <v>2.3151236529248802</v>
      </c>
      <c r="L21" s="2">
        <f>G21/(H21*I21)</f>
        <v>2.7762508416344152</v>
      </c>
      <c r="M21" s="2">
        <f>C21*(1/L21)^(1-B21)-E21</f>
        <v>7.6131243544186558E-2</v>
      </c>
      <c r="N21" s="2">
        <f>B21*(M21-F21-D21)+F21</f>
        <v>4.1923310369581565E-2</v>
      </c>
      <c r="O21" s="2">
        <f t="shared" si="0"/>
        <v>4.5944663329959878</v>
      </c>
      <c r="P21" s="2">
        <f t="shared" si="1"/>
        <v>2.7338230080160915</v>
      </c>
      <c r="Q21" s="2">
        <f t="shared" si="2"/>
        <v>0.83946309990217671</v>
      </c>
      <c r="R21" s="2">
        <f t="shared" si="3"/>
        <v>1.0057009988309626</v>
      </c>
    </row>
    <row r="22" spans="1:18" x14ac:dyDescent="0.25">
      <c r="A22" s="1">
        <f t="shared" si="4"/>
        <v>18</v>
      </c>
      <c r="B22" s="1">
        <f t="shared" si="5"/>
        <v>0.33</v>
      </c>
      <c r="C22" s="1">
        <f t="shared" si="6"/>
        <v>0.25</v>
      </c>
      <c r="D22" s="1">
        <f t="shared" si="7"/>
        <v>0.01</v>
      </c>
      <c r="E22" s="1">
        <f t="shared" si="8"/>
        <v>0.05</v>
      </c>
      <c r="F22" s="1">
        <f t="shared" si="9"/>
        <v>0.03</v>
      </c>
      <c r="G22" s="2">
        <f>(1+M21)*G21</f>
        <v>23.392686972301373</v>
      </c>
      <c r="H22" s="2">
        <f t="shared" si="10"/>
        <v>1.7024330612399046</v>
      </c>
      <c r="I22" s="2">
        <f t="shared" si="11"/>
        <v>4.7845899027466601</v>
      </c>
      <c r="J22" s="2">
        <f>G22^B22*(H22*I22)^(1-B22)</f>
        <v>11.537436613872826</v>
      </c>
      <c r="K22" s="2">
        <f>J22/I22</f>
        <v>2.4113741926449328</v>
      </c>
      <c r="L22" s="2">
        <f>G22/(H22*I22)</f>
        <v>2.8718737581453788</v>
      </c>
      <c r="M22" s="2">
        <f>C22*(1/L22)^(1-B22)-E22</f>
        <v>7.330174626298791E-2</v>
      </c>
      <c r="N22" s="2">
        <f>B22*(M22-F22-D22)+F22</f>
        <v>4.098957626678601E-2</v>
      </c>
      <c r="O22" s="2">
        <f t="shared" si="0"/>
        <v>4.5944663329959878</v>
      </c>
      <c r="P22" s="2">
        <f t="shared" si="1"/>
        <v>2.815837698256574</v>
      </c>
      <c r="Q22" s="2">
        <f t="shared" si="2"/>
        <v>0.88019678941478063</v>
      </c>
      <c r="R22" s="2">
        <f t="shared" si="3"/>
        <v>1.0352598010725069</v>
      </c>
    </row>
    <row r="23" spans="1:18" x14ac:dyDescent="0.25">
      <c r="A23" s="1">
        <f t="shared" si="4"/>
        <v>19</v>
      </c>
      <c r="B23" s="1">
        <f t="shared" si="5"/>
        <v>0.33</v>
      </c>
      <c r="C23" s="1">
        <f t="shared" si="6"/>
        <v>0.25</v>
      </c>
      <c r="D23" s="1">
        <f t="shared" si="7"/>
        <v>0.01</v>
      </c>
      <c r="E23" s="1">
        <f t="shared" si="8"/>
        <v>0.05</v>
      </c>
      <c r="F23" s="1">
        <f t="shared" si="9"/>
        <v>0.03</v>
      </c>
      <c r="G23" s="2">
        <f>(1+M22)*G22</f>
        <v>25.10741177715451</v>
      </c>
      <c r="H23" s="2">
        <f t="shared" si="10"/>
        <v>1.7535060530771018</v>
      </c>
      <c r="I23" s="2">
        <f t="shared" si="11"/>
        <v>4.8324358017741265</v>
      </c>
      <c r="J23" s="2">
        <f>G23^B23*(H23*I23)^(1-B23)</f>
        <v>12.126732421764483</v>
      </c>
      <c r="K23" s="2">
        <f>J23/I23</f>
        <v>2.5094451161280631</v>
      </c>
      <c r="L23" s="2">
        <f>G23/(H23*I23)</f>
        <v>2.9629790634089059</v>
      </c>
      <c r="M23" s="2">
        <f>C23*(1/L23)^(1-B23)-E23</f>
        <v>7.0748531642743084E-2</v>
      </c>
      <c r="N23" s="2">
        <f>B23*(M23-F23-D23)+F23</f>
        <v>4.0147015442105215E-2</v>
      </c>
      <c r="O23" s="2">
        <f t="shared" si="0"/>
        <v>4.5944663329959878</v>
      </c>
      <c r="P23" s="2">
        <f t="shared" si="1"/>
        <v>2.9003128292042715</v>
      </c>
      <c r="Q23" s="2">
        <f t="shared" si="2"/>
        <v>0.92006165943259111</v>
      </c>
      <c r="R23" s="2">
        <f t="shared" si="3"/>
        <v>1.0648186033140514</v>
      </c>
    </row>
    <row r="24" spans="1:18" x14ac:dyDescent="0.25">
      <c r="A24" s="1">
        <f t="shared" si="4"/>
        <v>20</v>
      </c>
      <c r="B24" s="1">
        <f t="shared" si="5"/>
        <v>0.33</v>
      </c>
      <c r="C24" s="1">
        <f t="shared" si="6"/>
        <v>0.25</v>
      </c>
      <c r="D24" s="1">
        <f t="shared" si="7"/>
        <v>0.01</v>
      </c>
      <c r="E24" s="1">
        <f t="shared" si="8"/>
        <v>0.05</v>
      </c>
      <c r="F24" s="1">
        <f t="shared" si="9"/>
        <v>0.03</v>
      </c>
      <c r="G24" s="2">
        <f>(1+M23)*G23</f>
        <v>26.88372429373791</v>
      </c>
      <c r="H24" s="2">
        <f t="shared" si="10"/>
        <v>1.806111234669415</v>
      </c>
      <c r="I24" s="2">
        <f t="shared" si="11"/>
        <v>4.8807601597918682</v>
      </c>
      <c r="J24" s="2">
        <f>G24^B24*(H24*I24)^(1-B24)</f>
        <v>12.736113677872984</v>
      </c>
      <c r="K24" s="2">
        <f>J24/I24</f>
        <v>2.6094528845719998</v>
      </c>
      <c r="L24" s="2">
        <f>G24/(H24*I24)</f>
        <v>3.0497024718189714</v>
      </c>
      <c r="M24" s="2">
        <f>C24*(1/L24)^(1-B24)-E24</f>
        <v>6.8437028466696109E-2</v>
      </c>
      <c r="N24" s="2">
        <f>B24*(M24-F24-D24)+F24</f>
        <v>3.9384219394009712E-2</v>
      </c>
      <c r="O24" s="2">
        <f t="shared" si="0"/>
        <v>4.5944663329959878</v>
      </c>
      <c r="P24" s="2">
        <f t="shared" si="1"/>
        <v>2.9873222140803999</v>
      </c>
      <c r="Q24" s="2">
        <f t="shared" si="2"/>
        <v>0.95914057659132967</v>
      </c>
      <c r="R24" s="2">
        <f t="shared" si="3"/>
        <v>1.0943774055555959</v>
      </c>
    </row>
    <row r="25" spans="1:18" x14ac:dyDescent="0.25">
      <c r="A25" s="1">
        <f t="shared" si="4"/>
        <v>21</v>
      </c>
      <c r="B25" s="1">
        <f t="shared" si="5"/>
        <v>0.33</v>
      </c>
      <c r="C25" s="1">
        <f t="shared" si="6"/>
        <v>0.25</v>
      </c>
      <c r="D25" s="1">
        <f t="shared" si="7"/>
        <v>0.01</v>
      </c>
      <c r="E25" s="1">
        <f t="shared" si="8"/>
        <v>0.05</v>
      </c>
      <c r="F25" s="1">
        <f t="shared" si="9"/>
        <v>0.03</v>
      </c>
      <c r="G25" s="2">
        <f>(1+M24)*G24</f>
        <v>28.723566498519261</v>
      </c>
      <c r="H25" s="2">
        <f t="shared" si="10"/>
        <v>1.8602945717094976</v>
      </c>
      <c r="I25" s="2">
        <f t="shared" si="11"/>
        <v>4.9295677613897873</v>
      </c>
      <c r="J25" s="2">
        <f>G25^B25*(H25*I25)^(1-B25)</f>
        <v>13.366581012615965</v>
      </c>
      <c r="K25" s="2">
        <f>J25/I25</f>
        <v>2.7115117713378467</v>
      </c>
      <c r="L25" s="2">
        <f>G25/(H25*I25)</f>
        <v>3.1321878753223098</v>
      </c>
      <c r="M25" s="2">
        <f>C25*(1/L25)^(1-B25)-E25</f>
        <v>6.6338103533426437E-2</v>
      </c>
      <c r="N25" s="2">
        <f>B25*(M25-F25-D25)+F25</f>
        <v>3.8691574166030723E-2</v>
      </c>
      <c r="O25" s="2">
        <f t="shared" si="0"/>
        <v>4.5944663329959878</v>
      </c>
      <c r="P25" s="2">
        <f t="shared" si="1"/>
        <v>3.0769418805028121</v>
      </c>
      <c r="Q25" s="2">
        <f t="shared" si="2"/>
        <v>0.99750632855374333</v>
      </c>
      <c r="R25" s="2">
        <f t="shared" si="3"/>
        <v>1.1239362077971404</v>
      </c>
    </row>
    <row r="26" spans="1:18" x14ac:dyDescent="0.25">
      <c r="A26" s="1">
        <f t="shared" si="4"/>
        <v>22</v>
      </c>
      <c r="B26" s="1">
        <f t="shared" si="5"/>
        <v>0.33</v>
      </c>
      <c r="C26" s="1">
        <f t="shared" si="6"/>
        <v>0.25</v>
      </c>
      <c r="D26" s="1">
        <f t="shared" si="7"/>
        <v>0.01</v>
      </c>
      <c r="E26" s="1">
        <f t="shared" si="8"/>
        <v>0.05</v>
      </c>
      <c r="F26" s="1">
        <f t="shared" si="9"/>
        <v>0.03</v>
      </c>
      <c r="G26" s="2">
        <f>(1+M25)*G25</f>
        <v>30.629033426747291</v>
      </c>
      <c r="H26" s="2">
        <f t="shared" si="10"/>
        <v>1.9161034088607827</v>
      </c>
      <c r="I26" s="2">
        <f t="shared" si="11"/>
        <v>4.9788634390036854</v>
      </c>
      <c r="J26" s="2">
        <f>G26^B26*(H26*I26)^(1-B26)</f>
        <v>14.019157735310632</v>
      </c>
      <c r="K26" s="2">
        <f>J26/I26</f>
        <v>2.8157345360161132</v>
      </c>
      <c r="L26" s="2">
        <f>G26/(H26*I26)</f>
        <v>3.2105847148722333</v>
      </c>
      <c r="M26" s="2">
        <f>C26*(1/L26)^(1-B26)-E26</f>
        <v>6.4427033494535463E-2</v>
      </c>
      <c r="N26" s="2">
        <f>B26*(M26-F26-D26)+F26</f>
        <v>3.8060921053196702E-2</v>
      </c>
      <c r="O26" s="2">
        <f t="shared" si="0"/>
        <v>4.5944663329959878</v>
      </c>
      <c r="P26" s="2">
        <f t="shared" si="1"/>
        <v>3.1692501369178969</v>
      </c>
      <c r="Q26" s="2">
        <f t="shared" si="2"/>
        <v>1.03522316397147</v>
      </c>
      <c r="R26" s="2">
        <f t="shared" si="3"/>
        <v>1.1534950100386849</v>
      </c>
    </row>
    <row r="27" spans="1:18" x14ac:dyDescent="0.25">
      <c r="A27" s="1">
        <f t="shared" si="4"/>
        <v>23</v>
      </c>
      <c r="B27" s="1">
        <f t="shared" si="5"/>
        <v>0.33</v>
      </c>
      <c r="C27" s="1">
        <f t="shared" si="6"/>
        <v>0.25</v>
      </c>
      <c r="D27" s="1">
        <f t="shared" si="7"/>
        <v>0.01</v>
      </c>
      <c r="E27" s="1">
        <f t="shared" si="8"/>
        <v>0.05</v>
      </c>
      <c r="F27" s="1">
        <f t="shared" si="9"/>
        <v>0.03</v>
      </c>
      <c r="G27" s="2">
        <f>(1+M26)*G26</f>
        <v>32.60237118923758</v>
      </c>
      <c r="H27" s="2">
        <f t="shared" si="10"/>
        <v>1.9735865111266062</v>
      </c>
      <c r="I27" s="2">
        <f t="shared" si="11"/>
        <v>5.0286520733937223</v>
      </c>
      <c r="J27" s="2">
        <f>G27^B27*(H27*I27)^(1-B27)</f>
        <v>14.694893023653352</v>
      </c>
      <c r="K27" s="2">
        <f>J27/I27</f>
        <v>2.9222329978649935</v>
      </c>
      <c r="L27" s="2">
        <f>G27/(H27*I27)</f>
        <v>3.2850458173933959</v>
      </c>
      <c r="M27" s="2">
        <f>C27*(1/L27)^(1-B27)-E27</f>
        <v>6.2682701346768191E-2</v>
      </c>
      <c r="N27" s="2">
        <f>B27*(M27-F27-D27)+F27</f>
        <v>3.7485291444433501E-2</v>
      </c>
      <c r="O27" s="2">
        <f t="shared" si="0"/>
        <v>4.5944663329959878</v>
      </c>
      <c r="P27" s="2">
        <f t="shared" si="1"/>
        <v>3.2643276410254338</v>
      </c>
      <c r="Q27" s="2">
        <f t="shared" si="2"/>
        <v>1.072348049323018</v>
      </c>
      <c r="R27" s="2">
        <f t="shared" si="3"/>
        <v>1.1830538122802294</v>
      </c>
    </row>
    <row r="28" spans="1:18" x14ac:dyDescent="0.25">
      <c r="A28" s="1">
        <f t="shared" si="4"/>
        <v>24</v>
      </c>
      <c r="B28" s="1">
        <f t="shared" si="5"/>
        <v>0.33</v>
      </c>
      <c r="C28" s="1">
        <f t="shared" si="6"/>
        <v>0.25</v>
      </c>
      <c r="D28" s="1">
        <f t="shared" si="7"/>
        <v>0.01</v>
      </c>
      <c r="E28" s="1">
        <f t="shared" si="8"/>
        <v>0.05</v>
      </c>
      <c r="F28" s="1">
        <f t="shared" si="9"/>
        <v>0.03</v>
      </c>
      <c r="G28" s="2">
        <f>(1+M27)*G27</f>
        <v>34.645975885689033</v>
      </c>
      <c r="H28" s="2">
        <f t="shared" si="10"/>
        <v>2.0327941064604045</v>
      </c>
      <c r="I28" s="2">
        <f t="shared" si="11"/>
        <v>5.0789385941276599</v>
      </c>
      <c r="J28" s="2">
        <f>G28^B28*(H28*I28)^(1-B28)</f>
        <v>15.394864879799776</v>
      </c>
      <c r="K28" s="2">
        <f>J28/I28</f>
        <v>3.03111852889884</v>
      </c>
      <c r="L28" s="2">
        <f>G28/(H28*I28)</f>
        <v>3.3557256207589301</v>
      </c>
      <c r="M28" s="2">
        <f>C28*(1/L28)^(1-B28)-E28</f>
        <v>6.1086962383406482E-2</v>
      </c>
      <c r="N28" s="2">
        <f>B28*(M28-F28-D28)+F28</f>
        <v>3.695869758652414E-2</v>
      </c>
      <c r="O28" s="2">
        <f t="shared" si="0"/>
        <v>4.5944663329959878</v>
      </c>
      <c r="P28" s="2">
        <f t="shared" si="1"/>
        <v>3.3622574702561967</v>
      </c>
      <c r="Q28" s="2">
        <f t="shared" si="2"/>
        <v>1.1089317028534067</v>
      </c>
      <c r="R28" s="2">
        <f t="shared" si="3"/>
        <v>1.2126126145217737</v>
      </c>
    </row>
    <row r="29" spans="1:18" x14ac:dyDescent="0.25">
      <c r="A29" s="1">
        <f t="shared" si="4"/>
        <v>25</v>
      </c>
      <c r="B29" s="1">
        <f t="shared" si="5"/>
        <v>0.33</v>
      </c>
      <c r="C29" s="1">
        <f t="shared" si="6"/>
        <v>0.25</v>
      </c>
      <c r="D29" s="1">
        <f t="shared" si="7"/>
        <v>0.01</v>
      </c>
      <c r="E29" s="1">
        <f t="shared" si="8"/>
        <v>0.05</v>
      </c>
      <c r="F29" s="1">
        <f t="shared" si="9"/>
        <v>0.03</v>
      </c>
      <c r="G29" s="2">
        <f>(1+M28)*G28</f>
        <v>36.762393311354529</v>
      </c>
      <c r="H29" s="2">
        <f t="shared" si="10"/>
        <v>2.0937779296542165</v>
      </c>
      <c r="I29" s="2">
        <f t="shared" si="11"/>
        <v>5.1297279800689362</v>
      </c>
      <c r="J29" s="2">
        <f>G29^B29*(H29*I29)^(1-B29)</f>
        <v>16.120182911334176</v>
      </c>
      <c r="K29" s="2">
        <f>J29/I29</f>
        <v>3.1425024823865111</v>
      </c>
      <c r="L29" s="2">
        <f>G29/(H29*I29)</f>
        <v>3.4227787229868927</v>
      </c>
      <c r="M29" s="2">
        <f>C29*(1/L29)^(1-B29)-E29</f>
        <v>5.9624139367140006E-2</v>
      </c>
      <c r="N29" s="2">
        <f>B29*(M29-F29-D29)+F29</f>
        <v>3.6475965991156198E-2</v>
      </c>
      <c r="O29" s="2">
        <f t="shared" si="0"/>
        <v>4.5944663329959878</v>
      </c>
      <c r="P29" s="2">
        <f t="shared" si="1"/>
        <v>3.4631251943638826</v>
      </c>
      <c r="Q29" s="2">
        <f t="shared" si="2"/>
        <v>1.1450194514219729</v>
      </c>
      <c r="R29" s="2">
        <f t="shared" si="3"/>
        <v>1.2421714167633182</v>
      </c>
    </row>
    <row r="30" spans="1:18" x14ac:dyDescent="0.25">
      <c r="A30" s="1">
        <f t="shared" si="4"/>
        <v>26</v>
      </c>
      <c r="B30" s="1">
        <f t="shared" si="5"/>
        <v>0.33</v>
      </c>
      <c r="C30" s="1">
        <f t="shared" si="6"/>
        <v>0.25</v>
      </c>
      <c r="D30" s="1">
        <f t="shared" si="7"/>
        <v>0.01</v>
      </c>
      <c r="E30" s="1">
        <f t="shared" si="8"/>
        <v>0.05</v>
      </c>
      <c r="F30" s="1">
        <f t="shared" si="9"/>
        <v>0.03</v>
      </c>
      <c r="G30" s="2">
        <f>(1+M29)*G29</f>
        <v>38.954319373620343</v>
      </c>
      <c r="H30" s="2">
        <f t="shared" si="10"/>
        <v>2.1565912675438432</v>
      </c>
      <c r="I30" s="2">
        <f t="shared" si="11"/>
        <v>5.1810252598696254</v>
      </c>
      <c r="J30" s="2">
        <f>G30^B30*(H30*I30)^(1-B30)</f>
        <v>16.871990983311548</v>
      </c>
      <c r="K30" s="2">
        <f>J30/I30</f>
        <v>3.2564965691242573</v>
      </c>
      <c r="L30" s="2">
        <f>G30/(H30*I30)</f>
        <v>3.4863587028637357</v>
      </c>
      <c r="M30" s="2">
        <f>C30*(1/L30)^(1-B30)-E30</f>
        <v>5.8280617237129628E-2</v>
      </c>
      <c r="N30" s="2">
        <f>B30*(M30-F30-D30)+F30</f>
        <v>3.6032603688252778E-2</v>
      </c>
      <c r="O30" s="2">
        <f t="shared" si="0"/>
        <v>4.5944663329959878</v>
      </c>
      <c r="P30" s="2">
        <f t="shared" si="1"/>
        <v>3.5670189501947993</v>
      </c>
      <c r="Q30" s="2">
        <f t="shared" si="2"/>
        <v>1.1806519454567834</v>
      </c>
      <c r="R30" s="2">
        <f t="shared" si="3"/>
        <v>1.2717302190048625</v>
      </c>
    </row>
    <row r="31" spans="1:18" x14ac:dyDescent="0.25">
      <c r="A31" s="1">
        <f t="shared" si="4"/>
        <v>27</v>
      </c>
      <c r="B31" s="1">
        <f t="shared" si="5"/>
        <v>0.33</v>
      </c>
      <c r="C31" s="1">
        <f t="shared" si="6"/>
        <v>0.25</v>
      </c>
      <c r="D31" s="1">
        <f t="shared" si="7"/>
        <v>0.01</v>
      </c>
      <c r="E31" s="1">
        <f t="shared" si="8"/>
        <v>0.05</v>
      </c>
      <c r="F31" s="1">
        <f t="shared" si="9"/>
        <v>0.03</v>
      </c>
      <c r="G31" s="2">
        <f>(1+M30)*G30</f>
        <v>41.224601150767221</v>
      </c>
      <c r="H31" s="2">
        <f t="shared" si="10"/>
        <v>2.2212890055701586</v>
      </c>
      <c r="I31" s="2">
        <f t="shared" si="11"/>
        <v>5.2328355124683217</v>
      </c>
      <c r="J31" s="2">
        <f>G31^B31*(H31*I31)^(1-B31)</f>
        <v>17.651469778408053</v>
      </c>
      <c r="K31" s="2">
        <f>J31/I31</f>
        <v>3.3732131912707262</v>
      </c>
      <c r="L31" s="2">
        <f>G31/(H31*I31)</f>
        <v>3.5466171681021565</v>
      </c>
      <c r="M31" s="2">
        <f>C31*(1/L31)^(1-B31)-E31</f>
        <v>5.7044515202541557E-2</v>
      </c>
      <c r="N31" s="2">
        <f>B31*(M31-F31-D31)+F31</f>
        <v>3.5624690016838712E-2</v>
      </c>
      <c r="O31" s="2">
        <f t="shared" si="0"/>
        <v>4.5944663329959878</v>
      </c>
      <c r="P31" s="2">
        <f t="shared" si="1"/>
        <v>3.6740295187006438</v>
      </c>
      <c r="Q31" s="2">
        <f t="shared" si="2"/>
        <v>1.2158657593210214</v>
      </c>
      <c r="R31" s="2">
        <f t="shared" si="3"/>
        <v>1.3012890212464072</v>
      </c>
    </row>
    <row r="32" spans="1:18" x14ac:dyDescent="0.25">
      <c r="A32" s="1">
        <f t="shared" si="4"/>
        <v>28</v>
      </c>
      <c r="B32" s="1">
        <f t="shared" si="5"/>
        <v>0.33</v>
      </c>
      <c r="C32" s="1">
        <f t="shared" si="6"/>
        <v>0.25</v>
      </c>
      <c r="D32" s="1">
        <f t="shared" si="7"/>
        <v>0.01</v>
      </c>
      <c r="E32" s="1">
        <f t="shared" si="8"/>
        <v>0.05</v>
      </c>
      <c r="F32" s="1">
        <f t="shared" si="9"/>
        <v>0.03</v>
      </c>
      <c r="G32" s="2">
        <f>(1+M31)*G31</f>
        <v>43.576238537830875</v>
      </c>
      <c r="H32" s="2">
        <f t="shared" si="10"/>
        <v>2.2879276757372633</v>
      </c>
      <c r="I32" s="2">
        <f t="shared" si="11"/>
        <v>5.2851638675930053</v>
      </c>
      <c r="J32" s="2">
        <f>G32^B32*(H32*I32)^(1-B32)</f>
        <v>18.459839295242165</v>
      </c>
      <c r="K32" s="2">
        <f>J32/I32</f>
        <v>3.4927657415567013</v>
      </c>
      <c r="L32" s="2">
        <f>G32/(H32*I32)</f>
        <v>3.6037029943915742</v>
      </c>
      <c r="M32" s="2">
        <f>C32*(1/L32)^(1-B32)-E32</f>
        <v>5.5905419528214817E-2</v>
      </c>
      <c r="N32" s="2">
        <f>B32*(M32-F32-D32)+F32</f>
        <v>3.524878844431089E-2</v>
      </c>
      <c r="O32" s="2">
        <f t="shared" si="0"/>
        <v>4.5944663329959878</v>
      </c>
      <c r="P32" s="2">
        <f t="shared" si="1"/>
        <v>3.7842504042616629</v>
      </c>
      <c r="Q32" s="2">
        <f t="shared" si="2"/>
        <v>1.250693898461702</v>
      </c>
      <c r="R32" s="2">
        <f t="shared" si="3"/>
        <v>1.3308478234879515</v>
      </c>
    </row>
    <row r="33" spans="1:18" x14ac:dyDescent="0.25">
      <c r="A33" s="1">
        <f t="shared" si="4"/>
        <v>29</v>
      </c>
      <c r="B33" s="1">
        <f t="shared" si="5"/>
        <v>0.33</v>
      </c>
      <c r="C33" s="1">
        <f t="shared" si="6"/>
        <v>0.25</v>
      </c>
      <c r="D33" s="1">
        <f t="shared" si="7"/>
        <v>0.01</v>
      </c>
      <c r="E33" s="1">
        <f t="shared" si="8"/>
        <v>0.05</v>
      </c>
      <c r="F33" s="1">
        <f t="shared" si="9"/>
        <v>0.03</v>
      </c>
      <c r="G33" s="2">
        <f>(1+M32)*G32</f>
        <v>46.012386434749878</v>
      </c>
      <c r="H33" s="2">
        <f t="shared" si="10"/>
        <v>2.3565655060093813</v>
      </c>
      <c r="I33" s="2">
        <f t="shared" si="11"/>
        <v>5.3380155062689356</v>
      </c>
      <c r="J33" s="2">
        <f>G33^B33*(H33*I33)^(1-B33)</f>
        <v>19.298361309573398</v>
      </c>
      <c r="K33" s="2">
        <f>J33/I33</f>
        <v>3.6152688741554817</v>
      </c>
      <c r="L33" s="2">
        <f>G33/(H33*I33)</f>
        <v>3.6577617246449283</v>
      </c>
      <c r="M33" s="2">
        <f>C33*(1/L33)^(1-B33)-E33</f>
        <v>5.4854164307150136E-2</v>
      </c>
      <c r="N33" s="2">
        <f>B33*(M33-F33-D33)+F33</f>
        <v>3.4901874221359541E-2</v>
      </c>
      <c r="O33" s="2">
        <f t="shared" si="0"/>
        <v>4.5944663329959878</v>
      </c>
      <c r="P33" s="2">
        <f t="shared" si="1"/>
        <v>3.8977779163895128</v>
      </c>
      <c r="Q33" s="2">
        <f t="shared" si="2"/>
        <v>1.2851662302046154</v>
      </c>
      <c r="R33" s="2">
        <f t="shared" si="3"/>
        <v>1.3604066257294958</v>
      </c>
    </row>
    <row r="34" spans="1:18" x14ac:dyDescent="0.25">
      <c r="A34" s="1">
        <f t="shared" si="4"/>
        <v>30</v>
      </c>
      <c r="B34" s="1">
        <f t="shared" si="5"/>
        <v>0.33</v>
      </c>
      <c r="C34" s="1">
        <f t="shared" si="6"/>
        <v>0.25</v>
      </c>
      <c r="D34" s="1">
        <f t="shared" si="7"/>
        <v>0.01</v>
      </c>
      <c r="E34" s="1">
        <f t="shared" si="8"/>
        <v>0.05</v>
      </c>
      <c r="F34" s="1">
        <f t="shared" si="9"/>
        <v>0.03</v>
      </c>
      <c r="G34" s="2">
        <f>(1+M33)*G33</f>
        <v>48.53635744040573</v>
      </c>
      <c r="H34" s="2">
        <f t="shared" si="10"/>
        <v>2.4272624711896627</v>
      </c>
      <c r="I34" s="2">
        <f t="shared" si="11"/>
        <v>5.3913956613316252</v>
      </c>
      <c r="J34" s="2">
        <f>G34^B34*(H34*I34)^(1-B34)</f>
        <v>20.16834181894405</v>
      </c>
      <c r="K34" s="2">
        <f>J34/I34</f>
        <v>3.7408387523097599</v>
      </c>
      <c r="L34" s="2">
        <f>G34/(H34*I34)</f>
        <v>3.7089351026482804</v>
      </c>
      <c r="M34" s="2">
        <f>C34*(1/L34)^(1-B34)-E34</f>
        <v>5.3882650463146595E-2</v>
      </c>
      <c r="N34" s="2">
        <f>B34*(M34-F34-D34)+F34</f>
        <v>3.4581274652838376E-2</v>
      </c>
      <c r="O34" s="2">
        <f t="shared" si="0"/>
        <v>4.5944663329959878</v>
      </c>
      <c r="P34" s="2">
        <f t="shared" si="1"/>
        <v>4.014711253881198</v>
      </c>
      <c r="Q34" s="2">
        <f t="shared" si="2"/>
        <v>1.3193098516061974</v>
      </c>
      <c r="R34" s="2">
        <f t="shared" si="3"/>
        <v>1.3899654279710403</v>
      </c>
    </row>
    <row r="35" spans="1:18" x14ac:dyDescent="0.25">
      <c r="A35" s="1">
        <f t="shared" si="4"/>
        <v>31</v>
      </c>
      <c r="B35" s="1">
        <f t="shared" si="5"/>
        <v>0.33</v>
      </c>
      <c r="C35" s="1">
        <f t="shared" si="6"/>
        <v>0.25</v>
      </c>
      <c r="D35" s="1">
        <f t="shared" si="7"/>
        <v>0.01</v>
      </c>
      <c r="E35" s="1">
        <f t="shared" si="8"/>
        <v>0.05</v>
      </c>
      <c r="F35" s="1">
        <f t="shared" si="9"/>
        <v>0.03</v>
      </c>
      <c r="G35" s="2">
        <f>(1+M34)*G34</f>
        <v>51.151625023121461</v>
      </c>
      <c r="H35" s="2">
        <f t="shared" si="10"/>
        <v>2.5000803453253524</v>
      </c>
      <c r="I35" s="2">
        <f t="shared" si="11"/>
        <v>5.4453096179449414</v>
      </c>
      <c r="J35" s="2">
        <f>G35^B35*(H35*I35)^(1-B35)</f>
        <v>21.071133488108462</v>
      </c>
      <c r="K35" s="2">
        <f>J35/I35</f>
        <v>3.869593276876091</v>
      </c>
      <c r="L35" s="2">
        <f>G35/(H35*I35)</f>
        <v>3.7573607193836134</v>
      </c>
      <c r="M35" s="2">
        <f>C35*(1/L35)^(1-B35)-E35</f>
        <v>5.2983695427974806E-2</v>
      </c>
      <c r="N35" s="2">
        <f>B35*(M35-F35-D35)+F35</f>
        <v>3.4284619491231683E-2</v>
      </c>
      <c r="O35" s="2">
        <f t="shared" si="0"/>
        <v>4.5944663329959878</v>
      </c>
      <c r="P35" s="2">
        <f t="shared" si="1"/>
        <v>4.1351525914976337</v>
      </c>
      <c r="Q35" s="2">
        <f t="shared" si="2"/>
        <v>1.3531494051042285</v>
      </c>
      <c r="R35" s="2">
        <f t="shared" si="3"/>
        <v>1.4195242302125846</v>
      </c>
    </row>
    <row r="36" spans="1:18" x14ac:dyDescent="0.25">
      <c r="A36" s="1">
        <f t="shared" si="4"/>
        <v>32</v>
      </c>
      <c r="B36" s="1">
        <f t="shared" si="5"/>
        <v>0.33</v>
      </c>
      <c r="C36" s="1">
        <f t="shared" si="6"/>
        <v>0.25</v>
      </c>
      <c r="D36" s="1">
        <f t="shared" si="7"/>
        <v>0.01</v>
      </c>
      <c r="E36" s="1">
        <f t="shared" si="8"/>
        <v>0.05</v>
      </c>
      <c r="F36" s="1">
        <f t="shared" si="9"/>
        <v>0.03</v>
      </c>
      <c r="G36" s="2">
        <f>(1+M35)*G35</f>
        <v>53.8618271439925</v>
      </c>
      <c r="H36" s="2">
        <f t="shared" si="10"/>
        <v>2.5750827556851132</v>
      </c>
      <c r="I36" s="2">
        <f t="shared" si="11"/>
        <v>5.4997627141243912</v>
      </c>
      <c r="J36" s="2">
        <f>G36^B36*(H36*I36)^(1-B36)</f>
        <v>22.008138110077528</v>
      </c>
      <c r="K36" s="2">
        <f>J36/I36</f>
        <v>4.0016522992085868</v>
      </c>
      <c r="L36" s="2">
        <f>G36/(H36*I36)</f>
        <v>3.8031717536791985</v>
      </c>
      <c r="M36" s="2">
        <f>C36*(1/L36)^(1-B36)-E36</f>
        <v>5.2150907595659879E-2</v>
      </c>
      <c r="N36" s="2">
        <f>B36*(M36-F36-D36)+F36</f>
        <v>3.400979950656776E-2</v>
      </c>
      <c r="O36" s="2">
        <f t="shared" si="0"/>
        <v>4.5944663329959878</v>
      </c>
      <c r="P36" s="2">
        <f t="shared" si="1"/>
        <v>4.259207169242563</v>
      </c>
      <c r="Q36" s="2">
        <f t="shared" si="2"/>
        <v>1.3867073506301284</v>
      </c>
      <c r="R36" s="2">
        <f t="shared" si="3"/>
        <v>1.4490830324541291</v>
      </c>
    </row>
    <row r="37" spans="1:18" x14ac:dyDescent="0.25">
      <c r="A37" s="1">
        <f t="shared" si="4"/>
        <v>33</v>
      </c>
      <c r="B37" s="1">
        <f t="shared" si="5"/>
        <v>0.33</v>
      </c>
      <c r="C37" s="1">
        <f t="shared" si="6"/>
        <v>0.25</v>
      </c>
      <c r="D37" s="1">
        <f t="shared" si="7"/>
        <v>0.01</v>
      </c>
      <c r="E37" s="1">
        <f t="shared" si="8"/>
        <v>0.05</v>
      </c>
      <c r="F37" s="1">
        <f t="shared" si="9"/>
        <v>0.03</v>
      </c>
      <c r="G37" s="2">
        <f>(1+M36)*G36</f>
        <v>56.670770314312257</v>
      </c>
      <c r="H37" s="2">
        <f t="shared" si="10"/>
        <v>2.6523352383556666</v>
      </c>
      <c r="I37" s="2">
        <f t="shared" si="11"/>
        <v>5.5547603412656352</v>
      </c>
      <c r="J37" s="2">
        <f>G37^B37*(H37*I37)^(1-B37)</f>
        <v>22.980809095632548</v>
      </c>
      <c r="K37" s="2">
        <f>J37/I37</f>
        <v>4.1371378212145222</v>
      </c>
      <c r="L37" s="2">
        <f>G37/(H37*I37)</f>
        <v>3.846496791671389</v>
      </c>
      <c r="M37" s="2">
        <f>C37*(1/L37)^(1-B37)-E37</f>
        <v>5.1378580916469033E-2</v>
      </c>
      <c r="N37" s="2">
        <f>B37*(M37-F37-D37)+F37</f>
        <v>3.3754931702434779E-2</v>
      </c>
      <c r="O37" s="2">
        <f t="shared" si="0"/>
        <v>4.5944663329959878</v>
      </c>
      <c r="P37" s="2">
        <f t="shared" si="1"/>
        <v>4.3869833843198398</v>
      </c>
      <c r="Q37" s="2">
        <f t="shared" si="2"/>
        <v>1.4200042012135905</v>
      </c>
      <c r="R37" s="2">
        <f t="shared" si="3"/>
        <v>1.4786418346956733</v>
      </c>
    </row>
    <row r="38" spans="1:18" x14ac:dyDescent="0.25">
      <c r="A38" s="1">
        <f t="shared" si="4"/>
        <v>34</v>
      </c>
      <c r="B38" s="1">
        <f t="shared" si="5"/>
        <v>0.33</v>
      </c>
      <c r="C38" s="1">
        <f t="shared" si="6"/>
        <v>0.25</v>
      </c>
      <c r="D38" s="1">
        <f t="shared" si="7"/>
        <v>0.01</v>
      </c>
      <c r="E38" s="1">
        <f t="shared" si="8"/>
        <v>0.05</v>
      </c>
      <c r="F38" s="1">
        <f t="shared" si="9"/>
        <v>0.03</v>
      </c>
      <c r="G38" s="2">
        <f>(1+M37)*G37</f>
        <v>59.582434072504782</v>
      </c>
      <c r="H38" s="2">
        <f t="shared" si="10"/>
        <v>2.7319052955063365</v>
      </c>
      <c r="I38" s="2">
        <f t="shared" si="11"/>
        <v>5.6103079446782917</v>
      </c>
      <c r="J38" s="2">
        <f>G38^B38*(H38*I38)^(1-B38)</f>
        <v>23.990654002611262</v>
      </c>
      <c r="K38" s="2">
        <f>J38/I38</f>
        <v>4.2761741849425237</v>
      </c>
      <c r="L38" s="2">
        <f>G38/(H38*I38)</f>
        <v>3.887459711936188</v>
      </c>
      <c r="M38" s="2">
        <f>C38*(1/L38)^(1-B38)-E38</f>
        <v>5.0661605958467054E-2</v>
      </c>
      <c r="N38" s="2">
        <f>B38*(M38-F38-D38)+F38</f>
        <v>3.3518329966294128E-2</v>
      </c>
      <c r="O38" s="2">
        <f t="shared" si="0"/>
        <v>4.5944663329959878</v>
      </c>
      <c r="P38" s="2">
        <f t="shared" si="1"/>
        <v>4.5185928858494355</v>
      </c>
      <c r="Q38" s="2">
        <f t="shared" si="2"/>
        <v>1.4530587278201574</v>
      </c>
      <c r="R38" s="2">
        <f t="shared" si="3"/>
        <v>1.5082006369372181</v>
      </c>
    </row>
    <row r="39" spans="1:18" x14ac:dyDescent="0.25">
      <c r="A39" s="1">
        <f t="shared" si="4"/>
        <v>35</v>
      </c>
      <c r="B39" s="1">
        <f t="shared" si="5"/>
        <v>0.33</v>
      </c>
      <c r="C39" s="1">
        <f t="shared" si="6"/>
        <v>0.25</v>
      </c>
      <c r="D39" s="1">
        <f t="shared" si="7"/>
        <v>0.01</v>
      </c>
      <c r="E39" s="1">
        <f t="shared" si="8"/>
        <v>0.05</v>
      </c>
      <c r="F39" s="1">
        <f t="shared" si="9"/>
        <v>0.03</v>
      </c>
      <c r="G39" s="2">
        <f>(1+M38)*G38</f>
        <v>62.600975869532355</v>
      </c>
      <c r="H39" s="2">
        <f t="shared" si="10"/>
        <v>2.8138624543715265</v>
      </c>
      <c r="I39" s="2">
        <f t="shared" si="11"/>
        <v>5.6664110241250745</v>
      </c>
      <c r="J39" s="2">
        <f>G39^B39*(H39*I39)^(1-B39)</f>
        <v>25.039237115049197</v>
      </c>
      <c r="K39" s="2">
        <f>J39/I39</f>
        <v>4.4188882536835381</v>
      </c>
      <c r="L39" s="2">
        <f>G39/(H39*I39)</f>
        <v>3.9261796251482406</v>
      </c>
      <c r="M39" s="2">
        <f>C39*(1/L39)^(1-B39)-E39</f>
        <v>4.9995394509639343E-2</v>
      </c>
      <c r="N39" s="2">
        <f>B39*(M39-F39-D39)+F39</f>
        <v>3.3298480188180983E-2</v>
      </c>
      <c r="O39" s="2">
        <f t="shared" si="0"/>
        <v>4.5944663329959878</v>
      </c>
      <c r="P39" s="2">
        <f t="shared" si="1"/>
        <v>4.654150672424918</v>
      </c>
      <c r="Q39" s="2">
        <f t="shared" si="2"/>
        <v>1.4858881381356159</v>
      </c>
      <c r="R39" s="2">
        <f t="shared" si="3"/>
        <v>1.5377594391787623</v>
      </c>
    </row>
    <row r="40" spans="1:18" x14ac:dyDescent="0.25">
      <c r="A40" s="1">
        <f t="shared" si="4"/>
        <v>36</v>
      </c>
      <c r="B40" s="1">
        <f t="shared" si="5"/>
        <v>0.33</v>
      </c>
      <c r="C40" s="1">
        <f t="shared" si="6"/>
        <v>0.25</v>
      </c>
      <c r="D40" s="1">
        <f t="shared" si="7"/>
        <v>0.01</v>
      </c>
      <c r="E40" s="1">
        <f t="shared" si="8"/>
        <v>0.05</v>
      </c>
      <c r="F40" s="1">
        <f t="shared" si="9"/>
        <v>0.03</v>
      </c>
      <c r="G40" s="2">
        <f>(1+M39)*G39</f>
        <v>65.730736354818049</v>
      </c>
      <c r="H40" s="2">
        <f t="shared" si="10"/>
        <v>2.8982783280026725</v>
      </c>
      <c r="I40" s="2">
        <f t="shared" si="11"/>
        <v>5.7230751343663249</v>
      </c>
      <c r="J40" s="2">
        <f>G40^B40*(H40*I40)^(1-B40)</f>
        <v>26.128182081301027</v>
      </c>
      <c r="K40" s="2">
        <f>J40/I40</f>
        <v>4.5654095862562905</v>
      </c>
      <c r="L40" s="2">
        <f>G40/(H40*I40)</f>
        <v>3.962770858813069</v>
      </c>
      <c r="M40" s="2">
        <f>C40*(1/L40)^(1-B40)-E40</f>
        <v>4.937581537296229E-2</v>
      </c>
      <c r="N40" s="2">
        <f>B40*(M40-F40-D40)+F40</f>
        <v>3.3094019073077553E-2</v>
      </c>
      <c r="O40" s="2">
        <f t="shared" si="0"/>
        <v>4.5944663329959878</v>
      </c>
      <c r="P40" s="2">
        <f t="shared" si="1"/>
        <v>4.7937751925976659</v>
      </c>
      <c r="Q40" s="2">
        <f t="shared" si="2"/>
        <v>1.518508233188816</v>
      </c>
      <c r="R40" s="2">
        <f t="shared" si="3"/>
        <v>1.5673182414203066</v>
      </c>
    </row>
    <row r="41" spans="1:18" x14ac:dyDescent="0.25">
      <c r="A41" s="1">
        <f t="shared" si="4"/>
        <v>37</v>
      </c>
      <c r="B41" s="1">
        <f t="shared" si="5"/>
        <v>0.33</v>
      </c>
      <c r="C41" s="1">
        <f t="shared" si="6"/>
        <v>0.25</v>
      </c>
      <c r="D41" s="1">
        <f t="shared" si="7"/>
        <v>0.01</v>
      </c>
      <c r="E41" s="1">
        <f t="shared" si="8"/>
        <v>0.05</v>
      </c>
      <c r="F41" s="1">
        <f t="shared" si="9"/>
        <v>0.03</v>
      </c>
      <c r="G41" s="2">
        <f>(1+M40)*G40</f>
        <v>68.976245057402394</v>
      </c>
      <c r="H41" s="2">
        <f t="shared" si="10"/>
        <v>2.9852266778427525</v>
      </c>
      <c r="I41" s="2">
        <f t="shared" si="11"/>
        <v>5.7803058857099883</v>
      </c>
      <c r="J41" s="2">
        <f>G41^B41*(H41*I41)^(1-B41)</f>
        <v>27.25917461951768</v>
      </c>
      <c r="K41" s="2">
        <f>J41/I41</f>
        <v>4.7158706058977824</v>
      </c>
      <c r="L41" s="2">
        <f>G41/(H41*I41)</f>
        <v>3.997342979047561</v>
      </c>
      <c r="M41" s="2">
        <f>C41*(1/L41)^(1-B41)-E41</f>
        <v>4.8799139460376728E-2</v>
      </c>
      <c r="N41" s="2">
        <f>B41*(M41-F41-D41)+F41</f>
        <v>3.2903716021924323E-2</v>
      </c>
      <c r="O41" s="2">
        <f t="shared" si="0"/>
        <v>4.5944663329959878</v>
      </c>
      <c r="P41" s="2">
        <f t="shared" si="1"/>
        <v>4.9375884483755952</v>
      </c>
      <c r="Q41" s="2">
        <f t="shared" si="2"/>
        <v>1.5509335450420967</v>
      </c>
      <c r="R41" s="2">
        <f t="shared" si="3"/>
        <v>1.5968770436618509</v>
      </c>
    </row>
    <row r="42" spans="1:18" x14ac:dyDescent="0.25">
      <c r="A42" s="1">
        <f t="shared" si="4"/>
        <v>38</v>
      </c>
      <c r="B42" s="1">
        <f t="shared" si="5"/>
        <v>0.33</v>
      </c>
      <c r="C42" s="1">
        <f t="shared" si="6"/>
        <v>0.25</v>
      </c>
      <c r="D42" s="1">
        <f t="shared" si="7"/>
        <v>0.01</v>
      </c>
      <c r="E42" s="1">
        <f t="shared" si="8"/>
        <v>0.05</v>
      </c>
      <c r="F42" s="1">
        <f t="shared" si="9"/>
        <v>0.03</v>
      </c>
      <c r="G42" s="2">
        <f>(1+M41)*G41</f>
        <v>72.342226459411705</v>
      </c>
      <c r="H42" s="2">
        <f t="shared" si="10"/>
        <v>3.074783478178035</v>
      </c>
      <c r="I42" s="2">
        <f t="shared" si="11"/>
        <v>5.8381089445670886</v>
      </c>
      <c r="J42" s="2">
        <f>G42^B42*(H42*I42)^(1-B42)</f>
        <v>28.433965298272401</v>
      </c>
      <c r="K42" s="2">
        <f>J42/I42</f>
        <v>4.8704067649735947</v>
      </c>
      <c r="L42" s="2">
        <f>G42/(H42*I42)</f>
        <v>4.0300008425964249</v>
      </c>
      <c r="M42" s="2">
        <f>C42*(1/L42)^(1-B42)-E42</f>
        <v>4.8261992649015178E-2</v>
      </c>
      <c r="N42" s="2">
        <f>B42*(M42-F42-D42)+F42</f>
        <v>3.2726457574175007E-2</v>
      </c>
      <c r="O42" s="2">
        <f t="shared" si="0"/>
        <v>4.5944663329959878</v>
      </c>
      <c r="P42" s="2">
        <f t="shared" si="1"/>
        <v>5.0857161018268631</v>
      </c>
      <c r="Q42" s="2">
        <f t="shared" si="2"/>
        <v>1.5831774582417453</v>
      </c>
      <c r="R42" s="2">
        <f t="shared" si="3"/>
        <v>1.6264358459033954</v>
      </c>
    </row>
    <row r="43" spans="1:18" x14ac:dyDescent="0.25">
      <c r="A43" s="1">
        <f t="shared" si="4"/>
        <v>39</v>
      </c>
      <c r="B43" s="1">
        <f t="shared" si="5"/>
        <v>0.33</v>
      </c>
      <c r="C43" s="1">
        <f t="shared" si="6"/>
        <v>0.25</v>
      </c>
      <c r="D43" s="1">
        <f t="shared" si="7"/>
        <v>0.01</v>
      </c>
      <c r="E43" s="1">
        <f t="shared" si="8"/>
        <v>0.05</v>
      </c>
      <c r="F43" s="1">
        <f t="shared" si="9"/>
        <v>0.03</v>
      </c>
      <c r="G43" s="2">
        <f>(1+M42)*G42</f>
        <v>75.833606461009225</v>
      </c>
      <c r="H43" s="2">
        <f t="shared" si="10"/>
        <v>3.1670269825233763</v>
      </c>
      <c r="I43" s="2">
        <f t="shared" si="11"/>
        <v>5.8964900340127597</v>
      </c>
      <c r="J43" s="2">
        <f>G43^B43*(H43*I43)^(1-B43)</f>
        <v>29.654372399682551</v>
      </c>
      <c r="K43" s="2">
        <f>J43/I43</f>
        <v>5.0291567065537386</v>
      </c>
      <c r="L43" s="2">
        <f>G43/(H43*I43)</f>
        <v>4.060844673303218</v>
      </c>
      <c r="M43" s="2">
        <f>C43*(1/L43)^(1-B43)-E43</f>
        <v>4.7761315146371539E-2</v>
      </c>
      <c r="N43" s="2">
        <f>B43*(M43-F43-D43)+F43</f>
        <v>3.2561233998302609E-2</v>
      </c>
      <c r="O43" s="2">
        <f t="shared" si="0"/>
        <v>4.5944663329959878</v>
      </c>
      <c r="P43" s="2">
        <f t="shared" si="1"/>
        <v>5.2382875848816699</v>
      </c>
      <c r="Q43" s="2">
        <f t="shared" si="2"/>
        <v>1.6152523172837343</v>
      </c>
      <c r="R43" s="2">
        <f t="shared" si="3"/>
        <v>1.6559946481449399</v>
      </c>
    </row>
    <row r="44" spans="1:18" x14ac:dyDescent="0.25">
      <c r="A44" s="1">
        <f t="shared" si="4"/>
        <v>40</v>
      </c>
      <c r="B44" s="1">
        <f t="shared" si="5"/>
        <v>0.33</v>
      </c>
      <c r="C44" s="1">
        <f t="shared" si="6"/>
        <v>0.25</v>
      </c>
      <c r="D44" s="1">
        <f t="shared" si="7"/>
        <v>0.01</v>
      </c>
      <c r="E44" s="1">
        <f t="shared" si="8"/>
        <v>0.05</v>
      </c>
      <c r="F44" s="1">
        <f t="shared" si="9"/>
        <v>0.03</v>
      </c>
      <c r="G44" s="2">
        <f>(1+M43)*G43</f>
        <v>79.455519237879415</v>
      </c>
      <c r="H44" s="2">
        <f t="shared" si="10"/>
        <v>3.2620377919990777</v>
      </c>
      <c r="I44" s="2">
        <f t="shared" si="11"/>
        <v>5.9554549343528871</v>
      </c>
      <c r="J44" s="2">
        <f>G44^B44*(H44*I44)^(1-B44)</f>
        <v>30.922284872037626</v>
      </c>
      <c r="K44" s="2">
        <f>J44/I44</f>
        <v>5.1922624237601767</v>
      </c>
      <c r="L44" s="2">
        <f>G44/(H44*I44)</f>
        <v>4.0899701581325756</v>
      </c>
      <c r="M44" s="2">
        <f>C44*(1/L44)^(1-B44)-E44</f>
        <v>4.7294326337042641E-2</v>
      </c>
      <c r="N44" s="2">
        <f>B44*(M44-F44-D44)+F44</f>
        <v>3.2407127691224072E-2</v>
      </c>
      <c r="O44" s="2">
        <f t="shared" si="0"/>
        <v>4.5944663329959878</v>
      </c>
      <c r="P44" s="2">
        <f t="shared" si="1"/>
        <v>5.3954362124281197</v>
      </c>
      <c r="Q44" s="2">
        <f t="shared" si="2"/>
        <v>1.6471695219920131</v>
      </c>
      <c r="R44" s="2">
        <f t="shared" si="3"/>
        <v>1.6855534503864844</v>
      </c>
    </row>
    <row r="45" spans="1:18" x14ac:dyDescent="0.25">
      <c r="A45" s="1">
        <f t="shared" si="4"/>
        <v>41</v>
      </c>
      <c r="B45" s="1">
        <f t="shared" si="5"/>
        <v>0.33</v>
      </c>
      <c r="C45" s="1">
        <f t="shared" si="6"/>
        <v>0.25</v>
      </c>
      <c r="D45" s="1">
        <f t="shared" si="7"/>
        <v>0.01</v>
      </c>
      <c r="E45" s="1">
        <f t="shared" si="8"/>
        <v>0.05</v>
      </c>
      <c r="F45" s="1">
        <f t="shared" si="9"/>
        <v>0.03</v>
      </c>
      <c r="G45" s="2">
        <f>(1+M44)*G44</f>
        <v>83.213314493994858</v>
      </c>
      <c r="H45" s="2">
        <f t="shared" si="10"/>
        <v>3.3598989257590501</v>
      </c>
      <c r="I45" s="2">
        <f t="shared" si="11"/>
        <v>6.0150094836964163</v>
      </c>
      <c r="J45" s="2">
        <f>G45^B45*(H45*I45)^(1-B45)</f>
        <v>32.239665378699165</v>
      </c>
      <c r="K45" s="2">
        <f>J45/I45</f>
        <v>5.3598694176766042</v>
      </c>
      <c r="L45" s="2">
        <f>G45/(H45*I45)</f>
        <v>4.1174685585889295</v>
      </c>
      <c r="M45" s="2">
        <f>C45*(1/L45)^(1-B45)-E45</f>
        <v>4.6858494264838388E-2</v>
      </c>
      <c r="N45" s="2">
        <f>B45*(M45-F45-D45)+F45</f>
        <v>3.2263303107396668E-2</v>
      </c>
      <c r="O45" s="2">
        <f t="shared" si="0"/>
        <v>4.5944663329959878</v>
      </c>
      <c r="P45" s="2">
        <f t="shared" si="1"/>
        <v>5.557299298800964</v>
      </c>
      <c r="Q45" s="2">
        <f t="shared" si="2"/>
        <v>1.6789396124121754</v>
      </c>
      <c r="R45" s="2">
        <f t="shared" si="3"/>
        <v>1.7151122526280289</v>
      </c>
    </row>
    <row r="46" spans="1:18" x14ac:dyDescent="0.25">
      <c r="A46" s="1">
        <f t="shared" si="4"/>
        <v>42</v>
      </c>
      <c r="B46" s="1">
        <f t="shared" si="5"/>
        <v>0.33</v>
      </c>
      <c r="C46" s="1">
        <f t="shared" si="6"/>
        <v>0.25</v>
      </c>
      <c r="D46" s="1">
        <f t="shared" si="7"/>
        <v>0.01</v>
      </c>
      <c r="E46" s="1">
        <f t="shared" si="8"/>
        <v>0.05</v>
      </c>
      <c r="F46" s="1">
        <f t="shared" si="9"/>
        <v>0.03</v>
      </c>
      <c r="G46" s="2">
        <f>(1+M45)*G45</f>
        <v>87.112565113969922</v>
      </c>
      <c r="H46" s="2">
        <f t="shared" si="10"/>
        <v>3.4606958935318217</v>
      </c>
      <c r="I46" s="2">
        <f t="shared" si="11"/>
        <v>6.0751595785333805</v>
      </c>
      <c r="J46" s="2">
        <f>G46^B46*(H46*I46)^(1-B46)</f>
        <v>33.608553449867685</v>
      </c>
      <c r="K46" s="2">
        <f>J46/I46</f>
        <v>5.5321268545148587</v>
      </c>
      <c r="L46" s="2">
        <f>G46/(H46*I46)</f>
        <v>4.1434268340163625</v>
      </c>
      <c r="M46" s="2">
        <f>C46*(1/L46)^(1-B46)-E46</f>
        <v>4.6451509050093417E-2</v>
      </c>
      <c r="N46" s="2">
        <f>B46*(M46-F46-D46)+F46</f>
        <v>3.2128997986530829E-2</v>
      </c>
      <c r="O46" s="2">
        <f t="shared" si="0"/>
        <v>4.5944663329959878</v>
      </c>
      <c r="P46" s="2">
        <f t="shared" si="1"/>
        <v>5.7240182777649924</v>
      </c>
      <c r="Q46" s="2">
        <f t="shared" si="2"/>
        <v>1.7105723445798848</v>
      </c>
      <c r="R46" s="2">
        <f t="shared" si="3"/>
        <v>1.7446710548695732</v>
      </c>
    </row>
    <row r="47" spans="1:18" x14ac:dyDescent="0.25">
      <c r="A47" s="1">
        <f t="shared" si="4"/>
        <v>43</v>
      </c>
      <c r="B47" s="1">
        <f t="shared" si="5"/>
        <v>0.33</v>
      </c>
      <c r="C47" s="1">
        <f t="shared" si="6"/>
        <v>0.25</v>
      </c>
      <c r="D47" s="1">
        <f t="shared" si="7"/>
        <v>0.01</v>
      </c>
      <c r="E47" s="1">
        <f t="shared" si="8"/>
        <v>0.05</v>
      </c>
      <c r="F47" s="1">
        <f t="shared" si="9"/>
        <v>0.03</v>
      </c>
      <c r="G47" s="2">
        <f>(1+M46)*G46</f>
        <v>91.159075220738345</v>
      </c>
      <c r="H47" s="2">
        <f t="shared" si="10"/>
        <v>3.5645167703377765</v>
      </c>
      <c r="I47" s="2">
        <f t="shared" si="11"/>
        <v>6.1359111743187142</v>
      </c>
      <c r="J47" s="2">
        <f>G47^B47*(H47*I47)^(1-B47)</f>
        <v>35.031068743705646</v>
      </c>
      <c r="K47" s="2">
        <f>J47/I47</f>
        <v>5.70918772265233</v>
      </c>
      <c r="L47" s="2">
        <f>G47/(H47*I47)</f>
        <v>4.1679277738105096</v>
      </c>
      <c r="M47" s="2">
        <f>C47*(1/L47)^(1-B47)-E47</f>
        <v>4.6071259660322383E-2</v>
      </c>
      <c r="N47" s="2">
        <f>B47*(M47-F47-D47)+F47</f>
        <v>3.2003515687906388E-2</v>
      </c>
      <c r="O47" s="2">
        <f t="shared" si="0"/>
        <v>4.5944663329959878</v>
      </c>
      <c r="P47" s="2">
        <f t="shared" si="1"/>
        <v>5.8957388260979426</v>
      </c>
      <c r="Q47" s="2">
        <f t="shared" si="2"/>
        <v>1.7420767583214216</v>
      </c>
      <c r="R47" s="2">
        <f t="shared" si="3"/>
        <v>1.7742298571111177</v>
      </c>
    </row>
    <row r="48" spans="1:18" x14ac:dyDescent="0.25">
      <c r="A48" s="1">
        <f t="shared" si="4"/>
        <v>44</v>
      </c>
      <c r="B48" s="1">
        <f t="shared" si="5"/>
        <v>0.33</v>
      </c>
      <c r="C48" s="1">
        <f t="shared" si="6"/>
        <v>0.25</v>
      </c>
      <c r="D48" s="1">
        <f t="shared" si="7"/>
        <v>0.01</v>
      </c>
      <c r="E48" s="1">
        <f t="shared" si="8"/>
        <v>0.05</v>
      </c>
      <c r="F48" s="1">
        <f t="shared" si="9"/>
        <v>0.03</v>
      </c>
      <c r="G48" s="2">
        <f>(1+M47)*G47</f>
        <v>95.358888645627829</v>
      </c>
      <c r="H48" s="2">
        <f t="shared" si="10"/>
        <v>3.67145227344791</v>
      </c>
      <c r="I48" s="2">
        <f t="shared" si="11"/>
        <v>6.1972702860619018</v>
      </c>
      <c r="J48" s="2">
        <f>G48^B48*(H48*I48)^(1-B48)</f>
        <v>36.509414423252068</v>
      </c>
      <c r="K48" s="2">
        <f>J48/I48</f>
        <v>5.8912089900878319</v>
      </c>
      <c r="L48" s="2">
        <f>G48/(H48*I48)</f>
        <v>4.1910501360407597</v>
      </c>
      <c r="M48" s="2">
        <f>C48*(1/L48)^(1-B48)-E48</f>
        <v>4.5715813548667078E-2</v>
      </c>
      <c r="N48" s="2">
        <f>B48*(M48-F48-D48)+F48</f>
        <v>3.1886218471060136E-2</v>
      </c>
      <c r="O48" s="2">
        <f t="shared" si="0"/>
        <v>4.5944663329959878</v>
      </c>
      <c r="P48" s="2">
        <f t="shared" si="1"/>
        <v>6.0726109908808814</v>
      </c>
      <c r="Q48" s="2">
        <f t="shared" si="2"/>
        <v>1.773461238075255</v>
      </c>
      <c r="R48" s="2">
        <f t="shared" si="3"/>
        <v>1.8037886593526622</v>
      </c>
    </row>
    <row r="49" spans="1:18" x14ac:dyDescent="0.25">
      <c r="A49" s="1">
        <f t="shared" si="4"/>
        <v>45</v>
      </c>
      <c r="B49" s="1">
        <f t="shared" si="5"/>
        <v>0.33</v>
      </c>
      <c r="C49" s="1">
        <f t="shared" si="6"/>
        <v>0.25</v>
      </c>
      <c r="D49" s="1">
        <f t="shared" si="7"/>
        <v>0.01</v>
      </c>
      <c r="E49" s="1">
        <f t="shared" si="8"/>
        <v>0.05</v>
      </c>
      <c r="F49" s="1">
        <f t="shared" si="9"/>
        <v>0.03</v>
      </c>
      <c r="G49" s="2">
        <f>(1+M48)*G48</f>
        <v>99.71829781915946</v>
      </c>
      <c r="H49" s="2">
        <f t="shared" si="10"/>
        <v>3.7815958416513475</v>
      </c>
      <c r="I49" s="2">
        <f t="shared" si="11"/>
        <v>6.2592429889225212</v>
      </c>
      <c r="J49" s="2">
        <f>G49^B49*(H49*I49)^(1-B49)</f>
        <v>38.045880655556459</v>
      </c>
      <c r="K49" s="2">
        <f>J49/I49</f>
        <v>6.0783517628073032</v>
      </c>
      <c r="L49" s="2">
        <f>G49/(H49*I49)</f>
        <v>4.2128687903807691</v>
      </c>
      <c r="M49" s="2">
        <f>C49*(1/L49)^(1-B49)-E49</f>
        <v>4.5383398753339146E-2</v>
      </c>
      <c r="N49" s="2">
        <f>B49*(M49-F49-D49)+F49</f>
        <v>3.1776521588601919E-2</v>
      </c>
      <c r="O49" s="2">
        <f t="shared" si="0"/>
        <v>4.5944663329959878</v>
      </c>
      <c r="P49" s="2">
        <f t="shared" si="1"/>
        <v>6.2547893206073084</v>
      </c>
      <c r="Q49" s="2">
        <f t="shared" si="2"/>
        <v>1.8047335675825582</v>
      </c>
      <c r="R49" s="2">
        <f t="shared" si="3"/>
        <v>1.8333474615942067</v>
      </c>
    </row>
    <row r="50" spans="1:18" x14ac:dyDescent="0.25">
      <c r="A50" s="1">
        <f t="shared" si="4"/>
        <v>46</v>
      </c>
      <c r="B50" s="1">
        <f t="shared" si="5"/>
        <v>0.33</v>
      </c>
      <c r="C50" s="1">
        <f t="shared" si="6"/>
        <v>0.25</v>
      </c>
      <c r="D50" s="1">
        <f t="shared" si="7"/>
        <v>0.01</v>
      </c>
      <c r="E50" s="1">
        <f t="shared" si="8"/>
        <v>0.05</v>
      </c>
      <c r="F50" s="1">
        <f t="shared" si="9"/>
        <v>0.03</v>
      </c>
      <c r="G50" s="2">
        <f>(1+M49)*G49</f>
        <v>104.2438530920906</v>
      </c>
      <c r="H50" s="2">
        <f t="shared" si="10"/>
        <v>3.8950437169008882</v>
      </c>
      <c r="I50" s="2">
        <f t="shared" si="11"/>
        <v>6.3218354188117463</v>
      </c>
      <c r="J50" s="2">
        <f>G50^B50*(H50*I50)^(1-B50)</f>
        <v>39.642848239491627</v>
      </c>
      <c r="K50" s="2">
        <f>J50/I50</f>
        <v>6.270781444503803</v>
      </c>
      <c r="L50" s="2">
        <f>G50/(H50*I50)</f>
        <v>4.2334548635875393</v>
      </c>
      <c r="M50" s="2">
        <f>C50*(1/L50)^(1-B50)-E50</f>
        <v>4.507238811594616E-2</v>
      </c>
      <c r="N50" s="2">
        <f>B50*(M50-F50-D50)+F50</f>
        <v>3.1673888078262234E-2</v>
      </c>
      <c r="O50" s="2">
        <f t="shared" si="0"/>
        <v>4.5944663329959878</v>
      </c>
      <c r="P50" s="2">
        <f t="shared" si="1"/>
        <v>6.4424330002255275</v>
      </c>
      <c r="Q50" s="2">
        <f t="shared" si="2"/>
        <v>1.8359009791761272</v>
      </c>
      <c r="R50" s="2">
        <f t="shared" si="3"/>
        <v>1.862906263835751</v>
      </c>
    </row>
    <row r="51" spans="1:18" x14ac:dyDescent="0.25">
      <c r="A51" s="1">
        <f t="shared" si="4"/>
        <v>47</v>
      </c>
      <c r="B51" s="1">
        <f t="shared" si="5"/>
        <v>0.33</v>
      </c>
      <c r="C51" s="1">
        <f t="shared" si="6"/>
        <v>0.25</v>
      </c>
      <c r="D51" s="1">
        <f t="shared" si="7"/>
        <v>0.01</v>
      </c>
      <c r="E51" s="1">
        <f t="shared" si="8"/>
        <v>0.05</v>
      </c>
      <c r="F51" s="1">
        <f t="shared" si="9"/>
        <v>0.03</v>
      </c>
      <c r="G51" s="2">
        <f>(1+M50)*G50</f>
        <v>108.942372497359</v>
      </c>
      <c r="H51" s="2">
        <f t="shared" si="10"/>
        <v>4.0118950284079151</v>
      </c>
      <c r="I51" s="2">
        <f t="shared" si="11"/>
        <v>6.3850537729998642</v>
      </c>
      <c r="J51" s="2">
        <f>G51^B51*(H51*I51)^(1-B51)</f>
        <v>41.302792368771435</v>
      </c>
      <c r="K51" s="2">
        <f>J51/I51</f>
        <v>6.4686678980569194</v>
      </c>
      <c r="L51" s="2">
        <f>G51/(H51*I51)</f>
        <v>4.2528758860621902</v>
      </c>
      <c r="M51" s="2">
        <f>C51*(1/L51)^(1-B51)-E51</f>
        <v>4.4781285329940662E-2</v>
      </c>
      <c r="N51" s="2">
        <f>B51*(M51-F51-D51)+F51</f>
        <v>3.157782415888042E-2</v>
      </c>
      <c r="O51" s="2">
        <f t="shared" si="0"/>
        <v>4.5944663329959878</v>
      </c>
      <c r="P51" s="2">
        <f t="shared" si="1"/>
        <v>6.6357059902322941</v>
      </c>
      <c r="Q51" s="2">
        <f t="shared" si="2"/>
        <v>1.8669701982972782</v>
      </c>
      <c r="R51" s="2">
        <f t="shared" si="3"/>
        <v>1.8924650660772955</v>
      </c>
    </row>
    <row r="52" spans="1:18" x14ac:dyDescent="0.25">
      <c r="A52" s="1">
        <f t="shared" si="4"/>
        <v>48</v>
      </c>
      <c r="B52" s="1">
        <f t="shared" si="5"/>
        <v>0.33</v>
      </c>
      <c r="C52" s="1">
        <f t="shared" si="6"/>
        <v>0.25</v>
      </c>
      <c r="D52" s="1">
        <f t="shared" si="7"/>
        <v>0.01</v>
      </c>
      <c r="E52" s="1">
        <f t="shared" si="8"/>
        <v>0.05</v>
      </c>
      <c r="F52" s="1">
        <f t="shared" si="9"/>
        <v>0.03</v>
      </c>
      <c r="G52" s="2">
        <f>(1+M51)*G51</f>
        <v>113.82095196468393</v>
      </c>
      <c r="H52" s="2">
        <f t="shared" si="10"/>
        <v>4.1322518792601528</v>
      </c>
      <c r="I52" s="2">
        <f t="shared" si="11"/>
        <v>6.4489043107298629</v>
      </c>
      <c r="J52" s="2">
        <f>G52^B52*(H52*I52)^(1-B52)</f>
        <v>43.028286536795207</v>
      </c>
      <c r="K52" s="2">
        <f>J52/I52</f>
        <v>6.6721856091434901</v>
      </c>
      <c r="L52" s="2">
        <f>G52/(H52*I52)</f>
        <v>4.2711959382762332</v>
      </c>
      <c r="M52" s="2">
        <f>C52*(1/L52)^(1-B52)-E52</f>
        <v>4.4508712574610004E-2</v>
      </c>
      <c r="N52" s="2">
        <f>B52*(M52-F52-D52)+F52</f>
        <v>3.14878751496213E-2</v>
      </c>
      <c r="O52" s="2">
        <f t="shared" si="0"/>
        <v>4.5944663329959878</v>
      </c>
      <c r="P52" s="2">
        <f t="shared" si="1"/>
        <v>6.8347771699392634</v>
      </c>
      <c r="Q52" s="2">
        <f t="shared" si="2"/>
        <v>1.8979474837857317</v>
      </c>
      <c r="R52" s="2">
        <f t="shared" si="3"/>
        <v>1.92202386831884</v>
      </c>
    </row>
    <row r="53" spans="1:18" x14ac:dyDescent="0.25">
      <c r="A53" s="1">
        <f t="shared" si="4"/>
        <v>49</v>
      </c>
      <c r="B53" s="1">
        <f t="shared" si="5"/>
        <v>0.33</v>
      </c>
      <c r="C53" s="1">
        <f t="shared" si="6"/>
        <v>0.25</v>
      </c>
      <c r="D53" s="1">
        <f t="shared" si="7"/>
        <v>0.01</v>
      </c>
      <c r="E53" s="1">
        <f t="shared" si="8"/>
        <v>0.05</v>
      </c>
      <c r="F53" s="1">
        <f t="shared" si="9"/>
        <v>0.03</v>
      </c>
      <c r="G53" s="2">
        <f>(1+M52)*G52</f>
        <v>118.88697600064853</v>
      </c>
      <c r="H53" s="2">
        <f t="shared" si="10"/>
        <v>4.2562194356379575</v>
      </c>
      <c r="I53" s="2">
        <f t="shared" si="11"/>
        <v>6.513393353837162</v>
      </c>
      <c r="J53" s="2">
        <f>G53^B53*(H53*I53)^(1-B53)</f>
        <v>44.822006590065406</v>
      </c>
      <c r="K53" s="2">
        <f>J53/I53</f>
        <v>6.8815138523239847</v>
      </c>
      <c r="L53" s="2">
        <f>G53/(H53*I53)</f>
        <v>4.2884757960615314</v>
      </c>
      <c r="M53" s="2">
        <f>C53*(1/L53)^(1-B53)-E53</f>
        <v>4.4253399526750739E-2</v>
      </c>
      <c r="N53" s="2">
        <f>B53*(M53-F53-D53)+F53</f>
        <v>3.1403621843827743E-2</v>
      </c>
      <c r="O53" s="2">
        <f t="shared" si="0"/>
        <v>4.5944663329959878</v>
      </c>
      <c r="P53" s="2">
        <f t="shared" si="1"/>
        <v>7.0398204850374411</v>
      </c>
      <c r="Q53" s="2">
        <f t="shared" si="2"/>
        <v>1.9288386644157314</v>
      </c>
      <c r="R53" s="2">
        <f t="shared" si="3"/>
        <v>1.9515826705603843</v>
      </c>
    </row>
    <row r="54" spans="1:18" x14ac:dyDescent="0.25">
      <c r="A54" s="1">
        <f t="shared" si="4"/>
        <v>50</v>
      </c>
      <c r="B54" s="1">
        <f t="shared" si="5"/>
        <v>0.33</v>
      </c>
      <c r="C54" s="1">
        <f t="shared" si="6"/>
        <v>0.25</v>
      </c>
      <c r="D54" s="1">
        <f t="shared" si="7"/>
        <v>0.01</v>
      </c>
      <c r="E54" s="1">
        <f t="shared" si="8"/>
        <v>0.05</v>
      </c>
      <c r="F54" s="1">
        <f t="shared" si="9"/>
        <v>0.03</v>
      </c>
      <c r="G54" s="2">
        <f>(1+M53)*G53</f>
        <v>124.14812884813244</v>
      </c>
      <c r="H54" s="2">
        <f t="shared" si="10"/>
        <v>4.383906018707096</v>
      </c>
      <c r="I54" s="2">
        <f t="shared" si="11"/>
        <v>6.5785272873755334</v>
      </c>
      <c r="J54" s="2">
        <f>G54^B54*(H54*I54)^(1-B54)</f>
        <v>46.686734937072785</v>
      </c>
      <c r="K54" s="2">
        <f>J54/I54</f>
        <v>7.0968368599255589</v>
      </c>
      <c r="L54" s="2">
        <f>G54/(H54*I54)</f>
        <v>4.3047730739454408</v>
      </c>
      <c r="M54" s="2">
        <f>C54*(1/L54)^(1-B54)-E54</f>
        <v>4.4014173572812398E-2</v>
      </c>
      <c r="N54" s="2">
        <f>B54*(M54-F54-D54)+F54</f>
        <v>3.1324677279028088E-2</v>
      </c>
      <c r="O54" s="2">
        <f t="shared" si="0"/>
        <v>4.5944663329959878</v>
      </c>
      <c r="P54" s="2">
        <f t="shared" si="1"/>
        <v>7.2510150995885638</v>
      </c>
      <c r="Q54" s="2">
        <f t="shared" si="2"/>
        <v>1.9596491720904665</v>
      </c>
      <c r="R54" s="2">
        <f t="shared" si="3"/>
        <v>1.9811414728019288</v>
      </c>
    </row>
    <row r="55" spans="1:18" x14ac:dyDescent="0.25">
      <c r="A55" s="1">
        <f t="shared" si="4"/>
        <v>51</v>
      </c>
      <c r="B55" s="1">
        <f t="shared" si="5"/>
        <v>0.33</v>
      </c>
      <c r="C55" s="1">
        <f t="shared" si="6"/>
        <v>0.25</v>
      </c>
      <c r="D55" s="1">
        <f t="shared" si="7"/>
        <v>0.01</v>
      </c>
      <c r="E55" s="1">
        <f t="shared" si="8"/>
        <v>0.05</v>
      </c>
      <c r="F55" s="1">
        <f t="shared" si="9"/>
        <v>0.03</v>
      </c>
      <c r="G55" s="2">
        <f>(1+M54)*G54</f>
        <v>129.61240613999402</v>
      </c>
      <c r="H55" s="2">
        <f t="shared" si="10"/>
        <v>4.5154231992683087</v>
      </c>
      <c r="I55" s="2">
        <f t="shared" si="11"/>
        <v>6.644312560249289</v>
      </c>
      <c r="J55" s="2">
        <f>G55^B55*(H55*I55)^(1-B55)</f>
        <v>48.625364919715096</v>
      </c>
      <c r="K55" s="2">
        <f>J55/I55</f>
        <v>7.3183439940234711</v>
      </c>
      <c r="L55" s="2">
        <f>G55/(H55*I55)</f>
        <v>4.3201423658691196</v>
      </c>
      <c r="M55" s="2">
        <f>C55*(1/L55)^(1-B55)-E55</f>
        <v>4.3789951069951941E-2</v>
      </c>
      <c r="N55" s="2">
        <f>B55*(M55-F55-D55)+F55</f>
        <v>3.1250683853084139E-2</v>
      </c>
      <c r="O55" s="2">
        <f t="shared" si="0"/>
        <v>4.5944663329959878</v>
      </c>
      <c r="P55" s="2">
        <f t="shared" si="1"/>
        <v>7.468545552576221</v>
      </c>
      <c r="Q55" s="2">
        <f t="shared" si="2"/>
        <v>1.9903840720546178</v>
      </c>
      <c r="R55" s="2">
        <f t="shared" si="3"/>
        <v>2.0107002750434733</v>
      </c>
    </row>
    <row r="56" spans="1:18" x14ac:dyDescent="0.25">
      <c r="A56" s="1">
        <f t="shared" si="4"/>
        <v>52</v>
      </c>
      <c r="B56" s="1">
        <f t="shared" si="5"/>
        <v>0.33</v>
      </c>
      <c r="C56" s="1">
        <f t="shared" si="6"/>
        <v>0.25</v>
      </c>
      <c r="D56" s="1">
        <f t="shared" si="7"/>
        <v>0.01</v>
      </c>
      <c r="E56" s="1">
        <f t="shared" si="8"/>
        <v>0.05</v>
      </c>
      <c r="F56" s="1">
        <f t="shared" si="9"/>
        <v>0.03</v>
      </c>
      <c r="G56" s="2">
        <f>(1+M55)*G55</f>
        <v>135.28812706292311</v>
      </c>
      <c r="H56" s="2">
        <f t="shared" si="10"/>
        <v>4.6508858952463576</v>
      </c>
      <c r="I56" s="2">
        <f t="shared" si="11"/>
        <v>6.7107556858517823</v>
      </c>
      <c r="J56" s="2">
        <f>G56^B56*(H56*I56)^(1-B56)</f>
        <v>50.640905354506707</v>
      </c>
      <c r="K56" s="2">
        <f>J56/I56</f>
        <v>7.5462299218063338</v>
      </c>
      <c r="L56" s="2">
        <f>G56/(H56*I56)</f>
        <v>4.3346353827605064</v>
      </c>
      <c r="M56" s="2">
        <f>C56*(1/L56)^(1-B56)-E56</f>
        <v>4.3579729525994204E-2</v>
      </c>
      <c r="N56" s="2">
        <f>B56*(M56-F56-D56)+F56</f>
        <v>3.1181310743578085E-2</v>
      </c>
      <c r="O56" s="2">
        <f t="shared" si="0"/>
        <v>4.5944663329959878</v>
      </c>
      <c r="P56" s="2">
        <f t="shared" si="1"/>
        <v>7.6926019191535069</v>
      </c>
      <c r="Q56" s="2">
        <f t="shared" si="2"/>
        <v>2.0210480904400274</v>
      </c>
      <c r="R56" s="2">
        <f t="shared" si="3"/>
        <v>2.0402590772850173</v>
      </c>
    </row>
    <row r="57" spans="1:18" x14ac:dyDescent="0.25">
      <c r="A57" s="1">
        <f t="shared" si="4"/>
        <v>53</v>
      </c>
      <c r="B57" s="1">
        <f t="shared" si="5"/>
        <v>0.33</v>
      </c>
      <c r="C57" s="1">
        <f t="shared" si="6"/>
        <v>0.25</v>
      </c>
      <c r="D57" s="1">
        <f t="shared" si="7"/>
        <v>0.01</v>
      </c>
      <c r="E57" s="1">
        <f t="shared" si="8"/>
        <v>0.05</v>
      </c>
      <c r="F57" s="1">
        <f t="shared" si="9"/>
        <v>0.03</v>
      </c>
      <c r="G57" s="2">
        <f>(1+M56)*G56</f>
        <v>141.18394704840361</v>
      </c>
      <c r="H57" s="2">
        <f t="shared" si="10"/>
        <v>4.7904124721037489</v>
      </c>
      <c r="I57" s="2">
        <f t="shared" si="11"/>
        <v>6.7778632427102998</v>
      </c>
      <c r="J57" s="2">
        <f>G57^B57*(H57*I57)^(1-B57)</f>
        <v>52.736485251049743</v>
      </c>
      <c r="K57" s="2">
        <f>J57/I57</f>
        <v>7.7806947945974976</v>
      </c>
      <c r="L57" s="2">
        <f>G57/(H57*I57)</f>
        <v>4.3483010865471625</v>
      </c>
      <c r="M57" s="2">
        <f>C57*(1/L57)^(1-B57)-E57</f>
        <v>4.338258058646273E-2</v>
      </c>
      <c r="N57" s="2">
        <f>B57*(M57-F57-D57)+F57</f>
        <v>3.11162515935327E-2</v>
      </c>
      <c r="O57" s="2">
        <f t="shared" si="0"/>
        <v>4.5944663329959878</v>
      </c>
      <c r="P57" s="2">
        <f t="shared" si="1"/>
        <v>7.9233799767281132</v>
      </c>
      <c r="Q57" s="2">
        <f t="shared" si="2"/>
        <v>2.0516456394210141</v>
      </c>
      <c r="R57" s="2">
        <f t="shared" si="3"/>
        <v>2.0698178795265618</v>
      </c>
    </row>
    <row r="58" spans="1:18" x14ac:dyDescent="0.25">
      <c r="A58" s="1">
        <f t="shared" si="4"/>
        <v>54</v>
      </c>
      <c r="B58" s="1">
        <f t="shared" si="5"/>
        <v>0.33</v>
      </c>
      <c r="C58" s="1">
        <f t="shared" si="6"/>
        <v>0.25</v>
      </c>
      <c r="D58" s="1">
        <f t="shared" si="7"/>
        <v>0.01</v>
      </c>
      <c r="E58" s="1">
        <f t="shared" si="8"/>
        <v>0.05</v>
      </c>
      <c r="F58" s="1">
        <f t="shared" si="9"/>
        <v>0.03</v>
      </c>
      <c r="G58" s="2">
        <f>(1+M57)*G57</f>
        <v>147.30887100874585</v>
      </c>
      <c r="H58" s="2">
        <f t="shared" si="10"/>
        <v>4.9341248462668617</v>
      </c>
      <c r="I58" s="2">
        <f t="shared" si="11"/>
        <v>6.8456418751374031</v>
      </c>
      <c r="J58" s="2">
        <f>G58^B58*(H58*I58)^(1-B58)</f>
        <v>54.915358715467001</v>
      </c>
      <c r="K58" s="2">
        <f>J58/I58</f>
        <v>8.021944430793754</v>
      </c>
      <c r="L58" s="2">
        <f>G58/(H58*I58)</f>
        <v>4.3611858202907792</v>
      </c>
      <c r="M58" s="2">
        <f>C58*(1/L58)^(1-B58)-E58</f>
        <v>4.3197643732207164E-2</v>
      </c>
      <c r="N58" s="2">
        <f>B58*(M58-F58-D58)+F58</f>
        <v>3.1055222431628362E-2</v>
      </c>
      <c r="O58" s="2">
        <f t="shared" si="0"/>
        <v>4.5944663329959878</v>
      </c>
      <c r="P58" s="2">
        <f t="shared" si="1"/>
        <v>8.1610813760299568</v>
      </c>
      <c r="Q58" s="2">
        <f t="shared" si="2"/>
        <v>2.0821808402226165</v>
      </c>
      <c r="R58" s="2">
        <f t="shared" si="3"/>
        <v>2.0993766817681063</v>
      </c>
    </row>
    <row r="59" spans="1:18" x14ac:dyDescent="0.25">
      <c r="A59" s="1">
        <f t="shared" si="4"/>
        <v>55</v>
      </c>
      <c r="B59" s="1">
        <f t="shared" si="5"/>
        <v>0.33</v>
      </c>
      <c r="C59" s="1">
        <f t="shared" si="6"/>
        <v>0.25</v>
      </c>
      <c r="D59" s="1">
        <f t="shared" si="7"/>
        <v>0.01</v>
      </c>
      <c r="E59" s="1">
        <f t="shared" si="8"/>
        <v>0.05</v>
      </c>
      <c r="F59" s="1">
        <f t="shared" si="9"/>
        <v>0.03</v>
      </c>
      <c r="G59" s="2">
        <f>(1+M58)*G58</f>
        <v>153.67226713717534</v>
      </c>
      <c r="H59" s="2">
        <f t="shared" si="10"/>
        <v>5.0821485916548674</v>
      </c>
      <c r="I59" s="2">
        <f t="shared" si="11"/>
        <v>6.9140982938887774</v>
      </c>
      <c r="J59" s="2">
        <f>G59^B59*(H59*I59)^(1-B59)</f>
        <v>57.18091004674686</v>
      </c>
      <c r="K59" s="2">
        <f>J59/I59</f>
        <v>8.2701905029738771</v>
      </c>
      <c r="L59" s="2">
        <f>G59/(H59*I59)</f>
        <v>4.3733334342071082</v>
      </c>
      <c r="M59" s="2">
        <f>C59*(1/L59)^(1-B59)-E59</f>
        <v>4.3024120604182314E-2</v>
      </c>
      <c r="N59" s="2">
        <f>B59*(M59-F59-D59)+F59</f>
        <v>3.0997959799380165E-2</v>
      </c>
      <c r="O59" s="2">
        <f t="shared" si="0"/>
        <v>4.5944663329959878</v>
      </c>
      <c r="P59" s="2">
        <f t="shared" si="1"/>
        <v>8.4059138173108554</v>
      </c>
      <c r="Q59" s="2">
        <f t="shared" si="2"/>
        <v>2.1126575441963924</v>
      </c>
      <c r="R59" s="2">
        <f t="shared" si="3"/>
        <v>2.1289354840096508</v>
      </c>
    </row>
    <row r="60" spans="1:18" x14ac:dyDescent="0.25">
      <c r="A60" s="1">
        <f t="shared" si="4"/>
        <v>56</v>
      </c>
      <c r="B60" s="1">
        <f t="shared" si="5"/>
        <v>0.33</v>
      </c>
      <c r="C60" s="1">
        <f t="shared" si="6"/>
        <v>0.25</v>
      </c>
      <c r="D60" s="1">
        <f t="shared" si="7"/>
        <v>0.01</v>
      </c>
      <c r="E60" s="1">
        <f t="shared" si="8"/>
        <v>0.05</v>
      </c>
      <c r="F60" s="1">
        <f t="shared" si="9"/>
        <v>0.03</v>
      </c>
      <c r="G60" s="2">
        <f>(1+M59)*G59</f>
        <v>160.28388129200331</v>
      </c>
      <c r="H60" s="2">
        <f t="shared" si="10"/>
        <v>5.2346130494045138</v>
      </c>
      <c r="I60" s="2">
        <f t="shared" si="11"/>
        <v>6.983239276827665</v>
      </c>
      <c r="J60" s="2">
        <f>G60^B60*(H60*I60)^(1-B60)</f>
        <v>59.536659034216335</v>
      </c>
      <c r="K60" s="2">
        <f>J60/I60</f>
        <v>8.5256507294223134</v>
      </c>
      <c r="L60" s="2">
        <f>G60/(H60*I60)</f>
        <v>4.3847854074043422</v>
      </c>
      <c r="M60" s="2">
        <f>C60*(1/L60)^(1-B60)-E60</f>
        <v>4.2861269883016417E-2</v>
      </c>
      <c r="N60" s="2">
        <f>B60*(M60-F60-D60)+F60</f>
        <v>3.0944219061395419E-2</v>
      </c>
      <c r="O60" s="2">
        <f t="shared" si="0"/>
        <v>4.5944663329959878</v>
      </c>
      <c r="P60" s="2">
        <f t="shared" si="1"/>
        <v>8.6580912318301824</v>
      </c>
      <c r="Q60" s="2">
        <f t="shared" si="2"/>
        <v>2.143079352153495</v>
      </c>
      <c r="R60" s="2">
        <f t="shared" si="3"/>
        <v>2.1584942862511953</v>
      </c>
    </row>
    <row r="61" spans="1:18" x14ac:dyDescent="0.25">
      <c r="A61" s="1">
        <f t="shared" si="4"/>
        <v>57</v>
      </c>
      <c r="B61" s="1">
        <f t="shared" si="5"/>
        <v>0.33</v>
      </c>
      <c r="C61" s="1">
        <f t="shared" si="6"/>
        <v>0.25</v>
      </c>
      <c r="D61" s="1">
        <f t="shared" si="7"/>
        <v>0.01</v>
      </c>
      <c r="E61" s="1">
        <f t="shared" si="8"/>
        <v>0.05</v>
      </c>
      <c r="F61" s="1">
        <f t="shared" si="9"/>
        <v>0.03</v>
      </c>
      <c r="G61" s="2">
        <f>(1+M60)*G60</f>
        <v>167.15385198595723</v>
      </c>
      <c r="H61" s="2">
        <f t="shared" si="10"/>
        <v>5.3916514408866494</v>
      </c>
      <c r="I61" s="2">
        <f t="shared" si="11"/>
        <v>7.0530716695959415</v>
      </c>
      <c r="J61" s="2">
        <f>G61^B61*(H61*I61)^(1-B61)</f>
        <v>61.986266464642753</v>
      </c>
      <c r="K61" s="2">
        <f>J61/I61</f>
        <v>8.7885490703079494</v>
      </c>
      <c r="L61" s="2">
        <f>G61/(H61*I61)</f>
        <v>4.3955809652313871</v>
      </c>
      <c r="M61" s="2">
        <f>C61*(1/L61)^(1-B61)-E61</f>
        <v>4.2708402660457848E-2</v>
      </c>
      <c r="N61" s="2">
        <f>B61*(M61-F61-D61)+F61</f>
        <v>3.089377287795109E-2</v>
      </c>
      <c r="O61" s="2">
        <f t="shared" si="0"/>
        <v>4.5944663329959878</v>
      </c>
      <c r="P61" s="2">
        <f t="shared" si="1"/>
        <v>8.9178339687850876</v>
      </c>
      <c r="Q61" s="2">
        <f t="shared" si="2"/>
        <v>2.1734496321231638</v>
      </c>
      <c r="R61" s="2">
        <f t="shared" si="3"/>
        <v>2.1880530884927398</v>
      </c>
    </row>
    <row r="62" spans="1:18" x14ac:dyDescent="0.25">
      <c r="A62" s="1">
        <f t="shared" si="4"/>
        <v>58</v>
      </c>
      <c r="B62" s="1">
        <f t="shared" si="5"/>
        <v>0.33</v>
      </c>
      <c r="C62" s="1">
        <f t="shared" si="6"/>
        <v>0.25</v>
      </c>
      <c r="D62" s="1">
        <f t="shared" si="7"/>
        <v>0.01</v>
      </c>
      <c r="E62" s="1">
        <f t="shared" si="8"/>
        <v>0.05</v>
      </c>
      <c r="F62" s="1">
        <f t="shared" si="9"/>
        <v>0.03</v>
      </c>
      <c r="G62" s="2">
        <f>(1+M61)*G61</f>
        <v>174.29272600282007</v>
      </c>
      <c r="H62" s="2">
        <f t="shared" si="10"/>
        <v>5.5534009841132495</v>
      </c>
      <c r="I62" s="2">
        <f t="shared" si="11"/>
        <v>7.1236023862919007</v>
      </c>
      <c r="J62" s="2">
        <f>G62^B62*(H62*I62)^(1-B62)</f>
        <v>64.533539847765979</v>
      </c>
      <c r="K62" s="2">
        <f>J62/I62</f>
        <v>9.0591159287538616</v>
      </c>
      <c r="L62" s="2">
        <f>G62/(H62*I62)</f>
        <v>4.4057571921764227</v>
      </c>
      <c r="M62" s="2">
        <f>C62*(1/L62)^(1-B62)-E62</f>
        <v>4.2564878247876275E-2</v>
      </c>
      <c r="N62" s="2">
        <f>B62*(M62-F62-D62)+F62</f>
        <v>3.0846409821799169E-2</v>
      </c>
      <c r="O62" s="2">
        <f t="shared" si="0"/>
        <v>4.5944663329959878</v>
      </c>
      <c r="P62" s="2">
        <f t="shared" si="1"/>
        <v>9.1853689878486406</v>
      </c>
      <c r="Q62" s="2">
        <f t="shared" si="2"/>
        <v>2.2037715356859469</v>
      </c>
      <c r="R62" s="2">
        <f t="shared" si="3"/>
        <v>2.2176118907342843</v>
      </c>
    </row>
    <row r="63" spans="1:18" x14ac:dyDescent="0.25">
      <c r="A63" s="1">
        <f t="shared" si="4"/>
        <v>59</v>
      </c>
      <c r="B63" s="1">
        <f t="shared" si="5"/>
        <v>0.33</v>
      </c>
      <c r="C63" s="1">
        <f t="shared" si="6"/>
        <v>0.25</v>
      </c>
      <c r="D63" s="1">
        <f t="shared" si="7"/>
        <v>0.01</v>
      </c>
      <c r="E63" s="1">
        <f t="shared" si="8"/>
        <v>0.05</v>
      </c>
      <c r="F63" s="1">
        <f t="shared" si="9"/>
        <v>0.03</v>
      </c>
      <c r="G63" s="2">
        <f>(1+M62)*G62</f>
        <v>181.71147466462057</v>
      </c>
      <c r="H63" s="2">
        <f t="shared" si="10"/>
        <v>5.7200030136366466</v>
      </c>
      <c r="I63" s="2">
        <f t="shared" si="11"/>
        <v>7.1948384101548202</v>
      </c>
      <c r="J63" s="2">
        <f>G63^B63*(H63*I63)^(1-B63)</f>
        <v>67.182439369379551</v>
      </c>
      <c r="K63" s="2">
        <f>J63/I63</f>
        <v>9.3375883570307874</v>
      </c>
      <c r="L63" s="2">
        <f>G63/(H63*I63)</f>
        <v>4.4153491402971428</v>
      </c>
      <c r="M63" s="2">
        <f>C63*(1/L63)^(1-B63)-E63</f>
        <v>4.2430100373925458E-2</v>
      </c>
      <c r="N63" s="2">
        <f>B63*(M63-F63-D63)+F63</f>
        <v>3.0801933123395402E-2</v>
      </c>
      <c r="O63" s="2">
        <f t="shared" si="0"/>
        <v>4.5944663329959878</v>
      </c>
      <c r="P63" s="2">
        <f t="shared" si="1"/>
        <v>9.4609300574841004</v>
      </c>
      <c r="Q63" s="2">
        <f t="shared" si="2"/>
        <v>2.2340480130145175</v>
      </c>
      <c r="R63" s="2">
        <f t="shared" si="3"/>
        <v>2.2471706929758288</v>
      </c>
    </row>
    <row r="64" spans="1:18" x14ac:dyDescent="0.25">
      <c r="A64" s="1">
        <f t="shared" si="4"/>
        <v>60</v>
      </c>
      <c r="B64" s="1">
        <f t="shared" si="5"/>
        <v>0.33</v>
      </c>
      <c r="C64" s="1">
        <f t="shared" si="6"/>
        <v>0.25</v>
      </c>
      <c r="D64" s="1">
        <f t="shared" si="7"/>
        <v>0.01</v>
      </c>
      <c r="E64" s="1">
        <f t="shared" si="8"/>
        <v>0.05</v>
      </c>
      <c r="F64" s="1">
        <f t="shared" si="9"/>
        <v>0.03</v>
      </c>
      <c r="G64" s="2">
        <f>(1+M63)*G63</f>
        <v>189.42151077373441</v>
      </c>
      <c r="H64" s="2">
        <f t="shared" si="10"/>
        <v>5.8916031040457462</v>
      </c>
      <c r="I64" s="2">
        <f t="shared" si="11"/>
        <v>7.2667867942563689</v>
      </c>
      <c r="J64" s="2">
        <f>G64^B64*(H64*I64)^(1-B64)</f>
        <v>69.937084081416771</v>
      </c>
      <c r="K64" s="2">
        <f>J64/I64</f>
        <v>9.6242102681056618</v>
      </c>
      <c r="L64" s="2">
        <f>G64/(H64*I64)</f>
        <v>4.4243899331979959</v>
      </c>
      <c r="M64" s="2">
        <f>C64*(1/L64)^(1-B64)-E64</f>
        <v>4.2303513729437567E-2</v>
      </c>
      <c r="N64" s="2">
        <f>B64*(M64-F64-D64)+F64</f>
        <v>3.0760159530714395E-2</v>
      </c>
      <c r="O64" s="2">
        <f t="shared" si="0"/>
        <v>4.5944663329959878</v>
      </c>
      <c r="P64" s="2">
        <f t="shared" si="1"/>
        <v>9.7447579592086235</v>
      </c>
      <c r="Q64" s="2">
        <f t="shared" si="2"/>
        <v>2.2642818267406128</v>
      </c>
      <c r="R64" s="2">
        <f t="shared" si="3"/>
        <v>2.2767294952173729</v>
      </c>
    </row>
    <row r="65" spans="1:18" x14ac:dyDescent="0.25">
      <c r="A65" s="1">
        <f t="shared" si="4"/>
        <v>61</v>
      </c>
      <c r="B65" s="1">
        <f t="shared" si="5"/>
        <v>0.33</v>
      </c>
      <c r="C65" s="1">
        <f t="shared" si="6"/>
        <v>0.25</v>
      </c>
      <c r="D65" s="1">
        <f t="shared" si="7"/>
        <v>0.01</v>
      </c>
      <c r="E65" s="1">
        <f t="shared" si="8"/>
        <v>0.05</v>
      </c>
      <c r="F65" s="1">
        <f t="shared" si="9"/>
        <v>0.03</v>
      </c>
      <c r="G65" s="2">
        <f>(1+M64)*G64</f>
        <v>197.43470625540189</v>
      </c>
      <c r="H65" s="2">
        <f t="shared" si="10"/>
        <v>6.0683511971671189</v>
      </c>
      <c r="I65" s="2">
        <f t="shared" si="11"/>
        <v>7.3394546621989329</v>
      </c>
      <c r="J65" s="2">
        <f>G65^B65*(H65*I65)^(1-B65)</f>
        <v>72.801758338847648</v>
      </c>
      <c r="K65" s="2">
        <f>J65/I65</f>
        <v>9.9192326527753121</v>
      </c>
      <c r="L65" s="2">
        <f>G65/(H65*I65)</f>
        <v>4.4329108655978295</v>
      </c>
      <c r="M65" s="2">
        <f>C65*(1/L65)^(1-B65)-E65</f>
        <v>4.2184600822754006E-2</v>
      </c>
      <c r="N65" s="2">
        <f>B65*(M65-F65-D65)+F65</f>
        <v>3.0720918271508822E-2</v>
      </c>
      <c r="O65" s="2">
        <f t="shared" si="0"/>
        <v>4.5944663329959878</v>
      </c>
      <c r="P65" s="2">
        <f t="shared" si="1"/>
        <v>10.037100697984883</v>
      </c>
      <c r="Q65" s="2">
        <f t="shared" si="2"/>
        <v>2.2944755647539656</v>
      </c>
      <c r="R65" s="2">
        <f t="shared" si="3"/>
        <v>2.3062882974589174</v>
      </c>
    </row>
    <row r="66" spans="1:18" x14ac:dyDescent="0.25">
      <c r="A66" s="1">
        <f t="shared" si="4"/>
        <v>62</v>
      </c>
      <c r="B66" s="1">
        <f t="shared" si="5"/>
        <v>0.33</v>
      </c>
      <c r="C66" s="1">
        <f t="shared" si="6"/>
        <v>0.25</v>
      </c>
      <c r="D66" s="1">
        <f t="shared" si="7"/>
        <v>0.01</v>
      </c>
      <c r="E66" s="1">
        <f t="shared" si="8"/>
        <v>0.05</v>
      </c>
      <c r="F66" s="1">
        <f t="shared" si="9"/>
        <v>0.03</v>
      </c>
      <c r="G66" s="2">
        <f>(1+M65)*G65</f>
        <v>205.76341052734372</v>
      </c>
      <c r="H66" s="2">
        <f t="shared" si="10"/>
        <v>6.2504017330821329</v>
      </c>
      <c r="I66" s="2">
        <f t="shared" si="11"/>
        <v>7.4128492088209219</v>
      </c>
      <c r="J66" s="2">
        <f>G66^B66*(H66*I66)^(1-B66)</f>
        <v>75.780918493563846</v>
      </c>
      <c r="K66" s="2">
        <f>J66/I66</f>
        <v>10.222913802615642</v>
      </c>
      <c r="L66" s="2">
        <f>G66/(H66*I66)</f>
        <v>4.4409414985541895</v>
      </c>
      <c r="M66" s="2">
        <f>C66*(1/L66)^(1-B66)-E66</f>
        <v>4.2072879113137313E-2</v>
      </c>
      <c r="N66" s="2">
        <f>B66*(M66-F66-D66)+F66</f>
        <v>3.0684050107335312E-2</v>
      </c>
      <c r="O66" s="2">
        <f t="shared" si="0"/>
        <v>4.5944663329959878</v>
      </c>
      <c r="P66" s="2">
        <f t="shared" si="1"/>
        <v>10.338213718924429</v>
      </c>
      <c r="Q66" s="2">
        <f t="shared" si="2"/>
        <v>2.3246316520280557</v>
      </c>
      <c r="R66" s="2">
        <f t="shared" si="3"/>
        <v>2.3358470997004619</v>
      </c>
    </row>
    <row r="67" spans="1:18" x14ac:dyDescent="0.25">
      <c r="A67" s="1">
        <f t="shared" si="4"/>
        <v>63</v>
      </c>
      <c r="B67" s="1">
        <f t="shared" si="5"/>
        <v>0.33</v>
      </c>
      <c r="C67" s="1">
        <f t="shared" si="6"/>
        <v>0.25</v>
      </c>
      <c r="D67" s="1">
        <f t="shared" si="7"/>
        <v>0.01</v>
      </c>
      <c r="E67" s="1">
        <f t="shared" si="8"/>
        <v>0.05</v>
      </c>
      <c r="F67" s="1">
        <f t="shared" si="9"/>
        <v>0.03</v>
      </c>
      <c r="G67" s="2">
        <f>(1+M66)*G66</f>
        <v>214.42046962436748</v>
      </c>
      <c r="H67" s="2">
        <f t="shared" si="10"/>
        <v>6.4379137850745973</v>
      </c>
      <c r="I67" s="2">
        <f t="shared" si="11"/>
        <v>7.4869777009091312</v>
      </c>
      <c r="J67" s="2">
        <f>G67^B67*(H67*I67)^(1-B67)</f>
        <v>78.87919985581614</v>
      </c>
      <c r="K67" s="2">
        <f>J67/I67</f>
        <v>10.535519538977386</v>
      </c>
      <c r="L67" s="2">
        <f>G67/(H67*I67)</f>
        <v>4.448509750429082</v>
      </c>
      <c r="M67" s="2">
        <f>C67*(1/L67)^(1-B67)-E67</f>
        <v>4.196789839375023E-2</v>
      </c>
      <c r="N67" s="2">
        <f>B67*(M67-F67-D67)+F67</f>
        <v>3.0649406469937576E-2</v>
      </c>
      <c r="O67" s="2">
        <f t="shared" si="0"/>
        <v>4.5944663329959878</v>
      </c>
      <c r="P67" s="2">
        <f t="shared" si="1"/>
        <v>10.648360130492163</v>
      </c>
      <c r="Q67" s="2">
        <f t="shared" si="2"/>
        <v>2.3547523615577317</v>
      </c>
      <c r="R67" s="2">
        <f t="shared" si="3"/>
        <v>2.3654059019420064</v>
      </c>
    </row>
    <row r="68" spans="1:18" x14ac:dyDescent="0.25">
      <c r="A68" s="1">
        <f t="shared" si="4"/>
        <v>64</v>
      </c>
      <c r="B68" s="1">
        <f t="shared" si="5"/>
        <v>0.33</v>
      </c>
      <c r="C68" s="1">
        <f t="shared" si="6"/>
        <v>0.25</v>
      </c>
      <c r="D68" s="1">
        <f t="shared" si="7"/>
        <v>0.01</v>
      </c>
      <c r="E68" s="1">
        <f t="shared" si="8"/>
        <v>0.05</v>
      </c>
      <c r="F68" s="1">
        <f t="shared" si="9"/>
        <v>0.03</v>
      </c>
      <c r="G68" s="2">
        <f>(1+M67)*G67</f>
        <v>223.41924610710313</v>
      </c>
      <c r="H68" s="2">
        <f t="shared" si="10"/>
        <v>6.6310511986268352</v>
      </c>
      <c r="I68" s="2">
        <f t="shared" si="11"/>
        <v>7.5618474779182225</v>
      </c>
      <c r="J68" s="2">
        <f>G68^B68*(H68*I68)^(1-B68)</f>
        <v>82.101423934173894</v>
      </c>
      <c r="K68" s="2">
        <f>J68/I68</f>
        <v>10.857323448260876</v>
      </c>
      <c r="L68" s="2">
        <f>G68/(H68*I68)</f>
        <v>4.4556419836957577</v>
      </c>
      <c r="M68" s="2">
        <f>C68*(1/L68)^(1-B68)-E68</f>
        <v>4.1869238399023123E-2</v>
      </c>
      <c r="N68" s="2">
        <f>B68*(M68-F68-D68)+F68</f>
        <v>3.0616848671677629E-2</v>
      </c>
      <c r="O68" s="2">
        <f t="shared" si="0"/>
        <v>4.5944663329959878</v>
      </c>
      <c r="P68" s="2">
        <f t="shared" si="1"/>
        <v>10.967810934406929</v>
      </c>
      <c r="Q68" s="2">
        <f t="shared" si="2"/>
        <v>2.3848398244851334</v>
      </c>
      <c r="R68" s="2">
        <f t="shared" si="3"/>
        <v>2.3949647041835509</v>
      </c>
    </row>
    <row r="69" spans="1:18" x14ac:dyDescent="0.25">
      <c r="A69" s="1">
        <f t="shared" si="4"/>
        <v>65</v>
      </c>
      <c r="B69" s="1">
        <f t="shared" si="5"/>
        <v>0.33</v>
      </c>
      <c r="C69" s="1">
        <f t="shared" si="6"/>
        <v>0.25</v>
      </c>
      <c r="D69" s="1">
        <f t="shared" si="7"/>
        <v>0.01</v>
      </c>
      <c r="E69" s="1">
        <f t="shared" si="8"/>
        <v>0.05</v>
      </c>
      <c r="F69" s="1">
        <f t="shared" si="9"/>
        <v>0.03</v>
      </c>
      <c r="G69" s="2">
        <f>(1+M68)*G68</f>
        <v>232.77363978529146</v>
      </c>
      <c r="H69" s="2">
        <f t="shared" si="10"/>
        <v>6.8299827345856405</v>
      </c>
      <c r="I69" s="2">
        <f t="shared" si="11"/>
        <v>7.6374659526974051</v>
      </c>
      <c r="J69" s="2">
        <f>G69^B69*(H69*I69)^(1-B69)</f>
        <v>85.452605965400622</v>
      </c>
      <c r="K69" s="2">
        <f>J69/I69</f>
        <v>11.188607123704482</v>
      </c>
      <c r="L69" s="2">
        <f>G69/(H69*I69)</f>
        <v>4.4623630876975975</v>
      </c>
      <c r="M69" s="2">
        <f>C69*(1/L69)^(1-B69)-E69</f>
        <v>4.1776506614131084E-2</v>
      </c>
      <c r="N69" s="2">
        <f>B69*(M69-F69-D69)+F69</f>
        <v>3.0586247182663256E-2</v>
      </c>
      <c r="O69" s="2">
        <f t="shared" ref="O69:O103" si="12">(C69/(D69+E69+F69))^(1/(1-B69))</f>
        <v>4.5944663329959878</v>
      </c>
      <c r="P69" s="2">
        <f t="shared" ref="P69:P103" si="13">O69^B69*H69</f>
        <v>11.296845262439136</v>
      </c>
      <c r="Q69" s="2">
        <f t="shared" ref="Q69:Q103" si="14">LN(K69)</f>
        <v>2.4148960394827332</v>
      </c>
      <c r="R69" s="2">
        <f t="shared" ref="R69:R103" si="15">LN(P69)</f>
        <v>2.4245235064250954</v>
      </c>
    </row>
    <row r="70" spans="1:18" x14ac:dyDescent="0.25">
      <c r="A70" s="1">
        <f t="shared" ref="A70:A103" si="16">A69+1</f>
        <v>66</v>
      </c>
      <c r="B70" s="1">
        <f t="shared" ref="B70:B103" si="17">B69</f>
        <v>0.33</v>
      </c>
      <c r="C70" s="1">
        <f t="shared" ref="C70:C103" si="18">C69</f>
        <v>0.25</v>
      </c>
      <c r="D70" s="1">
        <f t="shared" ref="D70:D103" si="19">D69</f>
        <v>0.01</v>
      </c>
      <c r="E70" s="1">
        <f t="shared" ref="E70:E103" si="20">E69</f>
        <v>0.05</v>
      </c>
      <c r="F70" s="1">
        <f t="shared" ref="F70:F103" si="21">F69</f>
        <v>0.03</v>
      </c>
      <c r="G70" s="2">
        <f>(1+M69)*G69</f>
        <v>242.49810928737708</v>
      </c>
      <c r="H70" s="2">
        <f t="shared" ref="H70:H103" si="22">H69*(1+F69)</f>
        <v>7.0348822166232097</v>
      </c>
      <c r="I70" s="2">
        <f t="shared" ref="I70:I103" si="23">I69*(1+D69)</f>
        <v>7.713840612224379</v>
      </c>
      <c r="J70" s="2">
        <f>G70^B70*(H70*I70)^(1-B70)</f>
        <v>88.937962746083159</v>
      </c>
      <c r="K70" s="2">
        <f>J70/I70</f>
        <v>11.529660413924059</v>
      </c>
      <c r="L70" s="2">
        <f>G70/(H70*I70)</f>
        <v>4.4686965574790465</v>
      </c>
      <c r="M70" s="2">
        <f>C70*(1/L70)^(1-B70)-E70</f>
        <v>4.1689336266829954E-2</v>
      </c>
      <c r="N70" s="2">
        <f>B70*(M70-F70-D70)+F70</f>
        <v>3.0557480968053885E-2</v>
      </c>
      <c r="O70" s="2">
        <f t="shared" si="12"/>
        <v>4.5944663329959878</v>
      </c>
      <c r="P70" s="2">
        <f t="shared" si="13"/>
        <v>11.63575062031231</v>
      </c>
      <c r="Q70" s="2">
        <f t="shared" si="14"/>
        <v>2.4449228814555686</v>
      </c>
      <c r="R70" s="2">
        <f t="shared" si="15"/>
        <v>2.4540823086666395</v>
      </c>
    </row>
    <row r="71" spans="1:18" x14ac:dyDescent="0.25">
      <c r="A71" s="1">
        <f t="shared" si="16"/>
        <v>67</v>
      </c>
      <c r="B71" s="1">
        <f t="shared" si="17"/>
        <v>0.33</v>
      </c>
      <c r="C71" s="1">
        <f t="shared" si="18"/>
        <v>0.25</v>
      </c>
      <c r="D71" s="1">
        <f t="shared" si="19"/>
        <v>0.01</v>
      </c>
      <c r="E71" s="1">
        <f t="shared" si="20"/>
        <v>0.05</v>
      </c>
      <c r="F71" s="1">
        <f t="shared" si="21"/>
        <v>0.03</v>
      </c>
      <c r="G71" s="2">
        <f>(1+M70)*G70</f>
        <v>252.60769450952904</v>
      </c>
      <c r="H71" s="2">
        <f t="shared" si="22"/>
        <v>7.2459286831219059</v>
      </c>
      <c r="I71" s="2">
        <f t="shared" si="23"/>
        <v>7.790979018346623</v>
      </c>
      <c r="J71" s="2">
        <f>G71^B71*(H71*I71)^(1-B71)</f>
        <v>92.562920778313355</v>
      </c>
      <c r="K71" s="2">
        <f>J71/I71</f>
        <v>11.880781678443894</v>
      </c>
      <c r="L71" s="2">
        <f>G71/(H71*I71)</f>
        <v>4.4746645688149727</v>
      </c>
      <c r="M71" s="2">
        <f>C71*(1/L71)^(1-B71)-E71</f>
        <v>4.1607384484107279E-2</v>
      </c>
      <c r="N71" s="2">
        <f>B71*(M71-F71-D71)+F71</f>
        <v>3.0530436879755402E-2</v>
      </c>
      <c r="O71" s="2">
        <f t="shared" si="12"/>
        <v>4.5944663329959878</v>
      </c>
      <c r="P71" s="2">
        <f t="shared" si="13"/>
        <v>11.98482313892168</v>
      </c>
      <c r="Q71" s="2">
        <f t="shared" si="14"/>
        <v>2.4749221096187282</v>
      </c>
      <c r="R71" s="2">
        <f t="shared" si="15"/>
        <v>2.483641110908184</v>
      </c>
    </row>
    <row r="72" spans="1:18" x14ac:dyDescent="0.25">
      <c r="A72" s="1">
        <f t="shared" si="16"/>
        <v>68</v>
      </c>
      <c r="B72" s="1">
        <f t="shared" si="17"/>
        <v>0.33</v>
      </c>
      <c r="C72" s="1">
        <f t="shared" si="18"/>
        <v>0.25</v>
      </c>
      <c r="D72" s="1">
        <f t="shared" si="19"/>
        <v>0.01</v>
      </c>
      <c r="E72" s="1">
        <f t="shared" si="20"/>
        <v>0.05</v>
      </c>
      <c r="F72" s="1">
        <f t="shared" si="21"/>
        <v>0.03</v>
      </c>
      <c r="G72" s="2">
        <f>(1+M71)*G71</f>
        <v>263.11803997863092</v>
      </c>
      <c r="H72" s="2">
        <f t="shared" si="22"/>
        <v>7.4633065436155634</v>
      </c>
      <c r="I72" s="2">
        <f t="shared" si="23"/>
        <v>7.8688888085300892</v>
      </c>
      <c r="J72" s="2">
        <f>G72^B72*(H72*I72)^(1-B72)</f>
        <v>96.333124742205925</v>
      </c>
      <c r="K72" s="2">
        <f>J72/I72</f>
        <v>12.242278050463517</v>
      </c>
      <c r="L72" s="2">
        <f>G72/(H72*I72)</f>
        <v>4.4802880495694213</v>
      </c>
      <c r="M72" s="2">
        <f>C72*(1/L72)^(1-B72)-E72</f>
        <v>4.1530330598036555E-2</v>
      </c>
      <c r="N72" s="2">
        <f>B72*(M72-F72-D72)+F72</f>
        <v>3.0505009097352064E-2</v>
      </c>
      <c r="O72" s="2">
        <f t="shared" si="12"/>
        <v>4.5944663329959878</v>
      </c>
      <c r="P72" s="2">
        <f t="shared" si="13"/>
        <v>12.344367833089331</v>
      </c>
      <c r="Q72" s="2">
        <f t="shared" si="14"/>
        <v>2.504895375000836</v>
      </c>
      <c r="R72" s="2">
        <f t="shared" si="15"/>
        <v>2.5131999131497285</v>
      </c>
    </row>
    <row r="73" spans="1:18" x14ac:dyDescent="0.25">
      <c r="A73" s="1">
        <f t="shared" si="16"/>
        <v>69</v>
      </c>
      <c r="B73" s="1">
        <f t="shared" si="17"/>
        <v>0.33</v>
      </c>
      <c r="C73" s="1">
        <f t="shared" si="18"/>
        <v>0.25</v>
      </c>
      <c r="D73" s="1">
        <f t="shared" si="19"/>
        <v>0.01</v>
      </c>
      <c r="E73" s="1">
        <f t="shared" si="20"/>
        <v>0.05</v>
      </c>
      <c r="F73" s="1">
        <f t="shared" si="21"/>
        <v>0.03</v>
      </c>
      <c r="G73" s="2">
        <f>(1+M72)*G72</f>
        <v>274.04541916525085</v>
      </c>
      <c r="H73" s="2">
        <f t="shared" si="22"/>
        <v>7.6872057399240301</v>
      </c>
      <c r="I73" s="2">
        <f t="shared" si="23"/>
        <v>7.9475776966153902</v>
      </c>
      <c r="J73" s="2">
        <f>G73^B73*(H73*I73)^(1-B73)</f>
        <v>100.25444630853805</v>
      </c>
      <c r="K73" s="2">
        <f>J73/I73</f>
        <v>12.614465707108858</v>
      </c>
      <c r="L73" s="2">
        <f>G73/(H73*I73)</f>
        <v>4.485586747517516</v>
      </c>
      <c r="M73" s="2">
        <f>C73*(1/L73)^(1-B73)-E73</f>
        <v>4.145787458691666E-2</v>
      </c>
      <c r="N73" s="2">
        <f>B73*(M73-F73-D73)+F73</f>
        <v>3.0481098613682495E-2</v>
      </c>
      <c r="O73" s="2">
        <f t="shared" si="12"/>
        <v>4.5944663329959878</v>
      </c>
      <c r="P73" s="2">
        <f t="shared" si="13"/>
        <v>12.71469886808201</v>
      </c>
      <c r="Q73" s="2">
        <f t="shared" si="14"/>
        <v>2.5348442274195273</v>
      </c>
      <c r="R73" s="2">
        <f t="shared" si="15"/>
        <v>2.542758715391273</v>
      </c>
    </row>
    <row r="74" spans="1:18" x14ac:dyDescent="0.25">
      <c r="A74" s="1">
        <f t="shared" si="16"/>
        <v>70</v>
      </c>
      <c r="B74" s="1">
        <f t="shared" si="17"/>
        <v>0.33</v>
      </c>
      <c r="C74" s="1">
        <f t="shared" si="18"/>
        <v>0.25</v>
      </c>
      <c r="D74" s="1">
        <f t="shared" si="19"/>
        <v>0.01</v>
      </c>
      <c r="E74" s="1">
        <f t="shared" si="20"/>
        <v>0.05</v>
      </c>
      <c r="F74" s="1">
        <f t="shared" si="21"/>
        <v>0.03</v>
      </c>
      <c r="G74" s="2">
        <f>(1+M73)*G73</f>
        <v>285.40675978412287</v>
      </c>
      <c r="H74" s="2">
        <f t="shared" si="22"/>
        <v>7.9178219121217515</v>
      </c>
      <c r="I74" s="2">
        <f t="shared" si="23"/>
        <v>8.0270534735815442</v>
      </c>
      <c r="J74" s="2">
        <f>G74^B74*(H74*I74)^(1-B74)</f>
        <v>104.33299330532186</v>
      </c>
      <c r="K74" s="2">
        <f>J74/I74</f>
        <v>12.997670147420873</v>
      </c>
      <c r="L74" s="2">
        <f>G74/(H74*I74)</f>
        <v>4.4905792947657721</v>
      </c>
      <c r="M74" s="2">
        <f>C74*(1/L74)^(1-B74)-E74</f>
        <v>4.138973563926597E-2</v>
      </c>
      <c r="N74" s="2">
        <f>B74*(M74-F74-D74)+F74</f>
        <v>3.0458612760957769E-2</v>
      </c>
      <c r="O74" s="2">
        <f t="shared" si="12"/>
        <v>4.5944663329959878</v>
      </c>
      <c r="P74" s="2">
        <f t="shared" si="13"/>
        <v>13.096139834124472</v>
      </c>
      <c r="Q74" s="2">
        <f t="shared" si="14"/>
        <v>2.564770121970652</v>
      </c>
      <c r="R74" s="2">
        <f t="shared" si="15"/>
        <v>2.5723175176328175</v>
      </c>
    </row>
    <row r="75" spans="1:18" x14ac:dyDescent="0.25">
      <c r="A75" s="1">
        <f t="shared" si="16"/>
        <v>71</v>
      </c>
      <c r="B75" s="1">
        <f t="shared" si="17"/>
        <v>0.33</v>
      </c>
      <c r="C75" s="1">
        <f t="shared" si="18"/>
        <v>0.25</v>
      </c>
      <c r="D75" s="1">
        <f t="shared" si="19"/>
        <v>0.01</v>
      </c>
      <c r="E75" s="1">
        <f t="shared" si="20"/>
        <v>0.05</v>
      </c>
      <c r="F75" s="1">
        <f t="shared" si="21"/>
        <v>0.03</v>
      </c>
      <c r="G75" s="2">
        <f>(1+M74)*G74</f>
        <v>297.21967012124725</v>
      </c>
      <c r="H75" s="2">
        <f t="shared" si="22"/>
        <v>8.155356569485404</v>
      </c>
      <c r="I75" s="2">
        <f t="shared" si="23"/>
        <v>8.1073240083173594</v>
      </c>
      <c r="J75" s="2">
        <f>G75^B75*(H75*I75)^(1-B75)</f>
        <v>108.57511925266856</v>
      </c>
      <c r="K75" s="2">
        <f>J75/I75</f>
        <v>13.392226478339905</v>
      </c>
      <c r="L75" s="2">
        <f>G75/(H75*I75)</f>
        <v>4.4952832689063635</v>
      </c>
      <c r="M75" s="2">
        <f>C75*(1/L75)^(1-B75)-E75</f>
        <v>4.1325650829550295E-2</v>
      </c>
      <c r="N75" s="2">
        <f>B75*(M75-F75-D75)+F75</f>
        <v>3.0437464773751595E-2</v>
      </c>
      <c r="O75" s="2">
        <f t="shared" si="12"/>
        <v>4.5944663329959878</v>
      </c>
      <c r="P75" s="2">
        <f t="shared" si="13"/>
        <v>13.489024029148204</v>
      </c>
      <c r="Q75" s="2">
        <f t="shared" si="14"/>
        <v>2.5946744250691691</v>
      </c>
      <c r="R75" s="2">
        <f t="shared" si="15"/>
        <v>2.6018763198743615</v>
      </c>
    </row>
    <row r="76" spans="1:18" x14ac:dyDescent="0.25">
      <c r="A76" s="1">
        <f t="shared" si="16"/>
        <v>72</v>
      </c>
      <c r="B76" s="1">
        <f t="shared" si="17"/>
        <v>0.33</v>
      </c>
      <c r="C76" s="1">
        <f t="shared" si="18"/>
        <v>0.25</v>
      </c>
      <c r="D76" s="1">
        <f t="shared" si="19"/>
        <v>0.01</v>
      </c>
      <c r="E76" s="1">
        <f t="shared" si="20"/>
        <v>0.05</v>
      </c>
      <c r="F76" s="1">
        <f t="shared" si="21"/>
        <v>0.03</v>
      </c>
      <c r="G76" s="2">
        <f>(1+M75)*G75</f>
        <v>309.50246642835202</v>
      </c>
      <c r="H76" s="2">
        <f t="shared" si="22"/>
        <v>8.4000172665699662</v>
      </c>
      <c r="I76" s="2">
        <f t="shared" si="23"/>
        <v>8.1883972484005323</v>
      </c>
      <c r="J76" s="2">
        <f>G76^B76*(H76*I76)^(1-B76)</f>
        <v>112.98743328087286</v>
      </c>
      <c r="K76" s="2">
        <f>J76/I76</f>
        <v>13.798479708949525</v>
      </c>
      <c r="L76" s="2">
        <f>G76/(H76*I76)</f>
        <v>4.4997152510401879</v>
      </c>
      <c r="M76" s="2">
        <f>C76*(1/L76)^(1-B76)-E76</f>
        <v>4.126537389567847E-2</v>
      </c>
      <c r="N76" s="2">
        <f>B76*(M76-F76-D76)+F76</f>
        <v>3.0417573385573896E-2</v>
      </c>
      <c r="O76" s="2">
        <f t="shared" si="12"/>
        <v>4.5944663329959878</v>
      </c>
      <c r="P76" s="2">
        <f t="shared" si="13"/>
        <v>13.893694750022652</v>
      </c>
      <c r="Q76" s="2">
        <f t="shared" si="14"/>
        <v>2.624558420076287</v>
      </c>
      <c r="R76" s="2">
        <f t="shared" si="15"/>
        <v>2.631435122115906</v>
      </c>
    </row>
    <row r="77" spans="1:18" x14ac:dyDescent="0.25">
      <c r="A77" s="1">
        <f t="shared" si="16"/>
        <v>73</v>
      </c>
      <c r="B77" s="1">
        <f t="shared" si="17"/>
        <v>0.33</v>
      </c>
      <c r="C77" s="1">
        <f t="shared" si="18"/>
        <v>0.25</v>
      </c>
      <c r="D77" s="1">
        <f t="shared" si="19"/>
        <v>0.01</v>
      </c>
      <c r="E77" s="1">
        <f t="shared" si="20"/>
        <v>0.05</v>
      </c>
      <c r="F77" s="1">
        <f t="shared" si="21"/>
        <v>0.03</v>
      </c>
      <c r="G77" s="2">
        <f>(1+M76)*G76</f>
        <v>322.27420142715266</v>
      </c>
      <c r="H77" s="2">
        <f t="shared" si="22"/>
        <v>8.6520177845670645</v>
      </c>
      <c r="I77" s="2">
        <f t="shared" si="23"/>
        <v>8.270281220884538</v>
      </c>
      <c r="J77" s="2">
        <f>G77^B77*(H77*I77)^(1-B77)</f>
        <v>117.57681044724036</v>
      </c>
      <c r="K77" s="2">
        <f>J77/I77</f>
        <v>14.216785053249383</v>
      </c>
      <c r="L77" s="2">
        <f>G77/(H77*I77)</f>
        <v>4.5038908808021221</v>
      </c>
      <c r="M77" s="2">
        <f>C77*(1/L77)^(1-B77)-E77</f>
        <v>4.1208674109318721E-2</v>
      </c>
      <c r="N77" s="2">
        <f>B77*(M77-F77-D77)+F77</f>
        <v>3.0398862456075176E-2</v>
      </c>
      <c r="O77" s="2">
        <f t="shared" si="12"/>
        <v>4.5944663329959878</v>
      </c>
      <c r="P77" s="2">
        <f t="shared" si="13"/>
        <v>14.310505592523329</v>
      </c>
      <c r="Q77" s="2">
        <f t="shared" si="14"/>
        <v>2.6544233125443593</v>
      </c>
      <c r="R77" s="2">
        <f t="shared" si="15"/>
        <v>2.6609939243574505</v>
      </c>
    </row>
    <row r="78" spans="1:18" x14ac:dyDescent="0.25">
      <c r="A78" s="1">
        <f t="shared" si="16"/>
        <v>74</v>
      </c>
      <c r="B78" s="1">
        <f t="shared" si="17"/>
        <v>0.33</v>
      </c>
      <c r="C78" s="1">
        <f t="shared" si="18"/>
        <v>0.25</v>
      </c>
      <c r="D78" s="1">
        <f t="shared" si="19"/>
        <v>0.01</v>
      </c>
      <c r="E78" s="1">
        <f t="shared" si="20"/>
        <v>0.05</v>
      </c>
      <c r="F78" s="1">
        <f t="shared" si="21"/>
        <v>0.03</v>
      </c>
      <c r="G78" s="2">
        <f>(1+M77)*G77</f>
        <v>335.55469396760515</v>
      </c>
      <c r="H78" s="2">
        <f t="shared" si="22"/>
        <v>8.9115783181040769</v>
      </c>
      <c r="I78" s="2">
        <f t="shared" si="23"/>
        <v>8.3529840330933833</v>
      </c>
      <c r="J78" s="2">
        <f>G78^B78*(H78*I78)^(1-B78)</f>
        <v>122.35040246779921</v>
      </c>
      <c r="K78" s="2">
        <f>J78/I78</f>
        <v>14.647508241732968</v>
      </c>
      <c r="L78" s="2">
        <f>G78/(H78*I78)</f>
        <v>4.5078249085196864</v>
      </c>
      <c r="M78" s="2">
        <f>C78*(1/L78)^(1-B78)-E78</f>
        <v>4.1155335230991491E-2</v>
      </c>
      <c r="N78" s="2">
        <f>B78*(M78-F78-D78)+F78</f>
        <v>3.0381260626227192E-2</v>
      </c>
      <c r="O78" s="2">
        <f t="shared" si="12"/>
        <v>4.5944663329959878</v>
      </c>
      <c r="P78" s="2">
        <f t="shared" si="13"/>
        <v>14.739820760299031</v>
      </c>
      <c r="Q78" s="2">
        <f t="shared" si="14"/>
        <v>2.6842702351082965</v>
      </c>
      <c r="R78" s="2">
        <f t="shared" si="15"/>
        <v>2.690552726598995</v>
      </c>
    </row>
    <row r="79" spans="1:18" x14ac:dyDescent="0.25">
      <c r="A79" s="1">
        <f t="shared" si="16"/>
        <v>75</v>
      </c>
      <c r="B79" s="1">
        <f t="shared" si="17"/>
        <v>0.33</v>
      </c>
      <c r="C79" s="1">
        <f t="shared" si="18"/>
        <v>0.25</v>
      </c>
      <c r="D79" s="1">
        <f t="shared" si="19"/>
        <v>0.01</v>
      </c>
      <c r="E79" s="1">
        <f t="shared" si="20"/>
        <v>0.05</v>
      </c>
      <c r="F79" s="1">
        <f t="shared" si="21"/>
        <v>0.03</v>
      </c>
      <c r="G79" s="2">
        <f>(1+M78)*G78</f>
        <v>349.36455988617467</v>
      </c>
      <c r="H79" s="2">
        <f t="shared" si="22"/>
        <v>9.1789256676471993</v>
      </c>
      <c r="I79" s="2">
        <f t="shared" si="23"/>
        <v>8.4365138734243175</v>
      </c>
      <c r="J79" s="2">
        <f>G79^B79*(H79*I79)^(1-B79)</f>
        <v>127.31564888068159</v>
      </c>
      <c r="K79" s="2">
        <f>J79/I79</f>
        <v>15.091025842052593</v>
      </c>
      <c r="L79" s="2">
        <f>G79/(H79*I79)</f>
        <v>4.511531244633689</v>
      </c>
      <c r="M79" s="2">
        <f>C79*(1/L79)^(1-B79)-E79</f>
        <v>4.1105154542694561E-2</v>
      </c>
      <c r="N79" s="2">
        <f>B79*(M79-F79-D79)+F79</f>
        <v>3.0364700999089205E-2</v>
      </c>
      <c r="O79" s="2">
        <f t="shared" si="12"/>
        <v>4.5944663329959878</v>
      </c>
      <c r="P79" s="2">
        <f t="shared" si="13"/>
        <v>15.182015383108002</v>
      </c>
      <c r="Q79" s="2">
        <f t="shared" si="14"/>
        <v>2.7141002520498034</v>
      </c>
      <c r="R79" s="2">
        <f t="shared" si="15"/>
        <v>2.7201115288405395</v>
      </c>
    </row>
    <row r="80" spans="1:18" x14ac:dyDescent="0.25">
      <c r="A80" s="1">
        <f t="shared" si="16"/>
        <v>76</v>
      </c>
      <c r="B80" s="1">
        <f t="shared" si="17"/>
        <v>0.33</v>
      </c>
      <c r="C80" s="1">
        <f t="shared" si="18"/>
        <v>0.25</v>
      </c>
      <c r="D80" s="1">
        <f t="shared" si="19"/>
        <v>0.01</v>
      </c>
      <c r="E80" s="1">
        <f t="shared" si="20"/>
        <v>0.05</v>
      </c>
      <c r="F80" s="1">
        <f t="shared" si="21"/>
        <v>0.03</v>
      </c>
      <c r="G80" s="2">
        <f>(1+M79)*G79</f>
        <v>363.72524411203636</v>
      </c>
      <c r="H80" s="2">
        <f t="shared" si="22"/>
        <v>9.4542934376766148</v>
      </c>
      <c r="I80" s="2">
        <f t="shared" si="23"/>
        <v>8.5208790121585611</v>
      </c>
      <c r="J80" s="2">
        <f>G80^B80*(H80*I80)^(1-B80)</f>
        <v>132.4802886586325</v>
      </c>
      <c r="K80" s="2">
        <f>J80/I80</f>
        <v>15.547725589061237</v>
      </c>
      <c r="L80" s="2">
        <f>G80/(H80*I80)</f>
        <v>4.5150230065063459</v>
      </c>
      <c r="M80" s="2">
        <f>C80*(1/L80)^(1-B80)-E80</f>
        <v>4.1057941951525193E-2</v>
      </c>
      <c r="N80" s="2">
        <f>B80*(M80-F80-D80)+F80</f>
        <v>3.0349120844003312E-2</v>
      </c>
      <c r="O80" s="2">
        <f t="shared" si="12"/>
        <v>4.5944663329959878</v>
      </c>
      <c r="P80" s="2">
        <f t="shared" si="13"/>
        <v>15.637475844601241</v>
      </c>
      <c r="Q80" s="2">
        <f t="shared" si="14"/>
        <v>2.743914363558515</v>
      </c>
      <c r="R80" s="2">
        <f t="shared" si="15"/>
        <v>2.7496703310820836</v>
      </c>
    </row>
    <row r="81" spans="1:18" x14ac:dyDescent="0.25">
      <c r="A81" s="1">
        <f t="shared" si="16"/>
        <v>77</v>
      </c>
      <c r="B81" s="1">
        <f t="shared" si="17"/>
        <v>0.33</v>
      </c>
      <c r="C81" s="1">
        <f t="shared" si="18"/>
        <v>0.25</v>
      </c>
      <c r="D81" s="1">
        <f t="shared" si="19"/>
        <v>0.01</v>
      </c>
      <c r="E81" s="1">
        <f t="shared" si="20"/>
        <v>0.05</v>
      </c>
      <c r="F81" s="1">
        <f t="shared" si="21"/>
        <v>0.03</v>
      </c>
      <c r="G81" s="2">
        <f>(1+M80)*G80</f>
        <v>378.65905407109267</v>
      </c>
      <c r="H81" s="2">
        <f t="shared" si="22"/>
        <v>9.7379222408069133</v>
      </c>
      <c r="I81" s="2">
        <f t="shared" si="23"/>
        <v>8.6060878022801468</v>
      </c>
      <c r="J81" s="2">
        <f>G81^B81*(H81*I81)^(1-B81)</f>
        <v>137.85237228879927</v>
      </c>
      <c r="K81" s="2">
        <f>J81/I81</f>
        <v>16.018006724527709</v>
      </c>
      <c r="L81" s="2">
        <f>G81/(H81*I81)</f>
        <v>4.518312562738906</v>
      </c>
      <c r="M81" s="2">
        <f>C81*(1/L81)^(1-B81)-E81</f>
        <v>4.1013519158396863E-2</v>
      </c>
      <c r="N81" s="2">
        <f>B81*(M81-F81-D81)+F81</f>
        <v>3.0334461322270963E-2</v>
      </c>
      <c r="O81" s="2">
        <f t="shared" si="12"/>
        <v>4.5944663329959878</v>
      </c>
      <c r="P81" s="2">
        <f t="shared" si="13"/>
        <v>16.106600119939277</v>
      </c>
      <c r="Q81" s="2">
        <f t="shared" si="14"/>
        <v>2.7737135097120973</v>
      </c>
      <c r="R81" s="2">
        <f t="shared" si="15"/>
        <v>2.7792291333236281</v>
      </c>
    </row>
    <row r="82" spans="1:18" x14ac:dyDescent="0.25">
      <c r="A82" s="1">
        <f t="shared" si="16"/>
        <v>78</v>
      </c>
      <c r="B82" s="1">
        <f t="shared" si="17"/>
        <v>0.33</v>
      </c>
      <c r="C82" s="1">
        <f t="shared" si="18"/>
        <v>0.25</v>
      </c>
      <c r="D82" s="1">
        <f t="shared" si="19"/>
        <v>0.01</v>
      </c>
      <c r="E82" s="1">
        <f t="shared" si="20"/>
        <v>0.05</v>
      </c>
      <c r="F82" s="1">
        <f t="shared" si="21"/>
        <v>0.03</v>
      </c>
      <c r="G82" s="2">
        <f>(1+M81)*G81</f>
        <v>394.18919443973789</v>
      </c>
      <c r="H82" s="2">
        <f t="shared" si="22"/>
        <v>10.03005990803112</v>
      </c>
      <c r="I82" s="2">
        <f t="shared" si="23"/>
        <v>8.6921486803029477</v>
      </c>
      <c r="J82" s="2">
        <f>G82^B82*(H82*I82)^(1-B82)</f>
        <v>143.44027433868487</v>
      </c>
      <c r="K82" s="2">
        <f>J82/I82</f>
        <v>16.502280346829679</v>
      </c>
      <c r="L82" s="2">
        <f>G82/(H82*I82)</f>
        <v>4.5214115751172015</v>
      </c>
      <c r="M82" s="2">
        <f>C82*(1/L82)^(1-B82)-E82</f>
        <v>4.0971718886508898E-2</v>
      </c>
      <c r="N82" s="2">
        <f>B82*(M82-F82-D82)+F82</f>
        <v>3.0320667232547935E-2</v>
      </c>
      <c r="O82" s="2">
        <f t="shared" si="12"/>
        <v>4.5944663329959878</v>
      </c>
      <c r="P82" s="2">
        <f t="shared" si="13"/>
        <v>16.589798123537456</v>
      </c>
      <c r="Q82" s="2">
        <f t="shared" si="14"/>
        <v>2.8034985741955647</v>
      </c>
      <c r="R82" s="2">
        <f t="shared" si="15"/>
        <v>2.8087879355651726</v>
      </c>
    </row>
    <row r="83" spans="1:18" x14ac:dyDescent="0.25">
      <c r="A83" s="1">
        <f t="shared" si="16"/>
        <v>79</v>
      </c>
      <c r="B83" s="1">
        <f t="shared" si="17"/>
        <v>0.33</v>
      </c>
      <c r="C83" s="1">
        <f t="shared" si="18"/>
        <v>0.25</v>
      </c>
      <c r="D83" s="1">
        <f t="shared" si="19"/>
        <v>0.01</v>
      </c>
      <c r="E83" s="1">
        <f t="shared" si="20"/>
        <v>0.05</v>
      </c>
      <c r="F83" s="1">
        <f t="shared" si="21"/>
        <v>0.03</v>
      </c>
      <c r="G83" s="2">
        <f>(1+M82)*G82</f>
        <v>410.33980330242218</v>
      </c>
      <c r="H83" s="2">
        <f t="shared" si="22"/>
        <v>10.330961705272054</v>
      </c>
      <c r="I83" s="2">
        <f t="shared" si="23"/>
        <v>8.7790701671059779</v>
      </c>
      <c r="J83" s="2">
        <f>G83^B83*(H83*I83)^(1-B83)</f>
        <v>149.25270652790368</v>
      </c>
      <c r="K83" s="2">
        <f>J83/I83</f>
        <v>17.000969770937012</v>
      </c>
      <c r="L83" s="2">
        <f>G83/(H83*I83)</f>
        <v>4.5243310382996347</v>
      </c>
      <c r="M83" s="2">
        <f>C83*(1/L83)^(1-B83)-E83</f>
        <v>4.0932384164730815E-2</v>
      </c>
      <c r="N83" s="2">
        <f>B83*(M83-F83-D83)+F83</f>
        <v>3.0307686774361169E-2</v>
      </c>
      <c r="O83" s="2">
        <f t="shared" si="12"/>
        <v>4.5944663329959878</v>
      </c>
      <c r="P83" s="2">
        <f t="shared" si="13"/>
        <v>17.087492067243581</v>
      </c>
      <c r="Q83" s="2">
        <f t="shared" si="14"/>
        <v>2.8332703877784282</v>
      </c>
      <c r="R83" s="2">
        <f t="shared" si="15"/>
        <v>2.8383467378067171</v>
      </c>
    </row>
    <row r="84" spans="1:18" x14ac:dyDescent="0.25">
      <c r="A84" s="1">
        <f t="shared" si="16"/>
        <v>80</v>
      </c>
      <c r="B84" s="1">
        <f t="shared" si="17"/>
        <v>0.33</v>
      </c>
      <c r="C84" s="1">
        <f t="shared" si="18"/>
        <v>0.25</v>
      </c>
      <c r="D84" s="1">
        <f t="shared" si="19"/>
        <v>0.01</v>
      </c>
      <c r="E84" s="1">
        <f t="shared" si="20"/>
        <v>0.05</v>
      </c>
      <c r="F84" s="1">
        <f t="shared" si="21"/>
        <v>0.03</v>
      </c>
      <c r="G84" s="2">
        <f>(1+M83)*G83</f>
        <v>427.13598976927705</v>
      </c>
      <c r="H84" s="2">
        <f t="shared" si="22"/>
        <v>10.640890556430216</v>
      </c>
      <c r="I84" s="2">
        <f t="shared" si="23"/>
        <v>8.8668608687770369</v>
      </c>
      <c r="J84" s="2">
        <f>G84^B84*(H84*I84)^(1-B84)</f>
        <v>155.29873132616524</v>
      </c>
      <c r="K84" s="2">
        <f>J84/I84</f>
        <v>17.514510899006002</v>
      </c>
      <c r="L84" s="2">
        <f>G84/(H84*I84)</f>
        <v>4.5270813173581956</v>
      </c>
      <c r="M84" s="2">
        <f>C84*(1/L84)^(1-B84)-E84</f>
        <v>4.0895367661509766E-2</v>
      </c>
      <c r="N84" s="2">
        <f>B84*(M84-F84-D84)+F84</f>
        <v>3.0295471328298223E-2</v>
      </c>
      <c r="O84" s="2">
        <f t="shared" si="12"/>
        <v>4.5944663329959878</v>
      </c>
      <c r="P84" s="2">
        <f t="shared" si="13"/>
        <v>17.600116829260887</v>
      </c>
      <c r="Q84" s="2">
        <f t="shared" si="14"/>
        <v>2.8630297315667712</v>
      </c>
      <c r="R84" s="2">
        <f t="shared" si="15"/>
        <v>2.8679055400482611</v>
      </c>
    </row>
    <row r="85" spans="1:18" x14ac:dyDescent="0.25">
      <c r="A85" s="1">
        <f t="shared" si="16"/>
        <v>81</v>
      </c>
      <c r="B85" s="1">
        <f t="shared" si="17"/>
        <v>0.33</v>
      </c>
      <c r="C85" s="1">
        <f t="shared" si="18"/>
        <v>0.25</v>
      </c>
      <c r="D85" s="1">
        <f t="shared" si="19"/>
        <v>0.01</v>
      </c>
      <c r="E85" s="1">
        <f t="shared" si="20"/>
        <v>0.05</v>
      </c>
      <c r="F85" s="1">
        <f t="shared" si="21"/>
        <v>0.03</v>
      </c>
      <c r="G85" s="2">
        <f>(1+M84)*G84</f>
        <v>444.60387311235451</v>
      </c>
      <c r="H85" s="2">
        <f t="shared" si="22"/>
        <v>10.960117273123123</v>
      </c>
      <c r="I85" s="2">
        <f t="shared" si="23"/>
        <v>8.9555294774648075</v>
      </c>
      <c r="J85" s="2">
        <f>G85^B85*(H85*I85)^(1-B85)</f>
        <v>161.58777609873263</v>
      </c>
      <c r="K85" s="2">
        <f>J85/I85</f>
        <v>18.043352601914052</v>
      </c>
      <c r="L85" s="2">
        <f>G85/(H85*I85)</f>
        <v>4.5296721832789695</v>
      </c>
      <c r="M85" s="2">
        <f>C85*(1/L85)^(1-B85)-E85</f>
        <v>4.0860531065312108E-2</v>
      </c>
      <c r="N85" s="2">
        <f>B85*(M85-F85-D85)+F85</f>
        <v>3.0283975251552995E-2</v>
      </c>
      <c r="O85" s="2">
        <f t="shared" si="12"/>
        <v>4.5944663329959878</v>
      </c>
      <c r="P85" s="2">
        <f t="shared" si="13"/>
        <v>18.128120334138714</v>
      </c>
      <c r="Q85" s="2">
        <f t="shared" si="14"/>
        <v>2.8927773400460288</v>
      </c>
      <c r="R85" s="2">
        <f t="shared" si="15"/>
        <v>2.8974643422898056</v>
      </c>
    </row>
    <row r="86" spans="1:18" x14ac:dyDescent="0.25">
      <c r="A86" s="1">
        <f t="shared" si="16"/>
        <v>82</v>
      </c>
      <c r="B86" s="1">
        <f t="shared" si="17"/>
        <v>0.33</v>
      </c>
      <c r="C86" s="1">
        <f t="shared" si="18"/>
        <v>0.25</v>
      </c>
      <c r="D86" s="1">
        <f t="shared" si="19"/>
        <v>0.01</v>
      </c>
      <c r="E86" s="1">
        <f t="shared" si="20"/>
        <v>0.05</v>
      </c>
      <c r="F86" s="1">
        <f t="shared" si="21"/>
        <v>0.03</v>
      </c>
      <c r="G86" s="2">
        <f>(1+M85)*G85</f>
        <v>462.77062348141993</v>
      </c>
      <c r="H86" s="2">
        <f t="shared" si="22"/>
        <v>11.288920791316817</v>
      </c>
      <c r="I86" s="2">
        <f t="shared" si="23"/>
        <v>9.0450847722394556</v>
      </c>
      <c r="J86" s="2">
        <f>G86^B86*(H86*I86)^(1-B86)</f>
        <v>168.12964782145511</v>
      </c>
      <c r="K86" s="2">
        <f>J86/I86</f>
        <v>18.58795711207339</v>
      </c>
      <c r="L86" s="2">
        <f>G86/(H86*I86)</f>
        <v>4.5321128465245781</v>
      </c>
      <c r="M86" s="2">
        <f>C86*(1/L86)^(1-B86)-E86</f>
        <v>4.0827744507968694E-2</v>
      </c>
      <c r="N86" s="2">
        <f>B86*(M86-F86-D86)+F86</f>
        <v>3.0273155687629668E-2</v>
      </c>
      <c r="O86" s="2">
        <f t="shared" si="12"/>
        <v>4.5944663329959878</v>
      </c>
      <c r="P86" s="2">
        <f t="shared" si="13"/>
        <v>18.671963944162879</v>
      </c>
      <c r="Q86" s="2">
        <f t="shared" si="14"/>
        <v>2.9225139039289894</v>
      </c>
      <c r="R86" s="2">
        <f t="shared" si="15"/>
        <v>2.9270231445313502</v>
      </c>
    </row>
    <row r="87" spans="1:18" x14ac:dyDescent="0.25">
      <c r="A87" s="1">
        <f t="shared" si="16"/>
        <v>83</v>
      </c>
      <c r="B87" s="1">
        <f t="shared" si="17"/>
        <v>0.33</v>
      </c>
      <c r="C87" s="1">
        <f t="shared" si="18"/>
        <v>0.25</v>
      </c>
      <c r="D87" s="1">
        <f t="shared" si="19"/>
        <v>0.01</v>
      </c>
      <c r="E87" s="1">
        <f t="shared" si="20"/>
        <v>0.05</v>
      </c>
      <c r="F87" s="1">
        <f t="shared" si="21"/>
        <v>0.03</v>
      </c>
      <c r="G87" s="2">
        <f>(1+M86)*G86</f>
        <v>481.66450426271274</v>
      </c>
      <c r="H87" s="2">
        <f t="shared" si="22"/>
        <v>11.627588415056323</v>
      </c>
      <c r="I87" s="2">
        <f t="shared" si="23"/>
        <v>9.1355356199618498</v>
      </c>
      <c r="J87" s="2">
        <f>G87^B87*(H87*I87)^(1-B87)</f>
        <v>174.93454838835973</v>
      </c>
      <c r="K87" s="2">
        <f>J87/I87</f>
        <v>19.148800427871382</v>
      </c>
      <c r="L87" s="2">
        <f>G87/(H87*I87)</f>
        <v>4.5344119887568652</v>
      </c>
      <c r="M87" s="2">
        <f>C87*(1/L87)^(1-B87)-E87</f>
        <v>4.0796886027616525E-2</v>
      </c>
      <c r="N87" s="2">
        <f>B87*(M87-F87-D87)+F87</f>
        <v>3.0262972389113452E-2</v>
      </c>
      <c r="O87" s="2">
        <f t="shared" si="12"/>
        <v>4.5944663329959878</v>
      </c>
      <c r="P87" s="2">
        <f t="shared" si="13"/>
        <v>19.232122862487767</v>
      </c>
      <c r="Q87" s="2">
        <f t="shared" si="14"/>
        <v>2.9522400728224101</v>
      </c>
      <c r="R87" s="2">
        <f t="shared" si="15"/>
        <v>2.9565819467728947</v>
      </c>
    </row>
    <row r="88" spans="1:18" x14ac:dyDescent="0.25">
      <c r="A88" s="1">
        <f t="shared" si="16"/>
        <v>84</v>
      </c>
      <c r="B88" s="1">
        <f t="shared" si="17"/>
        <v>0.33</v>
      </c>
      <c r="C88" s="1">
        <f t="shared" si="18"/>
        <v>0.25</v>
      </c>
      <c r="D88" s="1">
        <f t="shared" si="19"/>
        <v>0.01</v>
      </c>
      <c r="E88" s="1">
        <f t="shared" si="20"/>
        <v>0.05</v>
      </c>
      <c r="F88" s="1">
        <f t="shared" si="21"/>
        <v>0.03</v>
      </c>
      <c r="G88" s="2">
        <f>(1+M87)*G87</f>
        <v>501.31491614666703</v>
      </c>
      <c r="H88" s="2">
        <f t="shared" si="22"/>
        <v>11.976416067508012</v>
      </c>
      <c r="I88" s="2">
        <f t="shared" si="23"/>
        <v>9.226890976161469</v>
      </c>
      <c r="J88" s="2">
        <f>G88^B88*(H88*I88)^(1-B88)</f>
        <v>182.01309053571532</v>
      </c>
      <c r="K88" s="2">
        <f>J88/I88</f>
        <v>19.726372730095441</v>
      </c>
      <c r="L88" s="2">
        <f>G88/(H88*I88)</f>
        <v>4.5365777928140307</v>
      </c>
      <c r="M88" s="2">
        <f>C88*(1/L88)^(1-B88)-E88</f>
        <v>4.0767841068220304E-2</v>
      </c>
      <c r="N88" s="2">
        <f>B88*(M88-F88-D88)+F88</f>
        <v>3.0253387552512698E-2</v>
      </c>
      <c r="O88" s="2">
        <f t="shared" si="12"/>
        <v>4.5944663329959878</v>
      </c>
      <c r="P88" s="2">
        <f t="shared" si="13"/>
        <v>19.809086548362398</v>
      </c>
      <c r="Q88" s="2">
        <f t="shared" si="14"/>
        <v>2.981956457724646</v>
      </c>
      <c r="R88" s="2">
        <f t="shared" si="15"/>
        <v>2.9861407490144392</v>
      </c>
    </row>
    <row r="89" spans="1:18" x14ac:dyDescent="0.25">
      <c r="A89" s="1">
        <f t="shared" si="16"/>
        <v>85</v>
      </c>
      <c r="B89" s="1">
        <f t="shared" si="17"/>
        <v>0.33</v>
      </c>
      <c r="C89" s="1">
        <f t="shared" si="18"/>
        <v>0.25</v>
      </c>
      <c r="D89" s="1">
        <f t="shared" si="19"/>
        <v>0.01</v>
      </c>
      <c r="E89" s="1">
        <f t="shared" si="20"/>
        <v>0.05</v>
      </c>
      <c r="F89" s="1">
        <f t="shared" si="21"/>
        <v>0.03</v>
      </c>
      <c r="G89" s="2">
        <f>(1+M88)*G88</f>
        <v>521.75244297326265</v>
      </c>
      <c r="H89" s="2">
        <f t="shared" si="22"/>
        <v>12.335708549533253</v>
      </c>
      <c r="I89" s="2">
        <f t="shared" si="23"/>
        <v>9.3191598859230833</v>
      </c>
      <c r="J89" s="2">
        <f>G89^B89*(H89*I89)^(1-B89)</f>
        <v>189.37631440743831</v>
      </c>
      <c r="K89" s="2">
        <f>J89/I89</f>
        <v>20.321178810709949</v>
      </c>
      <c r="L89" s="2">
        <f>G89/(H89*I89)</f>
        <v>4.5386179710324823</v>
      </c>
      <c r="M89" s="2">
        <f>C89*(1/L89)^(1-B89)-E89</f>
        <v>4.0740502012916818E-2</v>
      </c>
      <c r="N89" s="2">
        <f>B89*(M89-F89-D89)+F89</f>
        <v>3.024436566426255E-2</v>
      </c>
      <c r="O89" s="2">
        <f t="shared" si="12"/>
        <v>4.5944663329959878</v>
      </c>
      <c r="P89" s="2">
        <f t="shared" si="13"/>
        <v>20.403359144813269</v>
      </c>
      <c r="Q89" s="2">
        <f t="shared" si="14"/>
        <v>3.0116636333657185</v>
      </c>
      <c r="R89" s="2">
        <f t="shared" si="15"/>
        <v>3.0156995512559832</v>
      </c>
    </row>
    <row r="90" spans="1:18" x14ac:dyDescent="0.25">
      <c r="A90" s="1">
        <f t="shared" si="16"/>
        <v>86</v>
      </c>
      <c r="B90" s="1">
        <f t="shared" si="17"/>
        <v>0.33</v>
      </c>
      <c r="C90" s="1">
        <f t="shared" si="18"/>
        <v>0.25</v>
      </c>
      <c r="D90" s="1">
        <f t="shared" si="19"/>
        <v>0.01</v>
      </c>
      <c r="E90" s="1">
        <f t="shared" si="20"/>
        <v>0.05</v>
      </c>
      <c r="F90" s="1">
        <f t="shared" si="21"/>
        <v>0.03</v>
      </c>
      <c r="G90" s="2">
        <f>(1+M89)*G89</f>
        <v>543.00889942645915</v>
      </c>
      <c r="H90" s="2">
        <f t="shared" si="22"/>
        <v>12.705779806019251</v>
      </c>
      <c r="I90" s="2">
        <f t="shared" si="23"/>
        <v>9.4123514847823149</v>
      </c>
      <c r="J90" s="2">
        <f>G90^B90*(H90*I90)^(1-B90)</f>
        <v>197.03570478771272</v>
      </c>
      <c r="K90" s="2">
        <f>J90/I90</f>
        <v>20.933738514363363</v>
      </c>
      <c r="L90" s="2">
        <f>G90/(H90*I90)</f>
        <v>4.540539791999608</v>
      </c>
      <c r="M90" s="2">
        <f>C90*(1/L90)^(1-B90)-E90</f>
        <v>4.0714767748662714E-2</v>
      </c>
      <c r="N90" s="2">
        <f>B90*(M90-F90-D90)+F90</f>
        <v>3.0235873357058695E-2</v>
      </c>
      <c r="O90" s="2">
        <f t="shared" si="12"/>
        <v>4.5944663329959878</v>
      </c>
      <c r="P90" s="2">
        <f t="shared" si="13"/>
        <v>21.015459919157671</v>
      </c>
      <c r="Q90" s="2">
        <f t="shared" si="14"/>
        <v>3.0413621404004121</v>
      </c>
      <c r="R90" s="2">
        <f t="shared" si="15"/>
        <v>3.0452583534975282</v>
      </c>
    </row>
    <row r="91" spans="1:18" x14ac:dyDescent="0.25">
      <c r="A91" s="1">
        <f t="shared" si="16"/>
        <v>87</v>
      </c>
      <c r="B91" s="1">
        <f t="shared" si="17"/>
        <v>0.33</v>
      </c>
      <c r="C91" s="1">
        <f t="shared" si="18"/>
        <v>0.25</v>
      </c>
      <c r="D91" s="1">
        <f t="shared" si="19"/>
        <v>0.01</v>
      </c>
      <c r="E91" s="1">
        <f t="shared" si="20"/>
        <v>0.05</v>
      </c>
      <c r="F91" s="1">
        <f t="shared" si="21"/>
        <v>0.03</v>
      </c>
      <c r="G91" s="2">
        <f>(1+M90)*G90</f>
        <v>565.11738065206441</v>
      </c>
      <c r="H91" s="2">
        <f t="shared" si="22"/>
        <v>13.086953200199829</v>
      </c>
      <c r="I91" s="2">
        <f t="shared" si="23"/>
        <v>9.5064749996301376</v>
      </c>
      <c r="J91" s="2">
        <f>G91^B91*(H91*I91)^(1-B91)</f>
        <v>205.00320902773757</v>
      </c>
      <c r="K91" s="2">
        <f>J91/I91</f>
        <v>21.564587193014603</v>
      </c>
      <c r="L91" s="2">
        <f>G91/(H91*I91)</f>
        <v>4.5423501058198914</v>
      </c>
      <c r="M91" s="2">
        <f>C91*(1/L91)^(1-B91)-E91</f>
        <v>4.0690543259876949E-2</v>
      </c>
      <c r="N91" s="2">
        <f>B91*(M91-F91-D91)+F91</f>
        <v>3.0227879275759394E-2</v>
      </c>
      <c r="O91" s="2">
        <f t="shared" si="12"/>
        <v>4.5944663329959878</v>
      </c>
      <c r="P91" s="2">
        <f t="shared" si="13"/>
        <v>21.645923716732401</v>
      </c>
      <c r="Q91" s="2">
        <f t="shared" si="14"/>
        <v>3.0710524874642156</v>
      </c>
      <c r="R91" s="2">
        <f t="shared" si="15"/>
        <v>3.0748171557390722</v>
      </c>
    </row>
    <row r="92" spans="1:18" x14ac:dyDescent="0.25">
      <c r="A92" s="1">
        <f t="shared" si="16"/>
        <v>88</v>
      </c>
      <c r="B92" s="1">
        <f t="shared" si="17"/>
        <v>0.33</v>
      </c>
      <c r="C92" s="1">
        <f t="shared" si="18"/>
        <v>0.25</v>
      </c>
      <c r="D92" s="1">
        <f t="shared" si="19"/>
        <v>0.01</v>
      </c>
      <c r="E92" s="1">
        <f t="shared" si="20"/>
        <v>0.05</v>
      </c>
      <c r="F92" s="1">
        <f t="shared" si="21"/>
        <v>0.03</v>
      </c>
      <c r="G92" s="2">
        <f>(1+M91)*G91</f>
        <v>588.11231387639555</v>
      </c>
      <c r="H92" s="2">
        <f t="shared" si="22"/>
        <v>13.479561796205825</v>
      </c>
      <c r="I92" s="2">
        <f t="shared" si="23"/>
        <v>9.6015397496264399</v>
      </c>
      <c r="J92" s="2">
        <f>G92^B92*(H92*I92)^(1-B92)</f>
        <v>213.29125569459643</v>
      </c>
      <c r="K92" s="2">
        <f>J92/I92</f>
        <v>22.214276174078726</v>
      </c>
      <c r="L92" s="2">
        <f>G92/(H92*I92)</f>
        <v>4.5440553679729518</v>
      </c>
      <c r="M92" s="2">
        <f>C92*(1/L92)^(1-B92)-E92</f>
        <v>4.0667739248962678E-2</v>
      </c>
      <c r="N92" s="2">
        <f>B92*(M92-F92-D92)+F92</f>
        <v>3.0220353952157684E-2</v>
      </c>
      <c r="O92" s="2">
        <f t="shared" si="12"/>
        <v>4.5944663329959878</v>
      </c>
      <c r="P92" s="2">
        <f t="shared" si="13"/>
        <v>22.295301428234374</v>
      </c>
      <c r="Q92" s="2">
        <f t="shared" si="14"/>
        <v>3.1007351531011893</v>
      </c>
      <c r="R92" s="2">
        <f t="shared" si="15"/>
        <v>3.1043759579806167</v>
      </c>
    </row>
    <row r="93" spans="1:18" x14ac:dyDescent="0.25">
      <c r="A93" s="1">
        <f t="shared" si="16"/>
        <v>89</v>
      </c>
      <c r="B93" s="1">
        <f t="shared" si="17"/>
        <v>0.33</v>
      </c>
      <c r="C93" s="1">
        <f t="shared" si="18"/>
        <v>0.25</v>
      </c>
      <c r="D93" s="1">
        <f t="shared" si="19"/>
        <v>0.01</v>
      </c>
      <c r="E93" s="1">
        <f t="shared" si="20"/>
        <v>0.05</v>
      </c>
      <c r="F93" s="1">
        <f t="shared" si="21"/>
        <v>0.03</v>
      </c>
      <c r="G93" s="2">
        <f>(1+M92)*G92</f>
        <v>612.02951210622496</v>
      </c>
      <c r="H93" s="2">
        <f t="shared" si="22"/>
        <v>13.883948650092</v>
      </c>
      <c r="I93" s="2">
        <f t="shared" si="23"/>
        <v>9.6975551471227046</v>
      </c>
      <c r="J93" s="2">
        <f>G93^B93*(H93*I93)^(1-B93)</f>
        <v>221.91277397137085</v>
      </c>
      <c r="K93" s="2">
        <f>J93/I93</f>
        <v>22.883373242503609</v>
      </c>
      <c r="L93" s="2">
        <f>G93/(H93*I93)</f>
        <v>4.5456616618384365</v>
      </c>
      <c r="M93" s="2">
        <f>C93*(1/L93)^(1-B93)-E93</f>
        <v>4.0646271781766316E-2</v>
      </c>
      <c r="N93" s="2">
        <f>B93*(M93-F93-D93)+F93</f>
        <v>3.0213269687982883E-2</v>
      </c>
      <c r="O93" s="2">
        <f t="shared" si="12"/>
        <v>4.5944663329959878</v>
      </c>
      <c r="P93" s="2">
        <f t="shared" si="13"/>
        <v>22.964160471081406</v>
      </c>
      <c r="Q93" s="2">
        <f t="shared" si="14"/>
        <v>3.1304105875721837</v>
      </c>
      <c r="R93" s="2">
        <f t="shared" si="15"/>
        <v>3.1339347602221612</v>
      </c>
    </row>
    <row r="94" spans="1:18" x14ac:dyDescent="0.25">
      <c r="A94" s="1">
        <f t="shared" si="16"/>
        <v>90</v>
      </c>
      <c r="B94" s="1">
        <f t="shared" si="17"/>
        <v>0.33</v>
      </c>
      <c r="C94" s="1">
        <f t="shared" si="18"/>
        <v>0.25</v>
      </c>
      <c r="D94" s="1">
        <f t="shared" si="19"/>
        <v>0.01</v>
      </c>
      <c r="E94" s="1">
        <f t="shared" si="20"/>
        <v>0.05</v>
      </c>
      <c r="F94" s="1">
        <f t="shared" si="21"/>
        <v>0.03</v>
      </c>
      <c r="G94" s="2">
        <f>(1+M93)*G93</f>
        <v>636.90622999375648</v>
      </c>
      <c r="H94" s="2">
        <f t="shared" si="22"/>
        <v>14.300467109594761</v>
      </c>
      <c r="I94" s="2">
        <f t="shared" si="23"/>
        <v>9.7945306985939311</v>
      </c>
      <c r="J94" s="2">
        <f>G94^B94*(H94*I94)^(1-B94)</f>
        <v>230.8812138387907</v>
      </c>
      <c r="K94" s="2">
        <f>J94/I94</f>
        <v>23.572463137201172</v>
      </c>
      <c r="L94" s="2">
        <f>G94/(H94*I94)</f>
        <v>4.5471747199591244</v>
      </c>
      <c r="M94" s="2">
        <f>C94*(1/L94)^(1-B94)-E94</f>
        <v>4.0626061956190118E-2</v>
      </c>
      <c r="N94" s="2">
        <f>B94*(M94-F94-D94)+F94</f>
        <v>3.0206600445542738E-2</v>
      </c>
      <c r="O94" s="2">
        <f t="shared" si="12"/>
        <v>4.5944663329959878</v>
      </c>
      <c r="P94" s="2">
        <f t="shared" si="13"/>
        <v>23.653085285213848</v>
      </c>
      <c r="Q94" s="2">
        <f t="shared" si="14"/>
        <v>3.1600792145512409</v>
      </c>
      <c r="R94" s="2">
        <f t="shared" si="15"/>
        <v>3.1634935624637057</v>
      </c>
    </row>
    <row r="95" spans="1:18" x14ac:dyDescent="0.25">
      <c r="A95" s="1">
        <f t="shared" si="16"/>
        <v>91</v>
      </c>
      <c r="B95" s="1">
        <f t="shared" si="17"/>
        <v>0.33</v>
      </c>
      <c r="C95" s="1">
        <f t="shared" si="18"/>
        <v>0.25</v>
      </c>
      <c r="D95" s="1">
        <f t="shared" si="19"/>
        <v>0.01</v>
      </c>
      <c r="E95" s="1">
        <f t="shared" si="20"/>
        <v>0.05</v>
      </c>
      <c r="F95" s="1">
        <f t="shared" si="21"/>
        <v>0.03</v>
      </c>
      <c r="G95" s="2">
        <f>(1+M94)*G94</f>
        <v>662.78122195376625</v>
      </c>
      <c r="H95" s="2">
        <f t="shared" si="22"/>
        <v>14.729481122882603</v>
      </c>
      <c r="I95" s="2">
        <f t="shared" si="23"/>
        <v>9.8924760055798711</v>
      </c>
      <c r="J95" s="2">
        <f>G95^B95*(H95*I95)^(1-B95)</f>
        <v>240.2105670699363</v>
      </c>
      <c r="K95" s="2">
        <f>J95/I95</f>
        <v>24.282148062269247</v>
      </c>
      <c r="L95" s="2">
        <f>G95/(H95*I95)</f>
        <v>4.5485999441101646</v>
      </c>
      <c r="M95" s="2">
        <f>C95*(1/L95)^(1-B95)-E95</f>
        <v>4.0607035592316806E-2</v>
      </c>
      <c r="N95" s="2">
        <f>B95*(M95-F95-D95)+F95</f>
        <v>3.0200321745464546E-2</v>
      </c>
      <c r="O95" s="2">
        <f t="shared" si="12"/>
        <v>4.5944663329959878</v>
      </c>
      <c r="P95" s="2">
        <f t="shared" si="13"/>
        <v>24.362677843770264</v>
      </c>
      <c r="Q95" s="2">
        <f t="shared" si="14"/>
        <v>3.1897414327174443</v>
      </c>
      <c r="R95" s="2">
        <f t="shared" si="15"/>
        <v>3.1930523647052502</v>
      </c>
    </row>
    <row r="96" spans="1:18" x14ac:dyDescent="0.25">
      <c r="A96" s="1">
        <f t="shared" si="16"/>
        <v>92</v>
      </c>
      <c r="B96" s="1">
        <f t="shared" si="17"/>
        <v>0.33</v>
      </c>
      <c r="C96" s="1">
        <f t="shared" si="18"/>
        <v>0.25</v>
      </c>
      <c r="D96" s="1">
        <f t="shared" si="19"/>
        <v>0.01</v>
      </c>
      <c r="E96" s="1">
        <f t="shared" si="20"/>
        <v>0.05</v>
      </c>
      <c r="F96" s="1">
        <f t="shared" si="21"/>
        <v>0.03</v>
      </c>
      <c r="G96" s="2">
        <f>(1+M95)*G95</f>
        <v>689.69480262356194</v>
      </c>
      <c r="H96" s="2">
        <f t="shared" si="22"/>
        <v>15.171365556569082</v>
      </c>
      <c r="I96" s="2">
        <f t="shared" si="23"/>
        <v>9.9914007656356691</v>
      </c>
      <c r="J96" s="2">
        <f>G96^B96*(H96*I96)^(1-B96)</f>
        <v>249.9153890707743</v>
      </c>
      <c r="K96" s="2">
        <f>J96/I96</f>
        <v>25.013048213452809</v>
      </c>
      <c r="L96" s="2">
        <f>G96/(H96*I96)</f>
        <v>4.5499424242390232</v>
      </c>
      <c r="M96" s="2">
        <f>C96*(1/L96)^(1-B96)-E96</f>
        <v>4.0589122942535444E-2</v>
      </c>
      <c r="N96" s="2">
        <f>B96*(M96-F96-D96)+F96</f>
        <v>3.0194410571036695E-2</v>
      </c>
      <c r="O96" s="2">
        <f t="shared" si="12"/>
        <v>4.5944663329959878</v>
      </c>
      <c r="P96" s="2">
        <f t="shared" si="13"/>
        <v>25.093558179083374</v>
      </c>
      <c r="Q96" s="2">
        <f t="shared" si="14"/>
        <v>3.2193976172489878</v>
      </c>
      <c r="R96" s="2">
        <f t="shared" si="15"/>
        <v>3.2226111669467947</v>
      </c>
    </row>
    <row r="97" spans="1:18" x14ac:dyDescent="0.25">
      <c r="A97" s="1">
        <f t="shared" si="16"/>
        <v>93</v>
      </c>
      <c r="B97" s="1">
        <f t="shared" si="17"/>
        <v>0.33</v>
      </c>
      <c r="C97" s="1">
        <f t="shared" si="18"/>
        <v>0.25</v>
      </c>
      <c r="D97" s="1">
        <f t="shared" si="19"/>
        <v>0.01</v>
      </c>
      <c r="E97" s="1">
        <f t="shared" si="20"/>
        <v>0.05</v>
      </c>
      <c r="F97" s="1">
        <f t="shared" si="21"/>
        <v>0.03</v>
      </c>
      <c r="G97" s="2">
        <f>(1+M96)*G96</f>
        <v>717.68890976007742</v>
      </c>
      <c r="H97" s="2">
        <f t="shared" si="22"/>
        <v>15.626506523266155</v>
      </c>
      <c r="I97" s="2">
        <f t="shared" si="23"/>
        <v>10.091314773292027</v>
      </c>
      <c r="J97" s="2">
        <f>G97^B97*(H97*I97)^(1-B97)</f>
        <v>260.01082160062504</v>
      </c>
      <c r="K97" s="2">
        <f>J97/I97</f>
        <v>25.765802320305912</v>
      </c>
      <c r="L97" s="2">
        <f>G97/(H97*I97)</f>
        <v>4.5512069563375164</v>
      </c>
      <c r="M97" s="2">
        <f>C97*(1/L97)^(1-B97)-E97</f>
        <v>4.0572258420276508E-2</v>
      </c>
      <c r="N97" s="2">
        <f>B97*(M97-F97-D97)+F97</f>
        <v>3.0188845278691246E-2</v>
      </c>
      <c r="O97" s="2">
        <f t="shared" si="12"/>
        <v>4.5944663329959878</v>
      </c>
      <c r="P97" s="2">
        <f t="shared" si="13"/>
        <v>25.846364924455873</v>
      </c>
      <c r="Q97" s="2">
        <f t="shared" si="14"/>
        <v>3.2490481212257172</v>
      </c>
      <c r="R97" s="2">
        <f t="shared" si="15"/>
        <v>3.2521699691883388</v>
      </c>
    </row>
    <row r="98" spans="1:18" x14ac:dyDescent="0.25">
      <c r="A98" s="1">
        <f t="shared" si="16"/>
        <v>94</v>
      </c>
      <c r="B98" s="1">
        <f t="shared" si="17"/>
        <v>0.33</v>
      </c>
      <c r="C98" s="1">
        <f t="shared" si="18"/>
        <v>0.25</v>
      </c>
      <c r="D98" s="1">
        <f t="shared" si="19"/>
        <v>0.01</v>
      </c>
      <c r="E98" s="1">
        <f t="shared" si="20"/>
        <v>0.05</v>
      </c>
      <c r="F98" s="1">
        <f t="shared" si="21"/>
        <v>0.03</v>
      </c>
      <c r="G98" s="2">
        <f>(1+M97)*G97</f>
        <v>746.80716967222986</v>
      </c>
      <c r="H98" s="2">
        <f t="shared" si="22"/>
        <v>16.095301718964141</v>
      </c>
      <c r="I98" s="2">
        <f t="shared" si="23"/>
        <v>10.192227921024946</v>
      </c>
      <c r="J98" s="2">
        <f>G98^B98*(H98*I98)^(1-B98)</f>
        <v>270.51261640804347</v>
      </c>
      <c r="K98" s="2">
        <f>J98/I98</f>
        <v>26.541068204530529</v>
      </c>
      <c r="L98" s="2">
        <f>G98/(H98*I98)</f>
        <v>4.5523980593042417</v>
      </c>
      <c r="M98" s="2">
        <f>C98*(1/L98)^(1-B98)-E98</f>
        <v>4.0556380346070536E-2</v>
      </c>
      <c r="N98" s="2">
        <f>B98*(M98-F98-D98)+F98</f>
        <v>3.0183605514203276E-2</v>
      </c>
      <c r="O98" s="2">
        <f t="shared" si="12"/>
        <v>4.5944663329959878</v>
      </c>
      <c r="P98" s="2">
        <f t="shared" si="13"/>
        <v>26.621755872189553</v>
      </c>
      <c r="Q98" s="2">
        <f t="shared" si="14"/>
        <v>3.2786932769460395</v>
      </c>
      <c r="R98" s="2">
        <f t="shared" si="15"/>
        <v>3.2817287714298833</v>
      </c>
    </row>
    <row r="99" spans="1:18" x14ac:dyDescent="0.25">
      <c r="A99" s="1">
        <f t="shared" si="16"/>
        <v>95</v>
      </c>
      <c r="B99" s="1">
        <f t="shared" si="17"/>
        <v>0.33</v>
      </c>
      <c r="C99" s="1">
        <f t="shared" si="18"/>
        <v>0.25</v>
      </c>
      <c r="D99" s="1">
        <f t="shared" si="19"/>
        <v>0.01</v>
      </c>
      <c r="E99" s="1">
        <f t="shared" si="20"/>
        <v>0.05</v>
      </c>
      <c r="F99" s="1">
        <f t="shared" si="21"/>
        <v>0.03</v>
      </c>
      <c r="G99" s="2">
        <f>(1+M98)*G98</f>
        <v>777.09496529062915</v>
      </c>
      <c r="H99" s="2">
        <f t="shared" si="22"/>
        <v>16.578160770533067</v>
      </c>
      <c r="I99" s="2">
        <f t="shared" si="23"/>
        <v>10.294150200235196</v>
      </c>
      <c r="J99" s="2">
        <f>G99^B99*(H99*I99)^(1-B99)</f>
        <v>281.43715981901204</v>
      </c>
      <c r="K99" s="2">
        <f>J99/I99</f>
        <v>27.339523354980958</v>
      </c>
      <c r="L99" s="2">
        <f>G99/(H99*I99)</f>
        <v>4.553519990852732</v>
      </c>
      <c r="M99" s="2">
        <f>C99*(1/L99)^(1-B99)-E99</f>
        <v>4.0541430709744752E-2</v>
      </c>
      <c r="N99" s="2">
        <f>B99*(M99-F99-D99)+F99</f>
        <v>3.0178672134215767E-2</v>
      </c>
      <c r="O99" s="2">
        <f t="shared" si="12"/>
        <v>4.5944663329959878</v>
      </c>
      <c r="P99" s="2">
        <f t="shared" si="13"/>
        <v>27.420408548355244</v>
      </c>
      <c r="Q99" s="2">
        <f t="shared" si="14"/>
        <v>3.3083333971636164</v>
      </c>
      <c r="R99" s="2">
        <f t="shared" si="15"/>
        <v>3.3112875736714282</v>
      </c>
    </row>
    <row r="100" spans="1:18" x14ac:dyDescent="0.25">
      <c r="A100" s="1">
        <f t="shared" si="16"/>
        <v>96</v>
      </c>
      <c r="B100" s="1">
        <f t="shared" si="17"/>
        <v>0.33</v>
      </c>
      <c r="C100" s="1">
        <f t="shared" si="18"/>
        <v>0.25</v>
      </c>
      <c r="D100" s="1">
        <f t="shared" si="19"/>
        <v>0.01</v>
      </c>
      <c r="E100" s="1">
        <f t="shared" si="20"/>
        <v>0.05</v>
      </c>
      <c r="F100" s="1">
        <f t="shared" si="21"/>
        <v>0.03</v>
      </c>
      <c r="G100" s="2">
        <f>(1+M99)*G99</f>
        <v>808.59950698085061</v>
      </c>
      <c r="H100" s="2">
        <f t="shared" si="22"/>
        <v>17.075505593649059</v>
      </c>
      <c r="I100" s="2">
        <f t="shared" si="23"/>
        <v>10.397091702237548</v>
      </c>
      <c r="J100" s="2">
        <f>G100^B100*(H100*I100)^(1-B100)</f>
        <v>292.80149831583594</v>
      </c>
      <c r="K100" s="2">
        <f>J100/I100</f>
        <v>28.161865519837864</v>
      </c>
      <c r="L100" s="2">
        <f>G100/(H100*I100)</f>
        <v>4.554576762517855</v>
      </c>
      <c r="M100" s="2">
        <f>C100*(1/L100)^(1-B100)-E100</f>
        <v>4.0527354947660799E-2</v>
      </c>
      <c r="N100" s="2">
        <f>B100*(M100-F100-D100)+F100</f>
        <v>3.0174027132728064E-2</v>
      </c>
      <c r="O100" s="2">
        <f t="shared" si="12"/>
        <v>4.5944663329959878</v>
      </c>
      <c r="P100" s="2">
        <f t="shared" si="13"/>
        <v>28.243020804805898</v>
      </c>
      <c r="Q100" s="2">
        <f t="shared" si="14"/>
        <v>3.3379687762489292</v>
      </c>
      <c r="R100" s="2">
        <f t="shared" si="15"/>
        <v>3.3408463759129723</v>
      </c>
    </row>
    <row r="101" spans="1:18" x14ac:dyDescent="0.25">
      <c r="A101" s="1">
        <f t="shared" si="16"/>
        <v>97</v>
      </c>
      <c r="B101" s="1">
        <f t="shared" si="17"/>
        <v>0.33</v>
      </c>
      <c r="C101" s="1">
        <f t="shared" si="18"/>
        <v>0.25</v>
      </c>
      <c r="D101" s="1">
        <f t="shared" si="19"/>
        <v>0.01</v>
      </c>
      <c r="E101" s="1">
        <f t="shared" si="20"/>
        <v>0.05</v>
      </c>
      <c r="F101" s="1">
        <f t="shared" si="21"/>
        <v>0.03</v>
      </c>
      <c r="G101" s="2">
        <f>(1+M100)*G100</f>
        <v>841.36990621076711</v>
      </c>
      <c r="H101" s="2">
        <f t="shared" si="22"/>
        <v>17.587770761458529</v>
      </c>
      <c r="I101" s="2">
        <f t="shared" si="23"/>
        <v>10.501062619259923</v>
      </c>
      <c r="J101" s="2">
        <f>G101^B101*(H101*I101)^(1-B101)</f>
        <v>304.62336514668044</v>
      </c>
      <c r="K101" s="2">
        <f>J101/I101</f>
        <v>29.00881331647075</v>
      </c>
      <c r="L101" s="2">
        <f>G101/(H101*I101)</f>
        <v>4.5555721538102327</v>
      </c>
      <c r="M101" s="2">
        <f>C101*(1/L101)^(1-B101)-E101</f>
        <v>4.0514101733979471E-2</v>
      </c>
      <c r="N101" s="2">
        <f>B101*(M101-F101-D101)+F101</f>
        <v>3.0169653572213226E-2</v>
      </c>
      <c r="O101" s="2">
        <f t="shared" si="12"/>
        <v>4.5944663329959878</v>
      </c>
      <c r="P101" s="2">
        <f t="shared" si="13"/>
        <v>29.090311428950073</v>
      </c>
      <c r="Q101" s="2">
        <f t="shared" si="14"/>
        <v>3.3675996912804633</v>
      </c>
      <c r="R101" s="2">
        <f t="shared" si="15"/>
        <v>3.3704051781545168</v>
      </c>
    </row>
    <row r="102" spans="1:18" x14ac:dyDescent="0.25">
      <c r="A102" s="1">
        <f t="shared" si="16"/>
        <v>98</v>
      </c>
      <c r="B102" s="1">
        <f t="shared" si="17"/>
        <v>0.33</v>
      </c>
      <c r="C102" s="1">
        <f t="shared" si="18"/>
        <v>0.25</v>
      </c>
      <c r="D102" s="1">
        <f t="shared" si="19"/>
        <v>0.01</v>
      </c>
      <c r="E102" s="1">
        <f t="shared" si="20"/>
        <v>0.05</v>
      </c>
      <c r="F102" s="1">
        <f t="shared" si="21"/>
        <v>0.03</v>
      </c>
      <c r="G102" s="2">
        <f>(1+M101)*G101</f>
        <v>875.45725218689881</v>
      </c>
      <c r="H102" s="2">
        <f t="shared" si="22"/>
        <v>18.115403884302285</v>
      </c>
      <c r="I102" s="2">
        <f t="shared" si="23"/>
        <v>10.606073245452523</v>
      </c>
      <c r="J102" s="2">
        <f>G102^B102*(H102*I102)^(1-B102)</f>
        <v>316.92120800729208</v>
      </c>
      <c r="K102" s="2">
        <f>J102/I102</f>
        <v>29.881106859522749</v>
      </c>
      <c r="L102" s="2">
        <f>G102/(H102*I102)</f>
        <v>4.5565097255658786</v>
      </c>
      <c r="M102" s="2">
        <f>C102*(1/L102)^(1-B102)-E102</f>
        <v>4.0501622785013347E-2</v>
      </c>
      <c r="N102" s="2">
        <f>B102*(M102-F102-D102)+F102</f>
        <v>3.0165535519054404E-2</v>
      </c>
      <c r="O102" s="2">
        <f t="shared" si="12"/>
        <v>4.5944663329959878</v>
      </c>
      <c r="P102" s="2">
        <f t="shared" si="13"/>
        <v>29.963020771818577</v>
      </c>
      <c r="Q102" s="2">
        <f t="shared" si="14"/>
        <v>3.3972264030699137</v>
      </c>
      <c r="R102" s="2">
        <f t="shared" si="15"/>
        <v>3.3999639803960613</v>
      </c>
    </row>
    <row r="103" spans="1:18" x14ac:dyDescent="0.25">
      <c r="A103" s="1">
        <f t="shared" si="16"/>
        <v>99</v>
      </c>
      <c r="B103" s="1">
        <f t="shared" si="17"/>
        <v>0.33</v>
      </c>
      <c r="C103" s="1">
        <f t="shared" si="18"/>
        <v>0.25</v>
      </c>
      <c r="D103" s="1">
        <f t="shared" si="19"/>
        <v>0.01</v>
      </c>
      <c r="E103" s="1">
        <f t="shared" si="20"/>
        <v>0.05</v>
      </c>
      <c r="F103" s="1">
        <f t="shared" si="21"/>
        <v>0.03</v>
      </c>
      <c r="G103" s="2">
        <f>(1+M102)*G102</f>
        <v>910.91469157937684</v>
      </c>
      <c r="H103" s="2">
        <f t="shared" si="22"/>
        <v>18.658866000831356</v>
      </c>
      <c r="I103" s="2">
        <f t="shared" si="23"/>
        <v>10.712133977907047</v>
      </c>
      <c r="J103" s="2">
        <f>G103^B103*(H103*I103)^(1-B103)</f>
        <v>329.71421783812167</v>
      </c>
      <c r="K103" s="2">
        <f>J103/I103</f>
        <v>30.77950840776748</v>
      </c>
      <c r="L103" s="2">
        <f>G103/(H103*I103)</f>
        <v>4.5573928325357995</v>
      </c>
      <c r="M103" s="2">
        <f>C103*(1/L103)^(1-B103)-E103</f>
        <v>4.0489872675796776E-2</v>
      </c>
      <c r="N103" s="2">
        <f>B103*(M103-F103-D103)+F103</f>
        <v>3.0161657983012936E-2</v>
      </c>
      <c r="O103" s="2">
        <f t="shared" si="12"/>
        <v>4.5944663329959878</v>
      </c>
      <c r="P103" s="2">
        <f t="shared" si="13"/>
        <v>30.861911394973138</v>
      </c>
      <c r="Q103" s="2">
        <f t="shared" si="14"/>
        <v>3.4268491571255413</v>
      </c>
      <c r="R103" s="2">
        <f t="shared" si="15"/>
        <v>3.4295227826376058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1EA-85F2-6E40-9B21-3826563E3D7C}">
  <dimension ref="A1"/>
  <sheetViews>
    <sheetView topLeftCell="A62" workbookViewId="0">
      <selection activeCell="O11" sqref="O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Solow Model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2022-12-22T22:53:32Z</dcterms:created>
  <dcterms:modified xsi:type="dcterms:W3CDTF">2022-12-27T19:37:58Z</dcterms:modified>
</cp:coreProperties>
</file>