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Library/CloudStorage/Dropbox/Project/StudyGuide/solow/"/>
    </mc:Choice>
  </mc:AlternateContent>
  <xr:revisionPtr revIDLastSave="0" documentId="13_ncr:1_{293198ED-C679-2D47-B884-CFE26D1BAF6B}" xr6:coauthVersionLast="47" xr6:coauthVersionMax="47" xr10:uidLastSave="{00000000-0000-0000-0000-000000000000}"/>
  <bookViews>
    <workbookView xWindow="0" yWindow="740" windowWidth="29400" windowHeight="16680" xr2:uid="{766A9E66-545D-034F-944F-E69BE052E8C3}"/>
  </bookViews>
  <sheets>
    <sheet name="Solow Model" sheetId="1" r:id="rId1"/>
    <sheet name="Figur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P5" i="1" s="1"/>
  <c r="R5" i="1" s="1"/>
  <c r="F6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D6" i="1"/>
  <c r="C6" i="1"/>
  <c r="C7" i="1" s="1"/>
  <c r="B6" i="1"/>
  <c r="B7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L5" i="1"/>
  <c r="M5" i="1" s="1"/>
  <c r="G6" i="1" s="1"/>
  <c r="J5" i="1"/>
  <c r="K5" i="1" s="1"/>
  <c r="Q5" i="1" s="1"/>
  <c r="D7" i="1" l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O6" i="1"/>
  <c r="P6" i="1" s="1"/>
  <c r="R6" i="1" s="1"/>
  <c r="J6" i="1"/>
  <c r="K6" i="1" s="1"/>
  <c r="Q6" i="1" s="1"/>
  <c r="N5" i="1"/>
  <c r="B8" i="1"/>
  <c r="C8" i="1" l="1"/>
  <c r="O7" i="1"/>
  <c r="P7" i="1" s="1"/>
  <c r="R7" i="1" s="1"/>
  <c r="L6" i="1"/>
  <c r="M6" i="1" s="1"/>
  <c r="G7" i="1" s="1"/>
  <c r="B9" i="1"/>
  <c r="N6" i="1" l="1"/>
  <c r="C9" i="1"/>
  <c r="O8" i="1"/>
  <c r="P8" i="1" s="1"/>
  <c r="R8" i="1" s="1"/>
  <c r="L7" i="1"/>
  <c r="M7" i="1" s="1"/>
  <c r="G8" i="1" s="1"/>
  <c r="J7" i="1"/>
  <c r="K7" i="1" s="1"/>
  <c r="Q7" i="1" s="1"/>
  <c r="B10" i="1"/>
  <c r="O9" i="1" l="1"/>
  <c r="P9" i="1" s="1"/>
  <c r="R9" i="1" s="1"/>
  <c r="C10" i="1"/>
  <c r="N7" i="1"/>
  <c r="B11" i="1"/>
  <c r="O10" i="1" l="1"/>
  <c r="P10" i="1" s="1"/>
  <c r="R10" i="1" s="1"/>
  <c r="C11" i="1"/>
  <c r="J8" i="1"/>
  <c r="K8" i="1" s="1"/>
  <c r="Q8" i="1" s="1"/>
  <c r="L8" i="1"/>
  <c r="M8" i="1" s="1"/>
  <c r="G9" i="1" s="1"/>
  <c r="B12" i="1"/>
  <c r="O11" i="1" l="1"/>
  <c r="P11" i="1" s="1"/>
  <c r="R11" i="1" s="1"/>
  <c r="C12" i="1"/>
  <c r="N8" i="1"/>
  <c r="B13" i="1"/>
  <c r="O12" i="1" l="1"/>
  <c r="P12" i="1" s="1"/>
  <c r="R12" i="1" s="1"/>
  <c r="C13" i="1"/>
  <c r="L9" i="1"/>
  <c r="M9" i="1" s="1"/>
  <c r="G10" i="1" s="1"/>
  <c r="J9" i="1"/>
  <c r="K9" i="1" s="1"/>
  <c r="Q9" i="1" s="1"/>
  <c r="B14" i="1"/>
  <c r="O13" i="1" l="1"/>
  <c r="P13" i="1" s="1"/>
  <c r="R13" i="1" s="1"/>
  <c r="C14" i="1"/>
  <c r="N9" i="1"/>
  <c r="B15" i="1"/>
  <c r="O14" i="1" l="1"/>
  <c r="P14" i="1" s="1"/>
  <c r="R14" i="1" s="1"/>
  <c r="L10" i="1"/>
  <c r="M10" i="1" s="1"/>
  <c r="G11" i="1" s="1"/>
  <c r="J10" i="1"/>
  <c r="K10" i="1" s="1"/>
  <c r="Q10" i="1" s="1"/>
  <c r="B16" i="1"/>
  <c r="O15" i="1" l="1"/>
  <c r="P15" i="1" s="1"/>
  <c r="R15" i="1" s="1"/>
  <c r="C16" i="1"/>
  <c r="N10" i="1"/>
  <c r="B17" i="1"/>
  <c r="O16" i="1" l="1"/>
  <c r="P16" i="1" s="1"/>
  <c r="R16" i="1" s="1"/>
  <c r="C17" i="1"/>
  <c r="L11" i="1"/>
  <c r="M11" i="1" s="1"/>
  <c r="G12" i="1" s="1"/>
  <c r="J11" i="1"/>
  <c r="K11" i="1" s="1"/>
  <c r="Q11" i="1" s="1"/>
  <c r="B18" i="1"/>
  <c r="O17" i="1" l="1"/>
  <c r="P17" i="1" s="1"/>
  <c r="R17" i="1" s="1"/>
  <c r="C18" i="1"/>
  <c r="N11" i="1"/>
  <c r="B19" i="1"/>
  <c r="O18" i="1" l="1"/>
  <c r="P18" i="1" s="1"/>
  <c r="R18" i="1" s="1"/>
  <c r="C19" i="1"/>
  <c r="J12" i="1"/>
  <c r="K12" i="1" s="1"/>
  <c r="Q12" i="1" s="1"/>
  <c r="L12" i="1"/>
  <c r="M12" i="1" s="1"/>
  <c r="G13" i="1" s="1"/>
  <c r="B20" i="1"/>
  <c r="O19" i="1" l="1"/>
  <c r="P19" i="1" s="1"/>
  <c r="R19" i="1" s="1"/>
  <c r="C20" i="1"/>
  <c r="N12" i="1"/>
  <c r="B21" i="1"/>
  <c r="O20" i="1" l="1"/>
  <c r="P20" i="1" s="1"/>
  <c r="R20" i="1" s="1"/>
  <c r="C21" i="1"/>
  <c r="L13" i="1"/>
  <c r="M13" i="1" s="1"/>
  <c r="G14" i="1" s="1"/>
  <c r="J13" i="1"/>
  <c r="K13" i="1" s="1"/>
  <c r="Q13" i="1" s="1"/>
  <c r="B22" i="1"/>
  <c r="O21" i="1" l="1"/>
  <c r="P21" i="1" s="1"/>
  <c r="R21" i="1" s="1"/>
  <c r="C22" i="1"/>
  <c r="N13" i="1"/>
  <c r="B23" i="1"/>
  <c r="O22" i="1" l="1"/>
  <c r="P22" i="1" s="1"/>
  <c r="R22" i="1" s="1"/>
  <c r="C23" i="1"/>
  <c r="J14" i="1"/>
  <c r="K14" i="1" s="1"/>
  <c r="Q14" i="1" s="1"/>
  <c r="L14" i="1"/>
  <c r="M14" i="1" s="1"/>
  <c r="G15" i="1" s="1"/>
  <c r="B24" i="1"/>
  <c r="O23" i="1" l="1"/>
  <c r="P23" i="1" s="1"/>
  <c r="R23" i="1" s="1"/>
  <c r="C24" i="1"/>
  <c r="N14" i="1"/>
  <c r="B25" i="1"/>
  <c r="O24" i="1" l="1"/>
  <c r="P24" i="1" s="1"/>
  <c r="R24" i="1" s="1"/>
  <c r="C25" i="1"/>
  <c r="L15" i="1"/>
  <c r="M15" i="1" s="1"/>
  <c r="G16" i="1" s="1"/>
  <c r="J15" i="1"/>
  <c r="K15" i="1" s="1"/>
  <c r="Q15" i="1" s="1"/>
  <c r="B26" i="1"/>
  <c r="O25" i="1" l="1"/>
  <c r="P25" i="1" s="1"/>
  <c r="R25" i="1" s="1"/>
  <c r="C26" i="1"/>
  <c r="N15" i="1"/>
  <c r="B27" i="1"/>
  <c r="O26" i="1" l="1"/>
  <c r="P26" i="1" s="1"/>
  <c r="R26" i="1" s="1"/>
  <c r="C27" i="1"/>
  <c r="J16" i="1"/>
  <c r="K16" i="1" s="1"/>
  <c r="Q16" i="1" s="1"/>
  <c r="L16" i="1"/>
  <c r="M16" i="1" s="1"/>
  <c r="G17" i="1" s="1"/>
  <c r="B28" i="1"/>
  <c r="O27" i="1" l="1"/>
  <c r="P27" i="1" s="1"/>
  <c r="R27" i="1" s="1"/>
  <c r="C28" i="1"/>
  <c r="N16" i="1"/>
  <c r="B29" i="1"/>
  <c r="O28" i="1" l="1"/>
  <c r="P28" i="1" s="1"/>
  <c r="R28" i="1" s="1"/>
  <c r="C29" i="1"/>
  <c r="L17" i="1"/>
  <c r="M17" i="1" s="1"/>
  <c r="G18" i="1" s="1"/>
  <c r="J17" i="1"/>
  <c r="K17" i="1" s="1"/>
  <c r="Q17" i="1" s="1"/>
  <c r="B30" i="1"/>
  <c r="O29" i="1" l="1"/>
  <c r="P29" i="1" s="1"/>
  <c r="R29" i="1" s="1"/>
  <c r="C30" i="1"/>
  <c r="N17" i="1"/>
  <c r="B31" i="1"/>
  <c r="O30" i="1" l="1"/>
  <c r="P30" i="1" s="1"/>
  <c r="R30" i="1" s="1"/>
  <c r="C31" i="1"/>
  <c r="J18" i="1"/>
  <c r="K18" i="1" s="1"/>
  <c r="Q18" i="1" s="1"/>
  <c r="L18" i="1"/>
  <c r="M18" i="1" s="1"/>
  <c r="G19" i="1" s="1"/>
  <c r="B32" i="1"/>
  <c r="O31" i="1" l="1"/>
  <c r="P31" i="1" s="1"/>
  <c r="R31" i="1" s="1"/>
  <c r="C32" i="1"/>
  <c r="N18" i="1"/>
  <c r="B33" i="1"/>
  <c r="O32" i="1" l="1"/>
  <c r="P32" i="1" s="1"/>
  <c r="R32" i="1" s="1"/>
  <c r="C33" i="1"/>
  <c r="J19" i="1"/>
  <c r="K19" i="1" s="1"/>
  <c r="Q19" i="1" s="1"/>
  <c r="L19" i="1"/>
  <c r="M19" i="1" s="1"/>
  <c r="G20" i="1" s="1"/>
  <c r="B34" i="1"/>
  <c r="O33" i="1" l="1"/>
  <c r="P33" i="1" s="1"/>
  <c r="R33" i="1" s="1"/>
  <c r="C34" i="1"/>
  <c r="N19" i="1"/>
  <c r="B35" i="1"/>
  <c r="O34" i="1" l="1"/>
  <c r="P34" i="1" s="1"/>
  <c r="R34" i="1" s="1"/>
  <c r="C35" i="1"/>
  <c r="J20" i="1"/>
  <c r="K20" i="1" s="1"/>
  <c r="Q20" i="1" s="1"/>
  <c r="L20" i="1"/>
  <c r="M20" i="1" s="1"/>
  <c r="G21" i="1" s="1"/>
  <c r="B36" i="1"/>
  <c r="O35" i="1" l="1"/>
  <c r="P35" i="1" s="1"/>
  <c r="R35" i="1" s="1"/>
  <c r="C36" i="1"/>
  <c r="N20" i="1"/>
  <c r="B37" i="1"/>
  <c r="O36" i="1" l="1"/>
  <c r="P36" i="1" s="1"/>
  <c r="R36" i="1" s="1"/>
  <c r="C37" i="1"/>
  <c r="J21" i="1"/>
  <c r="K21" i="1" s="1"/>
  <c r="Q21" i="1" s="1"/>
  <c r="L21" i="1"/>
  <c r="M21" i="1" s="1"/>
  <c r="G22" i="1" s="1"/>
  <c r="B38" i="1"/>
  <c r="O37" i="1" l="1"/>
  <c r="P37" i="1" s="1"/>
  <c r="R37" i="1" s="1"/>
  <c r="C38" i="1"/>
  <c r="N21" i="1"/>
  <c r="B39" i="1"/>
  <c r="O38" i="1" l="1"/>
  <c r="P38" i="1" s="1"/>
  <c r="R38" i="1" s="1"/>
  <c r="C39" i="1"/>
  <c r="J22" i="1"/>
  <c r="K22" i="1" s="1"/>
  <c r="Q22" i="1" s="1"/>
  <c r="L22" i="1"/>
  <c r="M22" i="1" s="1"/>
  <c r="G23" i="1" s="1"/>
  <c r="B40" i="1"/>
  <c r="O39" i="1" l="1"/>
  <c r="P39" i="1" s="1"/>
  <c r="R39" i="1" s="1"/>
  <c r="C40" i="1"/>
  <c r="N22" i="1"/>
  <c r="B41" i="1"/>
  <c r="O40" i="1" l="1"/>
  <c r="P40" i="1" s="1"/>
  <c r="R40" i="1" s="1"/>
  <c r="C41" i="1"/>
  <c r="J23" i="1"/>
  <c r="K23" i="1" s="1"/>
  <c r="Q23" i="1" s="1"/>
  <c r="L23" i="1"/>
  <c r="M23" i="1" s="1"/>
  <c r="G24" i="1" s="1"/>
  <c r="B42" i="1"/>
  <c r="O41" i="1" l="1"/>
  <c r="P41" i="1" s="1"/>
  <c r="R41" i="1" s="1"/>
  <c r="C42" i="1"/>
  <c r="N23" i="1"/>
  <c r="B43" i="1"/>
  <c r="O42" i="1" l="1"/>
  <c r="P42" i="1" s="1"/>
  <c r="R42" i="1" s="1"/>
  <c r="C43" i="1"/>
  <c r="J24" i="1"/>
  <c r="K24" i="1" s="1"/>
  <c r="Q24" i="1" s="1"/>
  <c r="L24" i="1"/>
  <c r="M24" i="1" s="1"/>
  <c r="G25" i="1" s="1"/>
  <c r="B44" i="1"/>
  <c r="O43" i="1" l="1"/>
  <c r="P43" i="1" s="1"/>
  <c r="R43" i="1" s="1"/>
  <c r="C44" i="1"/>
  <c r="N24" i="1"/>
  <c r="B45" i="1"/>
  <c r="O44" i="1" l="1"/>
  <c r="P44" i="1" s="1"/>
  <c r="R44" i="1" s="1"/>
  <c r="C45" i="1"/>
  <c r="J25" i="1"/>
  <c r="K25" i="1" s="1"/>
  <c r="Q25" i="1" s="1"/>
  <c r="L25" i="1"/>
  <c r="M25" i="1" s="1"/>
  <c r="G26" i="1" s="1"/>
  <c r="B46" i="1"/>
  <c r="O45" i="1" l="1"/>
  <c r="P45" i="1" s="1"/>
  <c r="R45" i="1" s="1"/>
  <c r="C46" i="1"/>
  <c r="N25" i="1"/>
  <c r="B47" i="1"/>
  <c r="O46" i="1" l="1"/>
  <c r="P46" i="1" s="1"/>
  <c r="R46" i="1" s="1"/>
  <c r="C47" i="1"/>
  <c r="L26" i="1"/>
  <c r="M26" i="1" s="1"/>
  <c r="G27" i="1" s="1"/>
  <c r="J26" i="1"/>
  <c r="K26" i="1" s="1"/>
  <c r="Q26" i="1" s="1"/>
  <c r="B48" i="1"/>
  <c r="O47" i="1" l="1"/>
  <c r="P47" i="1" s="1"/>
  <c r="R47" i="1" s="1"/>
  <c r="C48" i="1"/>
  <c r="N26" i="1"/>
  <c r="B49" i="1"/>
  <c r="O48" i="1" l="1"/>
  <c r="P48" i="1" s="1"/>
  <c r="R48" i="1" s="1"/>
  <c r="C49" i="1"/>
  <c r="J27" i="1"/>
  <c r="K27" i="1" s="1"/>
  <c r="Q27" i="1" s="1"/>
  <c r="L27" i="1"/>
  <c r="M27" i="1" s="1"/>
  <c r="G28" i="1" s="1"/>
  <c r="B50" i="1"/>
  <c r="O49" i="1" l="1"/>
  <c r="P49" i="1" s="1"/>
  <c r="R49" i="1" s="1"/>
  <c r="C50" i="1"/>
  <c r="N27" i="1"/>
  <c r="B51" i="1"/>
  <c r="O50" i="1" l="1"/>
  <c r="P50" i="1" s="1"/>
  <c r="R50" i="1" s="1"/>
  <c r="C51" i="1"/>
  <c r="J28" i="1"/>
  <c r="K28" i="1" s="1"/>
  <c r="Q28" i="1" s="1"/>
  <c r="L28" i="1"/>
  <c r="M28" i="1" s="1"/>
  <c r="G29" i="1" s="1"/>
  <c r="B52" i="1"/>
  <c r="O51" i="1" l="1"/>
  <c r="P51" i="1" s="1"/>
  <c r="R51" i="1" s="1"/>
  <c r="C52" i="1"/>
  <c r="N28" i="1"/>
  <c r="B53" i="1"/>
  <c r="O52" i="1" l="1"/>
  <c r="P52" i="1" s="1"/>
  <c r="R52" i="1" s="1"/>
  <c r="C53" i="1"/>
  <c r="J29" i="1"/>
  <c r="K29" i="1" s="1"/>
  <c r="Q29" i="1" s="1"/>
  <c r="L29" i="1"/>
  <c r="M29" i="1" s="1"/>
  <c r="G30" i="1" s="1"/>
  <c r="B54" i="1"/>
  <c r="O53" i="1" l="1"/>
  <c r="P53" i="1" s="1"/>
  <c r="R53" i="1" s="1"/>
  <c r="C54" i="1"/>
  <c r="N29" i="1"/>
  <c r="B55" i="1"/>
  <c r="O54" i="1" l="1"/>
  <c r="P54" i="1" s="1"/>
  <c r="R54" i="1" s="1"/>
  <c r="C55" i="1"/>
  <c r="L30" i="1"/>
  <c r="M30" i="1" s="1"/>
  <c r="G31" i="1" s="1"/>
  <c r="J30" i="1"/>
  <c r="K30" i="1" s="1"/>
  <c r="Q30" i="1" s="1"/>
  <c r="B56" i="1"/>
  <c r="O55" i="1" l="1"/>
  <c r="P55" i="1" s="1"/>
  <c r="R55" i="1" s="1"/>
  <c r="C56" i="1"/>
  <c r="N30" i="1"/>
  <c r="B57" i="1"/>
  <c r="O56" i="1" l="1"/>
  <c r="P56" i="1" s="1"/>
  <c r="R56" i="1" s="1"/>
  <c r="C57" i="1"/>
  <c r="L31" i="1"/>
  <c r="M31" i="1" s="1"/>
  <c r="G32" i="1" s="1"/>
  <c r="J31" i="1"/>
  <c r="K31" i="1" s="1"/>
  <c r="Q31" i="1" s="1"/>
  <c r="B58" i="1"/>
  <c r="O57" i="1" l="1"/>
  <c r="P57" i="1" s="1"/>
  <c r="R57" i="1" s="1"/>
  <c r="C58" i="1"/>
  <c r="N31" i="1"/>
  <c r="B59" i="1"/>
  <c r="O58" i="1" l="1"/>
  <c r="P58" i="1" s="1"/>
  <c r="R58" i="1" s="1"/>
  <c r="C59" i="1"/>
  <c r="L32" i="1"/>
  <c r="M32" i="1" s="1"/>
  <c r="G33" i="1" s="1"/>
  <c r="J32" i="1"/>
  <c r="K32" i="1" s="1"/>
  <c r="Q32" i="1" s="1"/>
  <c r="B60" i="1"/>
  <c r="O59" i="1" l="1"/>
  <c r="P59" i="1" s="1"/>
  <c r="R59" i="1" s="1"/>
  <c r="C60" i="1"/>
  <c r="N32" i="1"/>
  <c r="B61" i="1"/>
  <c r="O60" i="1" l="1"/>
  <c r="P60" i="1" s="1"/>
  <c r="R60" i="1" s="1"/>
  <c r="C61" i="1"/>
  <c r="L33" i="1"/>
  <c r="M33" i="1" s="1"/>
  <c r="G34" i="1" s="1"/>
  <c r="J33" i="1"/>
  <c r="K33" i="1" s="1"/>
  <c r="Q33" i="1" s="1"/>
  <c r="B62" i="1"/>
  <c r="O61" i="1" l="1"/>
  <c r="P61" i="1" s="1"/>
  <c r="R61" i="1" s="1"/>
  <c r="C62" i="1"/>
  <c r="N33" i="1"/>
  <c r="B63" i="1"/>
  <c r="O62" i="1" l="1"/>
  <c r="P62" i="1" s="1"/>
  <c r="R62" i="1" s="1"/>
  <c r="C63" i="1"/>
  <c r="L34" i="1"/>
  <c r="M34" i="1" s="1"/>
  <c r="G35" i="1" s="1"/>
  <c r="J34" i="1"/>
  <c r="K34" i="1" s="1"/>
  <c r="Q34" i="1" s="1"/>
  <c r="B64" i="1"/>
  <c r="O63" i="1" l="1"/>
  <c r="P63" i="1" s="1"/>
  <c r="R63" i="1" s="1"/>
  <c r="C64" i="1"/>
  <c r="N34" i="1"/>
  <c r="B65" i="1"/>
  <c r="O64" i="1" l="1"/>
  <c r="P64" i="1" s="1"/>
  <c r="R64" i="1" s="1"/>
  <c r="C65" i="1"/>
  <c r="L35" i="1"/>
  <c r="M35" i="1" s="1"/>
  <c r="G36" i="1" s="1"/>
  <c r="J35" i="1"/>
  <c r="K35" i="1" s="1"/>
  <c r="Q35" i="1" s="1"/>
  <c r="B66" i="1"/>
  <c r="O65" i="1" l="1"/>
  <c r="P65" i="1" s="1"/>
  <c r="R65" i="1" s="1"/>
  <c r="C66" i="1"/>
  <c r="N35" i="1"/>
  <c r="B67" i="1"/>
  <c r="O66" i="1" l="1"/>
  <c r="P66" i="1" s="1"/>
  <c r="R66" i="1" s="1"/>
  <c r="C67" i="1"/>
  <c r="J36" i="1"/>
  <c r="K36" i="1" s="1"/>
  <c r="Q36" i="1" s="1"/>
  <c r="L36" i="1"/>
  <c r="M36" i="1" s="1"/>
  <c r="G37" i="1" s="1"/>
  <c r="B68" i="1"/>
  <c r="O67" i="1" l="1"/>
  <c r="P67" i="1" s="1"/>
  <c r="R67" i="1" s="1"/>
  <c r="C68" i="1"/>
  <c r="N36" i="1"/>
  <c r="B69" i="1"/>
  <c r="O68" i="1" l="1"/>
  <c r="P68" i="1" s="1"/>
  <c r="R68" i="1" s="1"/>
  <c r="C69" i="1"/>
  <c r="L37" i="1"/>
  <c r="M37" i="1" s="1"/>
  <c r="G38" i="1" s="1"/>
  <c r="J37" i="1"/>
  <c r="K37" i="1" s="1"/>
  <c r="Q37" i="1" s="1"/>
  <c r="B70" i="1"/>
  <c r="O69" i="1" l="1"/>
  <c r="P69" i="1" s="1"/>
  <c r="R69" i="1" s="1"/>
  <c r="C70" i="1"/>
  <c r="N37" i="1"/>
  <c r="B71" i="1"/>
  <c r="O70" i="1" l="1"/>
  <c r="P70" i="1" s="1"/>
  <c r="R70" i="1" s="1"/>
  <c r="C71" i="1"/>
  <c r="J38" i="1"/>
  <c r="K38" i="1" s="1"/>
  <c r="Q38" i="1" s="1"/>
  <c r="L38" i="1"/>
  <c r="M38" i="1" s="1"/>
  <c r="G39" i="1" s="1"/>
  <c r="B72" i="1"/>
  <c r="O71" i="1" l="1"/>
  <c r="P71" i="1" s="1"/>
  <c r="R71" i="1" s="1"/>
  <c r="C72" i="1"/>
  <c r="N38" i="1"/>
  <c r="B73" i="1"/>
  <c r="O72" i="1" l="1"/>
  <c r="P72" i="1" s="1"/>
  <c r="R72" i="1" s="1"/>
  <c r="C73" i="1"/>
  <c r="J39" i="1"/>
  <c r="K39" i="1" s="1"/>
  <c r="Q39" i="1" s="1"/>
  <c r="L39" i="1"/>
  <c r="M39" i="1" s="1"/>
  <c r="G40" i="1" s="1"/>
  <c r="B74" i="1"/>
  <c r="O73" i="1" l="1"/>
  <c r="P73" i="1" s="1"/>
  <c r="R73" i="1" s="1"/>
  <c r="C74" i="1"/>
  <c r="N39" i="1"/>
  <c r="B75" i="1"/>
  <c r="O74" i="1" l="1"/>
  <c r="P74" i="1" s="1"/>
  <c r="R74" i="1" s="1"/>
  <c r="C75" i="1"/>
  <c r="L40" i="1"/>
  <c r="M40" i="1" s="1"/>
  <c r="G41" i="1" s="1"/>
  <c r="J40" i="1"/>
  <c r="K40" i="1" s="1"/>
  <c r="Q40" i="1" s="1"/>
  <c r="B76" i="1"/>
  <c r="O75" i="1" l="1"/>
  <c r="P75" i="1" s="1"/>
  <c r="R75" i="1" s="1"/>
  <c r="C76" i="1"/>
  <c r="N40" i="1"/>
  <c r="B77" i="1"/>
  <c r="O76" i="1" l="1"/>
  <c r="P76" i="1" s="1"/>
  <c r="R76" i="1" s="1"/>
  <c r="C77" i="1"/>
  <c r="J41" i="1"/>
  <c r="K41" i="1" s="1"/>
  <c r="Q41" i="1" s="1"/>
  <c r="L41" i="1"/>
  <c r="M41" i="1" s="1"/>
  <c r="G42" i="1" s="1"/>
  <c r="B78" i="1"/>
  <c r="O77" i="1" l="1"/>
  <c r="P77" i="1" s="1"/>
  <c r="R77" i="1" s="1"/>
  <c r="C78" i="1"/>
  <c r="N41" i="1"/>
  <c r="B79" i="1"/>
  <c r="O78" i="1" l="1"/>
  <c r="P78" i="1" s="1"/>
  <c r="R78" i="1" s="1"/>
  <c r="C79" i="1"/>
  <c r="L42" i="1"/>
  <c r="M42" i="1" s="1"/>
  <c r="G43" i="1" s="1"/>
  <c r="J42" i="1"/>
  <c r="K42" i="1" s="1"/>
  <c r="Q42" i="1" s="1"/>
  <c r="B80" i="1"/>
  <c r="O79" i="1" l="1"/>
  <c r="P79" i="1" s="1"/>
  <c r="R79" i="1" s="1"/>
  <c r="C80" i="1"/>
  <c r="N42" i="1"/>
  <c r="B81" i="1"/>
  <c r="O80" i="1" l="1"/>
  <c r="P80" i="1" s="1"/>
  <c r="R80" i="1" s="1"/>
  <c r="C81" i="1"/>
  <c r="J43" i="1"/>
  <c r="K43" i="1" s="1"/>
  <c r="Q43" i="1" s="1"/>
  <c r="L43" i="1"/>
  <c r="M43" i="1" s="1"/>
  <c r="G44" i="1" s="1"/>
  <c r="B82" i="1"/>
  <c r="O81" i="1" l="1"/>
  <c r="P81" i="1" s="1"/>
  <c r="R81" i="1" s="1"/>
  <c r="C82" i="1"/>
  <c r="N43" i="1"/>
  <c r="B83" i="1"/>
  <c r="O82" i="1" l="1"/>
  <c r="P82" i="1" s="1"/>
  <c r="R82" i="1" s="1"/>
  <c r="C83" i="1"/>
  <c r="L44" i="1"/>
  <c r="M44" i="1" s="1"/>
  <c r="G45" i="1" s="1"/>
  <c r="J44" i="1"/>
  <c r="K44" i="1" s="1"/>
  <c r="Q44" i="1" s="1"/>
  <c r="B84" i="1"/>
  <c r="O83" i="1" l="1"/>
  <c r="P83" i="1" s="1"/>
  <c r="R83" i="1" s="1"/>
  <c r="C84" i="1"/>
  <c r="N44" i="1"/>
  <c r="B85" i="1"/>
  <c r="O84" i="1" l="1"/>
  <c r="P84" i="1" s="1"/>
  <c r="R84" i="1" s="1"/>
  <c r="C85" i="1"/>
  <c r="L45" i="1"/>
  <c r="M45" i="1" s="1"/>
  <c r="G46" i="1" s="1"/>
  <c r="J45" i="1"/>
  <c r="K45" i="1" s="1"/>
  <c r="Q45" i="1" s="1"/>
  <c r="B86" i="1"/>
  <c r="O85" i="1" l="1"/>
  <c r="P85" i="1" s="1"/>
  <c r="R85" i="1" s="1"/>
  <c r="C86" i="1"/>
  <c r="N45" i="1"/>
  <c r="B87" i="1"/>
  <c r="O86" i="1" l="1"/>
  <c r="P86" i="1" s="1"/>
  <c r="R86" i="1" s="1"/>
  <c r="C87" i="1"/>
  <c r="L46" i="1"/>
  <c r="M46" i="1" s="1"/>
  <c r="G47" i="1" s="1"/>
  <c r="J46" i="1"/>
  <c r="K46" i="1" s="1"/>
  <c r="Q46" i="1" s="1"/>
  <c r="B88" i="1"/>
  <c r="O87" i="1" l="1"/>
  <c r="P87" i="1" s="1"/>
  <c r="R87" i="1" s="1"/>
  <c r="C88" i="1"/>
  <c r="N46" i="1"/>
  <c r="B89" i="1"/>
  <c r="O88" i="1" l="1"/>
  <c r="P88" i="1" s="1"/>
  <c r="R88" i="1" s="1"/>
  <c r="C89" i="1"/>
  <c r="J47" i="1"/>
  <c r="K47" i="1" s="1"/>
  <c r="Q47" i="1" s="1"/>
  <c r="L47" i="1"/>
  <c r="M47" i="1" s="1"/>
  <c r="G48" i="1" s="1"/>
  <c r="B90" i="1"/>
  <c r="O89" i="1" l="1"/>
  <c r="P89" i="1" s="1"/>
  <c r="R89" i="1" s="1"/>
  <c r="C90" i="1"/>
  <c r="N47" i="1"/>
  <c r="B91" i="1"/>
  <c r="O90" i="1" l="1"/>
  <c r="P90" i="1" s="1"/>
  <c r="R90" i="1" s="1"/>
  <c r="C91" i="1"/>
  <c r="L48" i="1"/>
  <c r="M48" i="1" s="1"/>
  <c r="G49" i="1" s="1"/>
  <c r="J48" i="1"/>
  <c r="K48" i="1" s="1"/>
  <c r="Q48" i="1" s="1"/>
  <c r="B92" i="1"/>
  <c r="O91" i="1" l="1"/>
  <c r="P91" i="1" s="1"/>
  <c r="R91" i="1" s="1"/>
  <c r="C92" i="1"/>
  <c r="N48" i="1"/>
  <c r="B93" i="1"/>
  <c r="O92" i="1" l="1"/>
  <c r="P92" i="1" s="1"/>
  <c r="R92" i="1" s="1"/>
  <c r="C93" i="1"/>
  <c r="J49" i="1"/>
  <c r="K49" i="1" s="1"/>
  <c r="Q49" i="1" s="1"/>
  <c r="L49" i="1"/>
  <c r="M49" i="1" s="1"/>
  <c r="G50" i="1" s="1"/>
  <c r="B94" i="1"/>
  <c r="O93" i="1" l="1"/>
  <c r="P93" i="1" s="1"/>
  <c r="R93" i="1" s="1"/>
  <c r="C94" i="1"/>
  <c r="N49" i="1"/>
  <c r="B95" i="1"/>
  <c r="O94" i="1" l="1"/>
  <c r="P94" i="1" s="1"/>
  <c r="R94" i="1" s="1"/>
  <c r="C95" i="1"/>
  <c r="L50" i="1"/>
  <c r="M50" i="1" s="1"/>
  <c r="G51" i="1" s="1"/>
  <c r="J50" i="1"/>
  <c r="K50" i="1" s="1"/>
  <c r="Q50" i="1" s="1"/>
  <c r="B96" i="1"/>
  <c r="O95" i="1" l="1"/>
  <c r="P95" i="1" s="1"/>
  <c r="R95" i="1" s="1"/>
  <c r="C96" i="1"/>
  <c r="N50" i="1"/>
  <c r="B97" i="1"/>
  <c r="O96" i="1" l="1"/>
  <c r="P96" i="1" s="1"/>
  <c r="R96" i="1" s="1"/>
  <c r="C97" i="1"/>
  <c r="J51" i="1"/>
  <c r="K51" i="1" s="1"/>
  <c r="Q51" i="1" s="1"/>
  <c r="L51" i="1"/>
  <c r="M51" i="1" s="1"/>
  <c r="G52" i="1" s="1"/>
  <c r="B98" i="1"/>
  <c r="O97" i="1" l="1"/>
  <c r="P97" i="1" s="1"/>
  <c r="R97" i="1" s="1"/>
  <c r="C98" i="1"/>
  <c r="N51" i="1"/>
  <c r="B99" i="1"/>
  <c r="O98" i="1" l="1"/>
  <c r="P98" i="1" s="1"/>
  <c r="R98" i="1" s="1"/>
  <c r="C99" i="1"/>
  <c r="L52" i="1"/>
  <c r="M52" i="1" s="1"/>
  <c r="G53" i="1" s="1"/>
  <c r="J52" i="1"/>
  <c r="K52" i="1" s="1"/>
  <c r="Q52" i="1" s="1"/>
  <c r="B100" i="1"/>
  <c r="O99" i="1" l="1"/>
  <c r="P99" i="1" s="1"/>
  <c r="R99" i="1" s="1"/>
  <c r="C100" i="1"/>
  <c r="N52" i="1"/>
  <c r="B101" i="1"/>
  <c r="O100" i="1" l="1"/>
  <c r="P100" i="1" s="1"/>
  <c r="R100" i="1" s="1"/>
  <c r="C101" i="1"/>
  <c r="J53" i="1"/>
  <c r="K53" i="1" s="1"/>
  <c r="Q53" i="1" s="1"/>
  <c r="L53" i="1"/>
  <c r="M53" i="1" s="1"/>
  <c r="G54" i="1" s="1"/>
  <c r="B102" i="1"/>
  <c r="O101" i="1" l="1"/>
  <c r="P101" i="1" s="1"/>
  <c r="R101" i="1" s="1"/>
  <c r="C102" i="1"/>
  <c r="N53" i="1"/>
  <c r="B103" i="1"/>
  <c r="O102" i="1" l="1"/>
  <c r="P102" i="1" s="1"/>
  <c r="R102" i="1" s="1"/>
  <c r="C103" i="1"/>
  <c r="J54" i="1"/>
  <c r="K54" i="1" s="1"/>
  <c r="Q54" i="1" s="1"/>
  <c r="L54" i="1"/>
  <c r="M54" i="1" s="1"/>
  <c r="G55" i="1" s="1"/>
  <c r="B104" i="1"/>
  <c r="O103" i="1" l="1"/>
  <c r="P103" i="1" s="1"/>
  <c r="R103" i="1" s="1"/>
  <c r="C104" i="1"/>
  <c r="O104" i="1" s="1"/>
  <c r="P104" i="1" s="1"/>
  <c r="R104" i="1" s="1"/>
  <c r="N54" i="1"/>
  <c r="J55" i="1" l="1"/>
  <c r="K55" i="1" s="1"/>
  <c r="Q55" i="1" s="1"/>
  <c r="L55" i="1"/>
  <c r="M55" i="1" s="1"/>
  <c r="G56" i="1" s="1"/>
  <c r="N55" i="1" l="1"/>
  <c r="L56" i="1" l="1"/>
  <c r="M56" i="1" s="1"/>
  <c r="G57" i="1" s="1"/>
  <c r="J56" i="1"/>
  <c r="K56" i="1" s="1"/>
  <c r="Q56" i="1" s="1"/>
  <c r="N56" i="1" l="1"/>
  <c r="J57" i="1" l="1"/>
  <c r="K57" i="1" s="1"/>
  <c r="Q57" i="1" s="1"/>
  <c r="L57" i="1"/>
  <c r="M57" i="1" s="1"/>
  <c r="G58" i="1" s="1"/>
  <c r="N57" i="1" l="1"/>
  <c r="J58" i="1" l="1"/>
  <c r="K58" i="1" s="1"/>
  <c r="Q58" i="1" s="1"/>
  <c r="L58" i="1"/>
  <c r="M58" i="1" s="1"/>
  <c r="G59" i="1" s="1"/>
  <c r="N58" i="1" l="1"/>
  <c r="J59" i="1" l="1"/>
  <c r="K59" i="1" s="1"/>
  <c r="Q59" i="1" s="1"/>
  <c r="L59" i="1"/>
  <c r="M59" i="1" s="1"/>
  <c r="G60" i="1" s="1"/>
  <c r="N59" i="1" l="1"/>
  <c r="L60" i="1" l="1"/>
  <c r="M60" i="1" s="1"/>
  <c r="G61" i="1" s="1"/>
  <c r="J60" i="1"/>
  <c r="K60" i="1" s="1"/>
  <c r="Q60" i="1" s="1"/>
  <c r="N60" i="1" l="1"/>
  <c r="L61" i="1" l="1"/>
  <c r="M61" i="1" s="1"/>
  <c r="G62" i="1" s="1"/>
  <c r="J61" i="1"/>
  <c r="K61" i="1" s="1"/>
  <c r="Q61" i="1" s="1"/>
  <c r="N61" i="1" l="1"/>
  <c r="L62" i="1" l="1"/>
  <c r="M62" i="1" s="1"/>
  <c r="G63" i="1" s="1"/>
  <c r="J62" i="1"/>
  <c r="K62" i="1" s="1"/>
  <c r="Q62" i="1" s="1"/>
  <c r="N62" i="1" l="1"/>
  <c r="L63" i="1" l="1"/>
  <c r="M63" i="1" s="1"/>
  <c r="G64" i="1" s="1"/>
  <c r="J63" i="1"/>
  <c r="K63" i="1" s="1"/>
  <c r="Q63" i="1" s="1"/>
  <c r="N63" i="1" l="1"/>
  <c r="J64" i="1" l="1"/>
  <c r="K64" i="1" s="1"/>
  <c r="Q64" i="1" s="1"/>
  <c r="L64" i="1"/>
  <c r="M64" i="1" s="1"/>
  <c r="G65" i="1" s="1"/>
  <c r="N64" i="1" l="1"/>
  <c r="J65" i="1" l="1"/>
  <c r="K65" i="1" s="1"/>
  <c r="Q65" i="1" s="1"/>
  <c r="L65" i="1"/>
  <c r="M65" i="1" s="1"/>
  <c r="G66" i="1" s="1"/>
  <c r="N65" i="1" l="1"/>
  <c r="L66" i="1" l="1"/>
  <c r="M66" i="1" s="1"/>
  <c r="G67" i="1" s="1"/>
  <c r="J66" i="1"/>
  <c r="K66" i="1" s="1"/>
  <c r="Q66" i="1" s="1"/>
  <c r="N66" i="1" l="1"/>
  <c r="J67" i="1" l="1"/>
  <c r="K67" i="1" s="1"/>
  <c r="Q67" i="1" s="1"/>
  <c r="L67" i="1"/>
  <c r="M67" i="1" s="1"/>
  <c r="G68" i="1" s="1"/>
  <c r="N67" i="1" l="1"/>
  <c r="L68" i="1" l="1"/>
  <c r="M68" i="1" s="1"/>
  <c r="G69" i="1" s="1"/>
  <c r="J68" i="1"/>
  <c r="K68" i="1" s="1"/>
  <c r="Q68" i="1" s="1"/>
  <c r="N68" i="1" l="1"/>
  <c r="L69" i="1" l="1"/>
  <c r="M69" i="1" s="1"/>
  <c r="G70" i="1" s="1"/>
  <c r="J69" i="1"/>
  <c r="K69" i="1" s="1"/>
  <c r="Q69" i="1" s="1"/>
  <c r="N69" i="1" l="1"/>
  <c r="L70" i="1" l="1"/>
  <c r="M70" i="1" s="1"/>
  <c r="G71" i="1" s="1"/>
  <c r="J70" i="1"/>
  <c r="K70" i="1" s="1"/>
  <c r="Q70" i="1" s="1"/>
  <c r="N70" i="1" l="1"/>
  <c r="L71" i="1" l="1"/>
  <c r="M71" i="1" s="1"/>
  <c r="G72" i="1" s="1"/>
  <c r="J71" i="1"/>
  <c r="K71" i="1" s="1"/>
  <c r="Q71" i="1" s="1"/>
  <c r="N71" i="1" l="1"/>
  <c r="L72" i="1" l="1"/>
  <c r="M72" i="1" s="1"/>
  <c r="G73" i="1" s="1"/>
  <c r="J72" i="1"/>
  <c r="K72" i="1" s="1"/>
  <c r="Q72" i="1" s="1"/>
  <c r="N72" i="1" l="1"/>
  <c r="J73" i="1" l="1"/>
  <c r="K73" i="1" s="1"/>
  <c r="Q73" i="1" s="1"/>
  <c r="L73" i="1"/>
  <c r="M73" i="1" s="1"/>
  <c r="G74" i="1" s="1"/>
  <c r="N73" i="1" l="1"/>
  <c r="L74" i="1" l="1"/>
  <c r="M74" i="1" s="1"/>
  <c r="G75" i="1" s="1"/>
  <c r="J74" i="1"/>
  <c r="K74" i="1" s="1"/>
  <c r="Q74" i="1" s="1"/>
  <c r="N74" i="1" l="1"/>
  <c r="J75" i="1" l="1"/>
  <c r="K75" i="1" s="1"/>
  <c r="Q75" i="1" s="1"/>
  <c r="L75" i="1"/>
  <c r="M75" i="1" s="1"/>
  <c r="G76" i="1" s="1"/>
  <c r="N75" i="1" l="1"/>
  <c r="L76" i="1" l="1"/>
  <c r="M76" i="1" s="1"/>
  <c r="G77" i="1" s="1"/>
  <c r="J76" i="1"/>
  <c r="K76" i="1" s="1"/>
  <c r="Q76" i="1" s="1"/>
  <c r="N76" i="1" l="1"/>
  <c r="J77" i="1" l="1"/>
  <c r="K77" i="1" s="1"/>
  <c r="Q77" i="1" s="1"/>
  <c r="L77" i="1"/>
  <c r="M77" i="1" s="1"/>
  <c r="G78" i="1" s="1"/>
  <c r="N77" i="1" l="1"/>
  <c r="L78" i="1" l="1"/>
  <c r="M78" i="1" s="1"/>
  <c r="G79" i="1" s="1"/>
  <c r="J78" i="1"/>
  <c r="K78" i="1" s="1"/>
  <c r="Q78" i="1" s="1"/>
  <c r="N78" i="1" l="1"/>
  <c r="L79" i="1" l="1"/>
  <c r="M79" i="1" s="1"/>
  <c r="G80" i="1" s="1"/>
  <c r="J79" i="1"/>
  <c r="K79" i="1" s="1"/>
  <c r="Q79" i="1" s="1"/>
  <c r="N79" i="1" l="1"/>
  <c r="L80" i="1" l="1"/>
  <c r="M80" i="1" s="1"/>
  <c r="G81" i="1" s="1"/>
  <c r="J80" i="1"/>
  <c r="K80" i="1" s="1"/>
  <c r="Q80" i="1" s="1"/>
  <c r="N80" i="1" l="1"/>
  <c r="L81" i="1" l="1"/>
  <c r="M81" i="1" s="1"/>
  <c r="G82" i="1" s="1"/>
  <c r="J81" i="1"/>
  <c r="K81" i="1" s="1"/>
  <c r="Q81" i="1" s="1"/>
  <c r="N81" i="1" l="1"/>
  <c r="J82" i="1" l="1"/>
  <c r="K82" i="1" s="1"/>
  <c r="Q82" i="1" s="1"/>
  <c r="L82" i="1"/>
  <c r="M82" i="1" s="1"/>
  <c r="G83" i="1" s="1"/>
  <c r="N82" i="1" l="1"/>
  <c r="L83" i="1" l="1"/>
  <c r="M83" i="1" s="1"/>
  <c r="G84" i="1" s="1"/>
  <c r="J83" i="1"/>
  <c r="K83" i="1" s="1"/>
  <c r="Q83" i="1" s="1"/>
  <c r="N83" i="1" l="1"/>
  <c r="J84" i="1" l="1"/>
  <c r="K84" i="1" s="1"/>
  <c r="Q84" i="1" s="1"/>
  <c r="L84" i="1"/>
  <c r="M84" i="1" s="1"/>
  <c r="G85" i="1" s="1"/>
  <c r="N84" i="1" l="1"/>
  <c r="L85" i="1" l="1"/>
  <c r="M85" i="1" s="1"/>
  <c r="G86" i="1" s="1"/>
  <c r="J85" i="1"/>
  <c r="K85" i="1" s="1"/>
  <c r="Q85" i="1" s="1"/>
  <c r="N85" i="1" l="1"/>
  <c r="J86" i="1" l="1"/>
  <c r="K86" i="1" s="1"/>
  <c r="Q86" i="1" s="1"/>
  <c r="L86" i="1"/>
  <c r="M86" i="1" s="1"/>
  <c r="G87" i="1" s="1"/>
  <c r="N86" i="1" l="1"/>
  <c r="L87" i="1" l="1"/>
  <c r="M87" i="1" s="1"/>
  <c r="G88" i="1" s="1"/>
  <c r="J87" i="1"/>
  <c r="K87" i="1" s="1"/>
  <c r="Q87" i="1" s="1"/>
  <c r="N87" i="1" l="1"/>
  <c r="J88" i="1" l="1"/>
  <c r="K88" i="1" s="1"/>
  <c r="Q88" i="1" s="1"/>
  <c r="L88" i="1"/>
  <c r="M88" i="1" s="1"/>
  <c r="G89" i="1" s="1"/>
  <c r="N88" i="1" l="1"/>
  <c r="J89" i="1" l="1"/>
  <c r="K89" i="1" s="1"/>
  <c r="Q89" i="1" s="1"/>
  <c r="L89" i="1"/>
  <c r="M89" i="1" s="1"/>
  <c r="G90" i="1" s="1"/>
  <c r="N89" i="1" l="1"/>
  <c r="J90" i="1" l="1"/>
  <c r="K90" i="1" s="1"/>
  <c r="Q90" i="1" s="1"/>
  <c r="L90" i="1"/>
  <c r="M90" i="1" s="1"/>
  <c r="G91" i="1" s="1"/>
  <c r="N90" i="1" l="1"/>
  <c r="J91" i="1" l="1"/>
  <c r="K91" i="1" s="1"/>
  <c r="Q91" i="1" s="1"/>
  <c r="L91" i="1"/>
  <c r="M91" i="1" s="1"/>
  <c r="G92" i="1" s="1"/>
  <c r="N91" i="1" l="1"/>
  <c r="L92" i="1" l="1"/>
  <c r="M92" i="1" s="1"/>
  <c r="G93" i="1" s="1"/>
  <c r="J92" i="1"/>
  <c r="K92" i="1" s="1"/>
  <c r="Q92" i="1" s="1"/>
  <c r="N92" i="1" l="1"/>
  <c r="L93" i="1" l="1"/>
  <c r="M93" i="1" s="1"/>
  <c r="G94" i="1" s="1"/>
  <c r="J93" i="1"/>
  <c r="K93" i="1" s="1"/>
  <c r="Q93" i="1" s="1"/>
  <c r="N93" i="1" l="1"/>
  <c r="J94" i="1" l="1"/>
  <c r="K94" i="1" s="1"/>
  <c r="Q94" i="1" s="1"/>
  <c r="L94" i="1"/>
  <c r="M94" i="1" s="1"/>
  <c r="G95" i="1" s="1"/>
  <c r="N94" i="1" l="1"/>
  <c r="J95" i="1" l="1"/>
  <c r="K95" i="1" s="1"/>
  <c r="Q95" i="1" s="1"/>
  <c r="L95" i="1"/>
  <c r="M95" i="1" s="1"/>
  <c r="G96" i="1" s="1"/>
  <c r="N95" i="1" l="1"/>
  <c r="J96" i="1" l="1"/>
  <c r="K96" i="1" s="1"/>
  <c r="Q96" i="1" s="1"/>
  <c r="L96" i="1"/>
  <c r="M96" i="1" s="1"/>
  <c r="G97" i="1" s="1"/>
  <c r="N96" i="1" l="1"/>
  <c r="J97" i="1" l="1"/>
  <c r="K97" i="1" s="1"/>
  <c r="Q97" i="1" s="1"/>
  <c r="L97" i="1"/>
  <c r="M97" i="1" s="1"/>
  <c r="G98" i="1" s="1"/>
  <c r="N97" i="1" l="1"/>
  <c r="L98" i="1" l="1"/>
  <c r="M98" i="1" s="1"/>
  <c r="G99" i="1" s="1"/>
  <c r="J98" i="1"/>
  <c r="K98" i="1" s="1"/>
  <c r="Q98" i="1" s="1"/>
  <c r="N98" i="1" l="1"/>
  <c r="L99" i="1" l="1"/>
  <c r="M99" i="1" s="1"/>
  <c r="G100" i="1" s="1"/>
  <c r="J99" i="1"/>
  <c r="K99" i="1" s="1"/>
  <c r="Q99" i="1" s="1"/>
  <c r="N99" i="1" l="1"/>
  <c r="J100" i="1" l="1"/>
  <c r="K100" i="1" s="1"/>
  <c r="Q100" i="1" s="1"/>
  <c r="L100" i="1"/>
  <c r="M100" i="1" s="1"/>
  <c r="G101" i="1" s="1"/>
  <c r="N100" i="1" l="1"/>
  <c r="J101" i="1" l="1"/>
  <c r="K101" i="1" s="1"/>
  <c r="Q101" i="1" s="1"/>
  <c r="L101" i="1"/>
  <c r="M101" i="1" s="1"/>
  <c r="G102" i="1" s="1"/>
  <c r="N101" i="1" l="1"/>
  <c r="J102" i="1" l="1"/>
  <c r="K102" i="1" s="1"/>
  <c r="Q102" i="1" s="1"/>
  <c r="L102" i="1"/>
  <c r="M102" i="1" s="1"/>
  <c r="G103" i="1" s="1"/>
  <c r="N102" i="1" l="1"/>
  <c r="L103" i="1" l="1"/>
  <c r="M103" i="1" s="1"/>
  <c r="G104" i="1" s="1"/>
  <c r="J103" i="1"/>
  <c r="K103" i="1" s="1"/>
  <c r="Q103" i="1" s="1"/>
  <c r="N103" i="1" l="1"/>
  <c r="J104" i="1" l="1"/>
  <c r="K104" i="1" s="1"/>
  <c r="Q104" i="1" s="1"/>
  <c r="L104" i="1"/>
  <c r="M104" i="1" s="1"/>
  <c r="N104" i="1" s="1"/>
</calcChain>
</file>

<file path=xl/sharedStrings.xml><?xml version="1.0" encoding="utf-8"?>
<sst xmlns="http://schemas.openxmlformats.org/spreadsheetml/2006/main" count="20" uniqueCount="20">
  <si>
    <t>Period</t>
  </si>
  <si>
    <t>sI</t>
  </si>
  <si>
    <t>gL</t>
  </si>
  <si>
    <t>delta</t>
  </si>
  <si>
    <t>gA</t>
  </si>
  <si>
    <t>alpha</t>
  </si>
  <si>
    <t>GDP (Y)</t>
  </si>
  <si>
    <t>K</t>
  </si>
  <si>
    <t>A</t>
  </si>
  <si>
    <t>L</t>
  </si>
  <si>
    <t>GDP pc (y)</t>
  </si>
  <si>
    <t>K/AL</t>
  </si>
  <si>
    <t>gK</t>
  </si>
  <si>
    <t>gy</t>
  </si>
  <si>
    <t>K/AL*</t>
  </si>
  <si>
    <t>lny_BGP</t>
  </si>
  <si>
    <t>y_BGP</t>
  </si>
  <si>
    <t>lny</t>
  </si>
  <si>
    <t xml:space="preserve">Create a "shock" in period 11 by changing any of the terms in orange. </t>
  </si>
  <si>
    <t>Fill in initial paramters and state variables (K, A, L) in the green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</si>
</sst>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GDP per capita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Model'!$Q$4</c:f>
              <c:strCache>
                <c:ptCount val="1"/>
                <c:pt idx="0">
                  <c:v>lny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Model'!$Q$5:$Q$104</c:f>
              <c:numCache>
                <c:formatCode>0.000</c:formatCode>
                <c:ptCount val="100"/>
                <c:pt idx="0">
                  <c:v>0.22873856958478198</c:v>
                </c:pt>
                <c:pt idx="1">
                  <c:v>0.27052001094400246</c:v>
                </c:pt>
                <c:pt idx="2">
                  <c:v>0.31132099352017689</c:v>
                </c:pt>
                <c:pt idx="3">
                  <c:v>0.35124348672805672</c:v>
                </c:pt>
                <c:pt idx="4">
                  <c:v>0.3903757449730263</c:v>
                </c:pt>
                <c:pt idx="5">
                  <c:v>0.4287946383236057</c:v>
                </c:pt>
                <c:pt idx="6">
                  <c:v>0.46656750601993757</c:v>
                </c:pt>
                <c:pt idx="7">
                  <c:v>0.5037536458516042</c:v>
                </c:pt>
                <c:pt idx="8">
                  <c:v>0.54040552231291061</c:v>
                </c:pt>
                <c:pt idx="9">
                  <c:v>0.57656975517509024</c:v>
                </c:pt>
                <c:pt idx="10">
                  <c:v>0.6122879348726149</c:v>
                </c:pt>
                <c:pt idx="11">
                  <c:v>0.68260666518072155</c:v>
                </c:pt>
                <c:pt idx="12">
                  <c:v>0.74742203852114553</c:v>
                </c:pt>
                <c:pt idx="13">
                  <c:v>0.80783453714859277</c:v>
                </c:pt>
                <c:pt idx="14">
                  <c:v>0.86464756514890673</c:v>
                </c:pt>
                <c:pt idx="15">
                  <c:v>0.91846634532574722</c:v>
                </c:pt>
                <c:pt idx="16">
                  <c:v>0.96975857603455273</c:v>
                </c:pt>
                <c:pt idx="17">
                  <c:v>1.0188933969397016</c:v>
                </c:pt>
                <c:pt idx="18">
                  <c:v>1.0661673903410134</c:v>
                </c:pt>
                <c:pt idx="19">
                  <c:v>1.1118224924562543</c:v>
                </c:pt>
                <c:pt idx="20">
                  <c:v>1.1560586701636979</c:v>
                </c:pt>
                <c:pt idx="21">
                  <c:v>1.1990431045512626</c:v>
                </c:pt>
                <c:pt idx="22">
                  <c:v>1.2409169802938136</c:v>
                </c:pt>
                <c:pt idx="23">
                  <c:v>1.2818005954325733</c:v>
                </c:pt>
                <c:pt idx="24">
                  <c:v>1.3217972684202479</c:v>
                </c:pt>
                <c:pt idx="25">
                  <c:v>1.3609963680613917</c:v>
                </c:pt>
                <c:pt idx="26">
                  <c:v>1.3994756933011263</c:v>
                </c:pt>
                <c:pt idx="27">
                  <c:v>1.4373033639662955</c:v>
                </c:pt>
                <c:pt idx="28">
                  <c:v>1.4745393387243024</c:v>
                </c:pt>
                <c:pt idx="29">
                  <c:v>1.511236645430891</c:v>
                </c:pt>
                <c:pt idx="30">
                  <c:v>1.5474423871160867</c:v>
                </c:pt>
                <c:pt idx="31">
                  <c:v>1.5831985711669996</c:v>
                </c:pt>
                <c:pt idx="32">
                  <c:v>1.6185427978797142</c:v>
                </c:pt>
                <c:pt idx="33">
                  <c:v>1.6535088361838572</c:v>
                </c:pt>
                <c:pt idx="34">
                  <c:v>1.6881271081202871</c:v>
                </c:pt>
                <c:pt idx="35">
                  <c:v>1.7224250989743364</c:v>
                </c:pt>
                <c:pt idx="36">
                  <c:v>1.7564277064148384</c:v>
                </c:pt>
                <c:pt idx="37">
                  <c:v>1.7901575392665732</c:v>
                </c:pt>
                <c:pt idx="38">
                  <c:v>1.8236351744386439</c:v>
                </c:pt>
                <c:pt idx="39">
                  <c:v>1.8568793788902833</c:v>
                </c:pt>
                <c:pt idx="40">
                  <c:v>1.8899073022265278</c:v>
                </c:pt>
                <c:pt idx="41">
                  <c:v>1.9227346444962545</c:v>
                </c:pt>
                <c:pt idx="42">
                  <c:v>1.9553758029526451</c:v>
                </c:pt>
                <c:pt idx="43">
                  <c:v>1.9878440008847993</c:v>
                </c:pt>
                <c:pt idx="44">
                  <c:v>2.0201514011039099</c:v>
                </c:pt>
                <c:pt idx="45">
                  <c:v>2.0523092062412815</c:v>
                </c:pt>
                <c:pt idx="46">
                  <c:v>2.0843277476679942</c:v>
                </c:pt>
                <c:pt idx="47">
                  <c:v>2.1162165645611117</c:v>
                </c:pt>
                <c:pt idx="48">
                  <c:v>2.1479844744067038</c:v>
                </c:pt>
                <c:pt idx="49">
                  <c:v>2.1796396360357475</c:v>
                </c:pt>
                <c:pt idx="50">
                  <c:v>2.2111896061275575</c:v>
                </c:pt>
                <c:pt idx="51">
                  <c:v>2.2426413899806459</c:v>
                </c:pt>
                <c:pt idx="52">
                  <c:v>2.2740014872380061</c:v>
                </c:pt>
                <c:pt idx="53">
                  <c:v>2.3052759331587853</c:v>
                </c:pt>
                <c:pt idx="54">
                  <c:v>2.3364703359480905</c:v>
                </c:pt>
                <c:pt idx="55">
                  <c:v>2.3675899105886962</c:v>
                </c:pt>
                <c:pt idx="56">
                  <c:v>2.3986395095605966</c:v>
                </c:pt>
                <c:pt idx="57">
                  <c:v>2.4296236507850439</c:v>
                </c:pt>
                <c:pt idx="58">
                  <c:v>2.4605465430875064</c:v>
                </c:pt>
                <c:pt idx="59">
                  <c:v>2.4914121094377748</c:v>
                </c:pt>
                <c:pt idx="60">
                  <c:v>2.5222240081942298</c:v>
                </c:pt>
                <c:pt idx="61">
                  <c:v>2.5529856525524175</c:v>
                </c:pt>
                <c:pt idx="62">
                  <c:v>2.583700228374735</c:v>
                </c:pt>
                <c:pt idx="63">
                  <c:v>2.6143707105578446</c:v>
                </c:pt>
                <c:pt idx="64">
                  <c:v>2.6449998780768142</c:v>
                </c:pt>
                <c:pt idx="65">
                  <c:v>2.6755903278296644</c:v>
                </c:pt>
                <c:pt idx="66">
                  <c:v>2.7061444873925624</c:v>
                </c:pt>
                <c:pt idx="67">
                  <c:v>2.7366646267841701</c:v>
                </c:pt>
                <c:pt idx="68">
                  <c:v>2.7671528693273051</c:v>
                </c:pt>
                <c:pt idx="69">
                  <c:v>2.7976112016870047</c:v>
                </c:pt>
                <c:pt idx="70">
                  <c:v>2.8280414831560492</c:v>
                </c:pt>
                <c:pt idx="71">
                  <c:v>2.8584454542519242</c:v>
                </c:pt>
                <c:pt idx="72">
                  <c:v>2.8888247446829176</c:v>
                </c:pt>
                <c:pt idx="73">
                  <c:v>2.9191808807354716</c:v>
                </c:pt>
                <c:pt idx="74">
                  <c:v>2.9495152921299663</c:v>
                </c:pt>
                <c:pt idx="75">
                  <c:v>2.9798293183876869</c:v>
                </c:pt>
                <c:pt idx="76">
                  <c:v>3.0101242147477865</c:v>
                </c:pt>
                <c:pt idx="77">
                  <c:v>3.0404011576695358</c:v>
                </c:pt>
                <c:pt idx="78">
                  <c:v>3.0706612499519923</c:v>
                </c:pt>
                <c:pt idx="79">
                  <c:v>3.1009055255003957</c:v>
                </c:pt>
                <c:pt idx="80">
                  <c:v>3.1311349537660291</c:v>
                </c:pt>
                <c:pt idx="81">
                  <c:v>3.1613504438840248</c:v>
                </c:pt>
                <c:pt idx="82">
                  <c:v>3.1915528485314946</c:v>
                </c:pt>
                <c:pt idx="83">
                  <c:v>3.2217429675265188</c:v>
                </c:pt>
                <c:pt idx="84">
                  <c:v>3.2519215511868262</c:v>
                </c:pt>
                <c:pt idx="85">
                  <c:v>3.2820893034654754</c:v>
                </c:pt>
                <c:pt idx="86">
                  <c:v>3.3122468848794515</c:v>
                </c:pt>
                <c:pt idx="87">
                  <c:v>3.3423949152458325</c:v>
                </c:pt>
                <c:pt idx="88">
                  <c:v>3.3725339762390361</c:v>
                </c:pt>
                <c:pt idx="89">
                  <c:v>3.4026646137816083</c:v>
                </c:pt>
                <c:pt idx="90">
                  <c:v>3.4327873402800555</c:v>
                </c:pt>
                <c:pt idx="91">
                  <c:v>3.4629026367163633</c:v>
                </c:pt>
                <c:pt idx="92">
                  <c:v>3.4930109546050225</c:v>
                </c:pt>
                <c:pt idx="93">
                  <c:v>3.5231127178246986</c:v>
                </c:pt>
                <c:pt idx="94">
                  <c:v>3.5532083243329535</c:v>
                </c:pt>
                <c:pt idx="95">
                  <c:v>3.5832981477718588</c:v>
                </c:pt>
                <c:pt idx="96">
                  <c:v>3.6133825389717558</c:v>
                </c:pt>
                <c:pt idx="97">
                  <c:v>3.6434618273599044</c:v>
                </c:pt>
                <c:pt idx="98">
                  <c:v>3.6735363222802824</c:v>
                </c:pt>
                <c:pt idx="99">
                  <c:v>3.7036063142303473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C-584B-B7FB-884BDEC919D7}"/>
            </c:ext>
          </c:extLst>
        </c:ser>
        <c:ser>
          <c:idx val="1"/>
          <c:order val="1"/>
          <c:tx>
            <c:strRef>
              <c:f>'Solow Model'!$R$4</c:f>
              <c:strCache>
                <c:ptCount val="1"/>
                <c:pt idx="0">
                  <c:v>lny_BGP</c:v>
                </c:pt>
              </c:strCache>
            </c:strRef>
          </c:tx>
          <c:spPr>
            <a:ln w="317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Model'!$R$5:$R$104</c:f>
              <c:numCache>
                <c:formatCode>0.000</c:formatCode>
                <c:ptCount val="100"/>
                <c:pt idx="0">
                  <c:v>0.39329483545054422</c:v>
                </c:pt>
                <c:pt idx="1">
                  <c:v>0.42329483545054436</c:v>
                </c:pt>
                <c:pt idx="2">
                  <c:v>0.45329483545054444</c:v>
                </c:pt>
                <c:pt idx="3">
                  <c:v>0.48329483545054447</c:v>
                </c:pt>
                <c:pt idx="4">
                  <c:v>0.51329483545054444</c:v>
                </c:pt>
                <c:pt idx="5">
                  <c:v>0.54329483545054447</c:v>
                </c:pt>
                <c:pt idx="6">
                  <c:v>0.5732948354505446</c:v>
                </c:pt>
                <c:pt idx="7">
                  <c:v>0.60329483545054463</c:v>
                </c:pt>
                <c:pt idx="8">
                  <c:v>0.63329483545054477</c:v>
                </c:pt>
                <c:pt idx="9">
                  <c:v>0.66329483545054491</c:v>
                </c:pt>
                <c:pt idx="10">
                  <c:v>1.0346956855770852</c:v>
                </c:pt>
                <c:pt idx="11">
                  <c:v>1.0646956855770853</c:v>
                </c:pt>
                <c:pt idx="12">
                  <c:v>1.0946956855770853</c:v>
                </c:pt>
                <c:pt idx="13">
                  <c:v>1.1246956855770855</c:v>
                </c:pt>
                <c:pt idx="14">
                  <c:v>1.1546956855770856</c:v>
                </c:pt>
                <c:pt idx="15">
                  <c:v>1.1846956855770858</c:v>
                </c:pt>
                <c:pt idx="16">
                  <c:v>1.2146956855770858</c:v>
                </c:pt>
                <c:pt idx="17">
                  <c:v>1.2446956855770859</c:v>
                </c:pt>
                <c:pt idx="18">
                  <c:v>1.2746956855770859</c:v>
                </c:pt>
                <c:pt idx="19">
                  <c:v>1.3046956855770862</c:v>
                </c:pt>
                <c:pt idx="20">
                  <c:v>1.3346956855770862</c:v>
                </c:pt>
                <c:pt idx="21">
                  <c:v>1.3646956855770864</c:v>
                </c:pt>
                <c:pt idx="22">
                  <c:v>1.3946956855770865</c:v>
                </c:pt>
                <c:pt idx="23">
                  <c:v>1.4246956855770867</c:v>
                </c:pt>
                <c:pt idx="24">
                  <c:v>1.4546956855770867</c:v>
                </c:pt>
                <c:pt idx="25">
                  <c:v>1.4846956855770868</c:v>
                </c:pt>
                <c:pt idx="26">
                  <c:v>1.5146956855770866</c:v>
                </c:pt>
                <c:pt idx="27">
                  <c:v>1.544695685577087</c:v>
                </c:pt>
                <c:pt idx="28">
                  <c:v>1.5746956855770871</c:v>
                </c:pt>
                <c:pt idx="29">
                  <c:v>1.6046956855770871</c:v>
                </c:pt>
                <c:pt idx="30">
                  <c:v>1.6346956855770871</c:v>
                </c:pt>
                <c:pt idx="31">
                  <c:v>1.6646956855770871</c:v>
                </c:pt>
                <c:pt idx="32">
                  <c:v>1.6946956855770874</c:v>
                </c:pt>
                <c:pt idx="33">
                  <c:v>1.7246956855770874</c:v>
                </c:pt>
                <c:pt idx="34">
                  <c:v>1.7546956855770877</c:v>
                </c:pt>
                <c:pt idx="35">
                  <c:v>1.7846956855770877</c:v>
                </c:pt>
                <c:pt idx="36">
                  <c:v>1.8146956855770877</c:v>
                </c:pt>
                <c:pt idx="37">
                  <c:v>1.844695685577088</c:v>
                </c:pt>
                <c:pt idx="38">
                  <c:v>1.874695685577088</c:v>
                </c:pt>
                <c:pt idx="39">
                  <c:v>1.904695685577088</c:v>
                </c:pt>
                <c:pt idx="40">
                  <c:v>1.934695685577088</c:v>
                </c:pt>
                <c:pt idx="41">
                  <c:v>1.9646956855770881</c:v>
                </c:pt>
                <c:pt idx="42">
                  <c:v>1.9946956855770883</c:v>
                </c:pt>
                <c:pt idx="43">
                  <c:v>2.0246956855770883</c:v>
                </c:pt>
                <c:pt idx="44">
                  <c:v>2.0546956855770881</c:v>
                </c:pt>
                <c:pt idx="45">
                  <c:v>2.0846956855770884</c:v>
                </c:pt>
                <c:pt idx="46">
                  <c:v>2.1146956855770886</c:v>
                </c:pt>
                <c:pt idx="47">
                  <c:v>2.1446956855770889</c:v>
                </c:pt>
                <c:pt idx="48">
                  <c:v>2.1746956855770887</c:v>
                </c:pt>
                <c:pt idx="49">
                  <c:v>2.2046956855770889</c:v>
                </c:pt>
                <c:pt idx="50">
                  <c:v>2.2346956855770892</c:v>
                </c:pt>
                <c:pt idx="51">
                  <c:v>2.264695685577089</c:v>
                </c:pt>
                <c:pt idx="52">
                  <c:v>2.2946956855770888</c:v>
                </c:pt>
                <c:pt idx="53">
                  <c:v>2.3246956855770895</c:v>
                </c:pt>
                <c:pt idx="54">
                  <c:v>2.3546956855770893</c:v>
                </c:pt>
                <c:pt idx="55">
                  <c:v>2.3846956855770896</c:v>
                </c:pt>
                <c:pt idx="56">
                  <c:v>2.4146956855770894</c:v>
                </c:pt>
                <c:pt idx="57">
                  <c:v>2.4446956855770896</c:v>
                </c:pt>
                <c:pt idx="58">
                  <c:v>2.4746956855770899</c:v>
                </c:pt>
                <c:pt idx="59">
                  <c:v>2.5046956855770901</c:v>
                </c:pt>
                <c:pt idx="60">
                  <c:v>2.5346956855770899</c:v>
                </c:pt>
                <c:pt idx="61">
                  <c:v>2.5646956855770902</c:v>
                </c:pt>
                <c:pt idx="62">
                  <c:v>2.5946956855770904</c:v>
                </c:pt>
                <c:pt idx="63">
                  <c:v>2.6246956855770902</c:v>
                </c:pt>
                <c:pt idx="64">
                  <c:v>2.6546956855770905</c:v>
                </c:pt>
                <c:pt idx="65">
                  <c:v>2.6846956855770903</c:v>
                </c:pt>
                <c:pt idx="66">
                  <c:v>2.7146956855770905</c:v>
                </c:pt>
                <c:pt idx="67">
                  <c:v>2.7446956855770908</c:v>
                </c:pt>
                <c:pt idx="68">
                  <c:v>2.7746956855770906</c:v>
                </c:pt>
                <c:pt idx="69">
                  <c:v>2.8046956855770908</c:v>
                </c:pt>
                <c:pt idx="70">
                  <c:v>2.8346956855770911</c:v>
                </c:pt>
                <c:pt idx="71">
                  <c:v>2.8646956855770909</c:v>
                </c:pt>
                <c:pt idx="72">
                  <c:v>2.8946956855770911</c:v>
                </c:pt>
                <c:pt idx="73">
                  <c:v>2.9246956855770914</c:v>
                </c:pt>
                <c:pt idx="74">
                  <c:v>2.9546956855770912</c:v>
                </c:pt>
                <c:pt idx="75">
                  <c:v>2.9846956855770914</c:v>
                </c:pt>
                <c:pt idx="76">
                  <c:v>3.0146956855770912</c:v>
                </c:pt>
                <c:pt idx="77">
                  <c:v>3.0446956855770915</c:v>
                </c:pt>
                <c:pt idx="78">
                  <c:v>3.0746956855770917</c:v>
                </c:pt>
                <c:pt idx="79">
                  <c:v>3.1046956855770915</c:v>
                </c:pt>
                <c:pt idx="80">
                  <c:v>3.1346956855770918</c:v>
                </c:pt>
                <c:pt idx="81">
                  <c:v>3.164695685577092</c:v>
                </c:pt>
                <c:pt idx="82">
                  <c:v>3.1946956855770918</c:v>
                </c:pt>
                <c:pt idx="83">
                  <c:v>3.2246956855770921</c:v>
                </c:pt>
                <c:pt idx="84">
                  <c:v>3.2546956855770919</c:v>
                </c:pt>
                <c:pt idx="85">
                  <c:v>3.2846956855770921</c:v>
                </c:pt>
                <c:pt idx="86">
                  <c:v>3.3146956855770919</c:v>
                </c:pt>
                <c:pt idx="87">
                  <c:v>3.3446956855770922</c:v>
                </c:pt>
                <c:pt idx="88">
                  <c:v>3.3746956855770924</c:v>
                </c:pt>
                <c:pt idx="89">
                  <c:v>3.4046956855770922</c:v>
                </c:pt>
                <c:pt idx="90">
                  <c:v>3.4346956855770925</c:v>
                </c:pt>
                <c:pt idx="91">
                  <c:v>3.4646956855770927</c:v>
                </c:pt>
                <c:pt idx="92">
                  <c:v>3.4946956855770925</c:v>
                </c:pt>
                <c:pt idx="93">
                  <c:v>3.5246956855770928</c:v>
                </c:pt>
                <c:pt idx="94">
                  <c:v>3.5546956855770926</c:v>
                </c:pt>
                <c:pt idx="95">
                  <c:v>3.5846956855770928</c:v>
                </c:pt>
                <c:pt idx="96">
                  <c:v>3.6146956855770931</c:v>
                </c:pt>
                <c:pt idx="97">
                  <c:v>3.6446956855770929</c:v>
                </c:pt>
                <c:pt idx="98">
                  <c:v>3.6746956855770931</c:v>
                </c:pt>
                <c:pt idx="99">
                  <c:v>3.7046956855770929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C-584B-B7FB-884BDEC91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35600"/>
        <c:axId val="133034496"/>
      </c:lineChart>
      <c:catAx>
        <c:axId val="132735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4496"/>
        <c:crosses val="autoZero"/>
        <c:auto val="1"/>
        <c:lblAlgn val="ctr"/>
        <c:lblOffset val="100"/>
        <c:noMultiLvlLbl val="0"/>
      </c:catAx>
      <c:valAx>
        <c:axId val="1330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GDP per capita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Growth rate of GDP per capita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Model'!$N$4</c:f>
              <c:strCache>
                <c:ptCount val="1"/>
                <c:pt idx="0">
                  <c:v>gy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Model'!$N$5:$N$104</c:f>
              <c:numCache>
                <c:formatCode>0.000</c:formatCode>
                <c:ptCount val="100"/>
                <c:pt idx="0">
                  <c:v>4.1781441359220337E-2</c:v>
                </c:pt>
                <c:pt idx="1">
                  <c:v>4.080098257617417E-2</c:v>
                </c:pt>
                <c:pt idx="2">
                  <c:v>3.9922493207879911E-2</c:v>
                </c:pt>
                <c:pt idx="3">
                  <c:v>3.9132258244969582E-2</c:v>
                </c:pt>
                <c:pt idx="4">
                  <c:v>3.8418893350579353E-2</c:v>
                </c:pt>
                <c:pt idx="5">
                  <c:v>3.7772867696331897E-2</c:v>
                </c:pt>
                <c:pt idx="6">
                  <c:v>3.7186139831666201E-2</c:v>
                </c:pt>
                <c:pt idx="7">
                  <c:v>3.6651876461306493E-2</c:v>
                </c:pt>
                <c:pt idx="8">
                  <c:v>3.6164232862179714E-2</c:v>
                </c:pt>
                <c:pt idx="9">
                  <c:v>3.5718179697524374E-2</c:v>
                </c:pt>
                <c:pt idx="10">
                  <c:v>7.0318730308106703E-2</c:v>
                </c:pt>
                <c:pt idx="11">
                  <c:v>6.4815373340423976E-2</c:v>
                </c:pt>
                <c:pt idx="12">
                  <c:v>6.0412498627447221E-2</c:v>
                </c:pt>
                <c:pt idx="13">
                  <c:v>5.6813028000313626E-2</c:v>
                </c:pt>
                <c:pt idx="14">
                  <c:v>5.3818780176840324E-2</c:v>
                </c:pt>
                <c:pt idx="15">
                  <c:v>5.1292230708805363E-2</c:v>
                </c:pt>
                <c:pt idx="16">
                  <c:v>4.9134820905148729E-2</c:v>
                </c:pt>
                <c:pt idx="17">
                  <c:v>4.727399340131197E-2</c:v>
                </c:pt>
                <c:pt idx="18">
                  <c:v>4.5655102115240598E-2</c:v>
                </c:pt>
                <c:pt idx="19">
                  <c:v>4.4236177707443584E-2</c:v>
                </c:pt>
                <c:pt idx="20">
                  <c:v>4.2984434387564593E-2</c:v>
                </c:pt>
                <c:pt idx="21">
                  <c:v>4.1873875742550741E-2</c:v>
                </c:pt>
                <c:pt idx="22">
                  <c:v>4.0883615138759828E-2</c:v>
                </c:pt>
                <c:pt idx="23">
                  <c:v>3.9996672987674134E-2</c:v>
                </c:pt>
                <c:pt idx="24">
                  <c:v>3.9199099641143868E-2</c:v>
                </c:pt>
                <c:pt idx="25">
                  <c:v>3.8479325239734574E-2</c:v>
                </c:pt>
                <c:pt idx="26">
                  <c:v>3.7827670665169302E-2</c:v>
                </c:pt>
                <c:pt idx="27">
                  <c:v>3.7235974758006538E-2</c:v>
                </c:pt>
                <c:pt idx="28">
                  <c:v>3.6697306706588495E-2</c:v>
                </c:pt>
                <c:pt idx="29">
                  <c:v>3.62057416851959E-2</c:v>
                </c:pt>
                <c:pt idx="30">
                  <c:v>3.5756184050912181E-2</c:v>
                </c:pt>
                <c:pt idx="31">
                  <c:v>3.5344226712715025E-2</c:v>
                </c:pt>
                <c:pt idx="32">
                  <c:v>3.4966038304142917E-2</c:v>
                </c:pt>
                <c:pt idx="33">
                  <c:v>3.4618271936429815E-2</c:v>
                </c:pt>
                <c:pt idx="34">
                  <c:v>3.4297990854048964E-2</c:v>
                </c:pt>
                <c:pt idx="35">
                  <c:v>3.4002607440501938E-2</c:v>
                </c:pt>
                <c:pt idx="36">
                  <c:v>3.3729832851734858E-2</c:v>
                </c:pt>
                <c:pt idx="37">
                  <c:v>3.3477635172070225E-2</c:v>
                </c:pt>
                <c:pt idx="38">
                  <c:v>3.3244204451639524E-2</c:v>
                </c:pt>
                <c:pt idx="39">
                  <c:v>3.3027923336244644E-2</c:v>
                </c:pt>
                <c:pt idx="40">
                  <c:v>3.2827342269726577E-2</c:v>
                </c:pt>
                <c:pt idx="41">
                  <c:v>3.2641158456390124E-2</c:v>
                </c:pt>
                <c:pt idx="42">
                  <c:v>3.246819793215449E-2</c:v>
                </c:pt>
                <c:pt idx="43">
                  <c:v>3.2307400219110272E-2</c:v>
                </c:pt>
                <c:pt idx="44">
                  <c:v>3.2157805137371799E-2</c:v>
                </c:pt>
                <c:pt idx="45">
                  <c:v>3.2018541426712642E-2</c:v>
                </c:pt>
                <c:pt idx="46">
                  <c:v>3.1888816893117136E-2</c:v>
                </c:pt>
                <c:pt idx="47">
                  <c:v>3.1767909845591864E-2</c:v>
                </c:pt>
                <c:pt idx="48">
                  <c:v>3.1655161629044117E-2</c:v>
                </c:pt>
                <c:pt idx="49">
                  <c:v>3.1549970091809647E-2</c:v>
                </c:pt>
                <c:pt idx="50">
                  <c:v>3.1451783853088111E-2</c:v>
                </c:pt>
                <c:pt idx="51">
                  <c:v>3.1360097257360275E-2</c:v>
                </c:pt>
                <c:pt idx="52">
                  <c:v>3.1274445920778826E-2</c:v>
                </c:pt>
                <c:pt idx="53">
                  <c:v>3.1194402789305162E-2</c:v>
                </c:pt>
                <c:pt idx="54">
                  <c:v>3.1119574640605843E-2</c:v>
                </c:pt>
                <c:pt idx="55">
                  <c:v>3.1049598971900402E-2</c:v>
                </c:pt>
                <c:pt idx="56">
                  <c:v>3.0984141224446579E-2</c:v>
                </c:pt>
                <c:pt idx="57">
                  <c:v>3.0922892302463031E-2</c:v>
                </c:pt>
                <c:pt idx="58">
                  <c:v>3.0865566350268072E-2</c:v>
                </c:pt>
                <c:pt idx="59">
                  <c:v>3.0811898756454879E-2</c:v>
                </c:pt>
                <c:pt idx="60">
                  <c:v>3.0761644358187193E-2</c:v>
                </c:pt>
                <c:pt idx="61">
                  <c:v>3.0714575822317628E-2</c:v>
                </c:pt>
                <c:pt idx="62">
                  <c:v>3.0670482183109478E-2</c:v>
                </c:pt>
                <c:pt idx="63">
                  <c:v>3.0629167518969783E-2</c:v>
                </c:pt>
                <c:pt idx="64">
                  <c:v>3.0590449752849948E-2</c:v>
                </c:pt>
                <c:pt idx="65">
                  <c:v>3.0554159562898121E-2</c:v>
                </c:pt>
                <c:pt idx="66">
                  <c:v>3.0520139391607522E-2</c:v>
                </c:pt>
                <c:pt idx="67">
                  <c:v>3.0488242543134828E-2</c:v>
                </c:pt>
                <c:pt idx="68">
                  <c:v>3.0458332359699178E-2</c:v>
                </c:pt>
                <c:pt idx="69">
                  <c:v>3.0430281469044241E-2</c:v>
                </c:pt>
                <c:pt idx="70">
                  <c:v>3.0403971095875285E-2</c:v>
                </c:pt>
                <c:pt idx="71">
                  <c:v>3.0379290430993272E-2</c:v>
                </c:pt>
                <c:pt idx="72">
                  <c:v>3.0356136052553627E-2</c:v>
                </c:pt>
                <c:pt idx="73">
                  <c:v>3.0334411394494675E-2</c:v>
                </c:pt>
                <c:pt idx="74">
                  <c:v>3.0314026257720842E-2</c:v>
                </c:pt>
                <c:pt idx="75">
                  <c:v>3.0294896360099636E-2</c:v>
                </c:pt>
                <c:pt idx="76">
                  <c:v>3.0276942921748824E-2</c:v>
                </c:pt>
                <c:pt idx="77">
                  <c:v>3.0260092282456748E-2</c:v>
                </c:pt>
                <c:pt idx="78">
                  <c:v>3.0244275548403043E-2</c:v>
                </c:pt>
                <c:pt idx="79">
                  <c:v>3.0229428265633365E-2</c:v>
                </c:pt>
                <c:pt idx="80">
                  <c:v>3.0215490117995611E-2</c:v>
                </c:pt>
                <c:pt idx="81">
                  <c:v>3.0202404647469722E-2</c:v>
                </c:pt>
                <c:pt idx="82">
                  <c:v>3.0190118995023899E-2</c:v>
                </c:pt>
                <c:pt idx="83">
                  <c:v>3.0178583660307394E-2</c:v>
                </c:pt>
                <c:pt idx="84">
                  <c:v>3.016775227864954E-2</c:v>
                </c:pt>
                <c:pt idx="85">
                  <c:v>3.0157581413975995E-2</c:v>
                </c:pt>
                <c:pt idx="86">
                  <c:v>3.0148030366380411E-2</c:v>
                </c:pt>
                <c:pt idx="87">
                  <c:v>3.0139060993203331E-2</c:v>
                </c:pt>
                <c:pt idx="88">
                  <c:v>3.0130637542572176E-2</c:v>
                </c:pt>
                <c:pt idx="89">
                  <c:v>3.0122726498447935E-2</c:v>
                </c:pt>
                <c:pt idx="90">
                  <c:v>3.0115296436306793E-2</c:v>
                </c:pt>
                <c:pt idx="91">
                  <c:v>3.0108317888659222E-2</c:v>
                </c:pt>
                <c:pt idx="92">
                  <c:v>3.0101763219676444E-2</c:v>
                </c:pt>
                <c:pt idx="93">
                  <c:v>3.0095606508255008E-2</c:v>
                </c:pt>
                <c:pt idx="94">
                  <c:v>3.0089823438904865E-2</c:v>
                </c:pt>
                <c:pt idx="95">
                  <c:v>3.0084391199896622E-2</c:v>
                </c:pt>
                <c:pt idx="96">
                  <c:v>3.0079288388148849E-2</c:v>
                </c:pt>
                <c:pt idx="97">
                  <c:v>3.0074494920377264E-2</c:v>
                </c:pt>
                <c:pt idx="98">
                  <c:v>3.0069991950065267E-2</c:v>
                </c:pt>
                <c:pt idx="99">
                  <c:v>3.0065761789849786E-2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7-8145-B4F1-C2F167B127ED}"/>
            </c:ext>
          </c:extLst>
        </c:ser>
        <c:ser>
          <c:idx val="1"/>
          <c:order val="1"/>
          <c:tx>
            <c:strRef>
              <c:f>'Solow Model'!$F$4</c:f>
              <c:strCache>
                <c:ptCount val="1"/>
                <c:pt idx="0">
                  <c:v>gA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Model'!$F$5:$F$104</c:f>
              <c:numCache>
                <c:formatCode>General</c:formatCode>
                <c:ptCount val="10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7-8145-B4F1-C2F167B12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99712"/>
        <c:axId val="173333344"/>
      </c:lineChart>
      <c:catAx>
        <c:axId val="17379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33344"/>
        <c:crosses val="autoZero"/>
        <c:auto val="1"/>
        <c:lblAlgn val="ctr"/>
        <c:lblOffset val="100"/>
        <c:noMultiLvlLbl val="0"/>
      </c:catAx>
      <c:valAx>
        <c:axId val="1733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K/AL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Model'!$L$4</c:f>
              <c:strCache>
                <c:ptCount val="1"/>
                <c:pt idx="0">
                  <c:v>K/AL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Model'!$L$5:$L$104</c:f>
              <c:numCache>
                <c:formatCode>0.000</c:formatCode>
                <c:ptCount val="100"/>
                <c:pt idx="0">
                  <c:v>2</c:v>
                </c:pt>
                <c:pt idx="1">
                  <c:v>2.0726925648889916</c:v>
                </c:pt>
                <c:pt idx="2">
                  <c:v>2.1416547293278922</c:v>
                </c:pt>
                <c:pt idx="3">
                  <c:v>2.2070282546458824</c:v>
                </c:pt>
                <c:pt idx="4">
                  <c:v>2.2689574192439372</c:v>
                </c:pt>
                <c:pt idx="5">
                  <c:v>2.3275872995873872</c:v>
                </c:pt>
                <c:pt idx="6">
                  <c:v>2.3830623967217162</c:v>
                </c:pt>
                <c:pt idx="7">
                  <c:v>2.4355255459040341</c:v>
                </c:pt>
                <c:pt idx="8">
                  <c:v>2.4851170587714275</c:v>
                </c:pt>
                <c:pt idx="9">
                  <c:v>2.5319740568162983</c:v>
                </c:pt>
                <c:pt idx="10">
                  <c:v>2.5762299623893545</c:v>
                </c:pt>
                <c:pt idx="11">
                  <c:v>2.9110243978880934</c:v>
                </c:pt>
                <c:pt idx="12">
                  <c:v>3.2349264025942386</c:v>
                </c:pt>
                <c:pt idx="13">
                  <c:v>3.5472237812418399</c:v>
                </c:pt>
                <c:pt idx="14">
                  <c:v>3.8474741347168298</c:v>
                </c:pt>
                <c:pt idx="15">
                  <c:v>4.1354451871467566</c:v>
                </c:pt>
                <c:pt idx="16">
                  <c:v>4.4110682649507194</c:v>
                </c:pt>
                <c:pt idx="17">
                  <c:v>4.6744018257718496</c:v>
                </c:pt>
                <c:pt idx="18">
                  <c:v>4.9256026735284504</c:v>
                </c:pt>
                <c:pt idx="19">
                  <c:v>5.1649030962374676</c:v>
                </c:pt>
                <c:pt idx="20">
                  <c:v>5.39259261127828</c:v>
                </c:pt>
                <c:pt idx="21">
                  <c:v>5.6090033293268737</c:v>
                </c:pt>
                <c:pt idx="22">
                  <c:v>5.8144981858057072</c:v>
                </c:pt>
                <c:pt idx="23">
                  <c:v>6.0094614627850849</c:v>
                </c:pt>
                <c:pt idx="24">
                  <c:v>6.1942911531551461</c:v>
                </c:pt>
                <c:pt idx="25">
                  <c:v>6.3693928154199932</c:v>
                </c:pt>
                <c:pt idx="26">
                  <c:v>6.5351746406234934</c:v>
                </c:pt>
                <c:pt idx="27">
                  <c:v>6.6920435089942982</c:v>
                </c:pt>
                <c:pt idx="28">
                  <c:v>6.8404018573464658</c:v>
                </c:pt>
                <c:pt idx="29">
                  <c:v>6.9806452122727016</c:v>
                </c:pt>
                <c:pt idx="30">
                  <c:v>7.1131602710190975</c:v>
                </c:pt>
                <c:pt idx="31">
                  <c:v>7.2383234333144131</c:v>
                </c:pt>
                <c:pt idx="32">
                  <c:v>7.3564997045869571</c:v>
                </c:pt>
                <c:pt idx="33">
                  <c:v>7.468041904867559</c:v>
                </c:pt>
                <c:pt idx="34">
                  <c:v>7.5732901289505046</c:v>
                </c:pt>
                <c:pt idx="35">
                  <c:v>7.672571412601652</c:v>
                </c:pt>
                <c:pt idx="36">
                  <c:v>7.7661995671772175</c:v>
                </c:pt>
                <c:pt idx="37">
                  <c:v>7.8544751512688453</c:v>
                </c:pt>
                <c:pt idx="38">
                  <c:v>7.9376855531720025</c:v>
                </c:pt>
                <c:pt idx="39">
                  <c:v>8.0161051622841448</c:v>
                </c:pt>
                <c:pt idx="40">
                  <c:v>8.089995611134329</c:v>
                </c:pt>
                <c:pt idx="41">
                  <c:v>8.1596060727536361</c:v>
                </c:pt>
                <c:pt idx="42">
                  <c:v>8.2251736006178238</c:v>
                </c:pt>
                <c:pt idx="43">
                  <c:v>8.286923500512664</c:v>
                </c:pt>
                <c:pt idx="44">
                  <c:v>8.3450697254557173</c:v>
                </c:pt>
                <c:pt idx="45">
                  <c:v>8.3998152863114246</c:v>
                </c:pt>
                <c:pt idx="46">
                  <c:v>8.4513526720039742</c:v>
                </c:pt>
                <c:pt idx="47">
                  <c:v>8.4998642743029453</c:v>
                </c:pt>
                <c:pt idx="48">
                  <c:v>8.5455228130604777</c:v>
                </c:pt>
                <c:pt idx="49">
                  <c:v>8.5884917585421405</c:v>
                </c:pt>
                <c:pt idx="50">
                  <c:v>8.6289257481383768</c:v>
                </c:pt>
                <c:pt idx="51">
                  <c:v>8.6669709952872829</c:v>
                </c:pt>
                <c:pt idx="52">
                  <c:v>8.702765688898122</c:v>
                </c:pt>
                <c:pt idx="53">
                  <c:v>8.7364403819510876</c:v>
                </c:pt>
                <c:pt idx="54">
                  <c:v>8.7681183682733774</c:v>
                </c:pt>
                <c:pt idx="55">
                  <c:v>8.7979160467635911</c:v>
                </c:pt>
                <c:pt idx="56">
                  <c:v>8.8259432725641016</c:v>
                </c:pt>
                <c:pt idx="57">
                  <c:v>8.8523036948704288</c:v>
                </c:pt>
                <c:pt idx="58">
                  <c:v>8.8770950812239526</c:v>
                </c:pt>
                <c:pt idx="59">
                  <c:v>8.9004096282638887</c:v>
                </c:pt>
                <c:pt idx="60">
                  <c:v>8.9223342590208219</c:v>
                </c:pt>
                <c:pt idx="61">
                  <c:v>8.942950906920462</c:v>
                </c:pt>
                <c:pt idx="62">
                  <c:v>8.9623367867358255</c:v>
                </c:pt>
                <c:pt idx="63">
                  <c:v>8.9805646527812275</c:v>
                </c:pt>
                <c:pt idx="64">
                  <c:v>8.9977030446845525</c:v>
                </c:pt>
                <c:pt idx="65">
                  <c:v>9.0138165211070884</c:v>
                </c:pt>
                <c:pt idx="66">
                  <c:v>9.0289658818044174</c:v>
                </c:pt>
                <c:pt idx="67">
                  <c:v>9.0432083784387665</c:v>
                </c:pt>
                <c:pt idx="68">
                  <c:v>9.0565979145640974</c:v>
                </c:pt>
                <c:pt idx="69">
                  <c:v>9.0691852352110338</c:v>
                </c:pt>
                <c:pt idx="70">
                  <c:v>9.0810181065002471</c:v>
                </c:pt>
                <c:pt idx="71">
                  <c:v>9.0921414857111351</c:v>
                </c:pt>
                <c:pt idx="72">
                  <c:v>9.1025976822279535</c:v>
                </c:pt>
                <c:pt idx="73">
                  <c:v>9.1124265097784161</c:v>
                </c:pt>
                <c:pt idx="74">
                  <c:v>9.121665430371193</c:v>
                </c:pt>
                <c:pt idx="75">
                  <c:v>9.1303496903283214</c:v>
                </c:pt>
                <c:pt idx="76">
                  <c:v>9.1385124487972185</c:v>
                </c:pt>
                <c:pt idx="77">
                  <c:v>9.1461848991148305</c:v>
                </c:pt>
                <c:pt idx="78">
                  <c:v>9.1533963833835887</c:v>
                </c:pt>
                <c:pt idx="79">
                  <c:v>9.1601745006057662</c:v>
                </c:pt>
                <c:pt idx="80">
                  <c:v>9.1665452087092394</c:v>
                </c:pt>
                <c:pt idx="81">
                  <c:v>9.1725329207844357</c:v>
                </c:pt>
                <c:pt idx="82">
                  <c:v>9.1781605958384009</c:v>
                </c:pt>
                <c:pt idx="83">
                  <c:v>9.183449824358938</c:v>
                </c:pt>
                <c:pt idx="84">
                  <c:v>9.1884209089683058</c:v>
                </c:pt>
                <c:pt idx="85">
                  <c:v>9.1930929404332513</c:v>
                </c:pt>
                <c:pt idx="86">
                  <c:v>9.1974838692854348</c:v>
                </c:pt>
                <c:pt idx="87">
                  <c:v>9.2016105732941202</c:v>
                </c:pt>
                <c:pt idx="88">
                  <c:v>9.2054889210210789</c:v>
                </c:pt>
                <c:pt idx="89">
                  <c:v>9.2091338316762172</c:v>
                </c:pt>
                <c:pt idx="90">
                  <c:v>9.2125593314812768</c:v>
                </c:pt>
                <c:pt idx="91">
                  <c:v>9.2157786067384269</c:v>
                </c:pt>
                <c:pt idx="92">
                  <c:v>9.2188040537902083</c:v>
                </c:pt>
                <c:pt idx="93">
                  <c:v>9.221647326047524</c:v>
                </c:pt>
                <c:pt idx="94">
                  <c:v>9.224319378253055</c:v>
                </c:pt>
                <c:pt idx="95">
                  <c:v>9.2268305081383772</c:v>
                </c:pt>
                <c:pt idx="96">
                  <c:v>9.2291903956245882</c:v>
                </c:pt>
                <c:pt idx="97">
                  <c:v>9.2314081397080532</c:v>
                </c:pt>
                <c:pt idx="98">
                  <c:v>9.2334922931651455</c:v>
                </c:pt>
                <c:pt idx="99">
                  <c:v>9.235450895202348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C-D04B-A55B-47AA646A47E9}"/>
            </c:ext>
          </c:extLst>
        </c:ser>
        <c:ser>
          <c:idx val="1"/>
          <c:order val="1"/>
          <c:tx>
            <c:strRef>
              <c:f>'Solow Model'!$O$4</c:f>
              <c:strCache>
                <c:ptCount val="1"/>
                <c:pt idx="0">
                  <c:v>K/AL*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Model'!$O$5:$O$104</c:f>
              <c:numCache>
                <c:formatCode>0.000</c:formatCode>
                <c:ptCount val="100"/>
                <c:pt idx="0">
                  <c:v>3.2930116186270708</c:v>
                </c:pt>
                <c:pt idx="1">
                  <c:v>3.2930116186270708</c:v>
                </c:pt>
                <c:pt idx="2">
                  <c:v>3.2930116186270708</c:v>
                </c:pt>
                <c:pt idx="3">
                  <c:v>3.2930116186270708</c:v>
                </c:pt>
                <c:pt idx="4">
                  <c:v>3.2930116186270708</c:v>
                </c:pt>
                <c:pt idx="5">
                  <c:v>3.2930116186270708</c:v>
                </c:pt>
                <c:pt idx="6">
                  <c:v>3.2930116186270708</c:v>
                </c:pt>
                <c:pt idx="7">
                  <c:v>3.2930116186270708</c:v>
                </c:pt>
                <c:pt idx="8">
                  <c:v>3.2930116186270708</c:v>
                </c:pt>
                <c:pt idx="9">
                  <c:v>3.2930116186270708</c:v>
                </c:pt>
                <c:pt idx="10">
                  <c:v>9.2659886524959028</c:v>
                </c:pt>
                <c:pt idx="11">
                  <c:v>9.2659886524959028</c:v>
                </c:pt>
                <c:pt idx="12">
                  <c:v>9.2659886524959028</c:v>
                </c:pt>
                <c:pt idx="13">
                  <c:v>9.2659886524959028</c:v>
                </c:pt>
                <c:pt idx="14">
                  <c:v>9.2659886524959028</c:v>
                </c:pt>
                <c:pt idx="15">
                  <c:v>9.2659886524959028</c:v>
                </c:pt>
                <c:pt idx="16">
                  <c:v>9.2659886524959028</c:v>
                </c:pt>
                <c:pt idx="17">
                  <c:v>9.2659886524959028</c:v>
                </c:pt>
                <c:pt idx="18">
                  <c:v>9.2659886524959028</c:v>
                </c:pt>
                <c:pt idx="19">
                  <c:v>9.2659886524959028</c:v>
                </c:pt>
                <c:pt idx="20">
                  <c:v>9.2659886524959028</c:v>
                </c:pt>
                <c:pt idx="21">
                  <c:v>9.2659886524959028</c:v>
                </c:pt>
                <c:pt idx="22">
                  <c:v>9.2659886524959028</c:v>
                </c:pt>
                <c:pt idx="23">
                  <c:v>9.2659886524959028</c:v>
                </c:pt>
                <c:pt idx="24">
                  <c:v>9.2659886524959028</c:v>
                </c:pt>
                <c:pt idx="25">
                  <c:v>9.2659886524959028</c:v>
                </c:pt>
                <c:pt idx="26">
                  <c:v>9.2659886524959028</c:v>
                </c:pt>
                <c:pt idx="27">
                  <c:v>9.2659886524959028</c:v>
                </c:pt>
                <c:pt idx="28">
                  <c:v>9.2659886524959028</c:v>
                </c:pt>
                <c:pt idx="29">
                  <c:v>9.2659886524959028</c:v>
                </c:pt>
                <c:pt idx="30">
                  <c:v>9.2659886524959028</c:v>
                </c:pt>
                <c:pt idx="31">
                  <c:v>9.2659886524959028</c:v>
                </c:pt>
                <c:pt idx="32">
                  <c:v>9.2659886524959028</c:v>
                </c:pt>
                <c:pt idx="33">
                  <c:v>9.2659886524959028</c:v>
                </c:pt>
                <c:pt idx="34">
                  <c:v>9.2659886524959028</c:v>
                </c:pt>
                <c:pt idx="35">
                  <c:v>9.2659886524959028</c:v>
                </c:pt>
                <c:pt idx="36">
                  <c:v>9.2659886524959028</c:v>
                </c:pt>
                <c:pt idx="37">
                  <c:v>9.2659886524959028</c:v>
                </c:pt>
                <c:pt idx="38">
                  <c:v>9.2659886524959028</c:v>
                </c:pt>
                <c:pt idx="39">
                  <c:v>9.2659886524959028</c:v>
                </c:pt>
                <c:pt idx="40">
                  <c:v>9.2659886524959028</c:v>
                </c:pt>
                <c:pt idx="41">
                  <c:v>9.2659886524959028</c:v>
                </c:pt>
                <c:pt idx="42">
                  <c:v>9.2659886524959028</c:v>
                </c:pt>
                <c:pt idx="43">
                  <c:v>9.2659886524959028</c:v>
                </c:pt>
                <c:pt idx="44">
                  <c:v>9.2659886524959028</c:v>
                </c:pt>
                <c:pt idx="45">
                  <c:v>9.2659886524959028</c:v>
                </c:pt>
                <c:pt idx="46">
                  <c:v>9.2659886524959028</c:v>
                </c:pt>
                <c:pt idx="47">
                  <c:v>9.2659886524959028</c:v>
                </c:pt>
                <c:pt idx="48">
                  <c:v>9.2659886524959028</c:v>
                </c:pt>
                <c:pt idx="49">
                  <c:v>9.2659886524959028</c:v>
                </c:pt>
                <c:pt idx="50">
                  <c:v>9.2659886524959028</c:v>
                </c:pt>
                <c:pt idx="51">
                  <c:v>9.2659886524959028</c:v>
                </c:pt>
                <c:pt idx="52">
                  <c:v>9.2659886524959028</c:v>
                </c:pt>
                <c:pt idx="53">
                  <c:v>9.2659886524959028</c:v>
                </c:pt>
                <c:pt idx="54">
                  <c:v>9.2659886524959028</c:v>
                </c:pt>
                <c:pt idx="55">
                  <c:v>9.2659886524959028</c:v>
                </c:pt>
                <c:pt idx="56">
                  <c:v>9.2659886524959028</c:v>
                </c:pt>
                <c:pt idx="57">
                  <c:v>9.2659886524959028</c:v>
                </c:pt>
                <c:pt idx="58">
                  <c:v>9.2659886524959028</c:v>
                </c:pt>
                <c:pt idx="59">
                  <c:v>9.2659886524959028</c:v>
                </c:pt>
                <c:pt idx="60">
                  <c:v>9.2659886524959028</c:v>
                </c:pt>
                <c:pt idx="61">
                  <c:v>9.2659886524959028</c:v>
                </c:pt>
                <c:pt idx="62">
                  <c:v>9.2659886524959028</c:v>
                </c:pt>
                <c:pt idx="63">
                  <c:v>9.2659886524959028</c:v>
                </c:pt>
                <c:pt idx="64">
                  <c:v>9.2659886524959028</c:v>
                </c:pt>
                <c:pt idx="65">
                  <c:v>9.2659886524959028</c:v>
                </c:pt>
                <c:pt idx="66">
                  <c:v>9.2659886524959028</c:v>
                </c:pt>
                <c:pt idx="67">
                  <c:v>9.2659886524959028</c:v>
                </c:pt>
                <c:pt idx="68">
                  <c:v>9.2659886524959028</c:v>
                </c:pt>
                <c:pt idx="69">
                  <c:v>9.2659886524959028</c:v>
                </c:pt>
                <c:pt idx="70">
                  <c:v>9.2659886524959028</c:v>
                </c:pt>
                <c:pt idx="71">
                  <c:v>9.2659886524959028</c:v>
                </c:pt>
                <c:pt idx="72">
                  <c:v>9.2659886524959028</c:v>
                </c:pt>
                <c:pt idx="73">
                  <c:v>9.2659886524959028</c:v>
                </c:pt>
                <c:pt idx="74">
                  <c:v>9.2659886524959028</c:v>
                </c:pt>
                <c:pt idx="75">
                  <c:v>9.2659886524959028</c:v>
                </c:pt>
                <c:pt idx="76">
                  <c:v>9.2659886524959028</c:v>
                </c:pt>
                <c:pt idx="77">
                  <c:v>9.2659886524959028</c:v>
                </c:pt>
                <c:pt idx="78">
                  <c:v>9.2659886524959028</c:v>
                </c:pt>
                <c:pt idx="79">
                  <c:v>9.2659886524959028</c:v>
                </c:pt>
                <c:pt idx="80">
                  <c:v>9.2659886524959028</c:v>
                </c:pt>
                <c:pt idx="81">
                  <c:v>9.2659886524959028</c:v>
                </c:pt>
                <c:pt idx="82">
                  <c:v>9.2659886524959028</c:v>
                </c:pt>
                <c:pt idx="83">
                  <c:v>9.2659886524959028</c:v>
                </c:pt>
                <c:pt idx="84">
                  <c:v>9.2659886524959028</c:v>
                </c:pt>
                <c:pt idx="85">
                  <c:v>9.2659886524959028</c:v>
                </c:pt>
                <c:pt idx="86">
                  <c:v>9.2659886524959028</c:v>
                </c:pt>
                <c:pt idx="87">
                  <c:v>9.2659886524959028</c:v>
                </c:pt>
                <c:pt idx="88">
                  <c:v>9.2659886524959028</c:v>
                </c:pt>
                <c:pt idx="89">
                  <c:v>9.2659886524959028</c:v>
                </c:pt>
                <c:pt idx="90">
                  <c:v>9.2659886524959028</c:v>
                </c:pt>
                <c:pt idx="91">
                  <c:v>9.2659886524959028</c:v>
                </c:pt>
                <c:pt idx="92">
                  <c:v>9.2659886524959028</c:v>
                </c:pt>
                <c:pt idx="93">
                  <c:v>9.2659886524959028</c:v>
                </c:pt>
                <c:pt idx="94">
                  <c:v>9.2659886524959028</c:v>
                </c:pt>
                <c:pt idx="95">
                  <c:v>9.2659886524959028</c:v>
                </c:pt>
                <c:pt idx="96">
                  <c:v>9.2659886524959028</c:v>
                </c:pt>
                <c:pt idx="97">
                  <c:v>9.2659886524959028</c:v>
                </c:pt>
                <c:pt idx="98">
                  <c:v>9.2659886524959028</c:v>
                </c:pt>
                <c:pt idx="99">
                  <c:v>9.2659886524959028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C-D04B-A55B-47AA646A4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42272"/>
        <c:axId val="175364960"/>
      </c:lineChart>
      <c:catAx>
        <c:axId val="17204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64960"/>
        <c:crosses val="autoZero"/>
        <c:auto val="1"/>
        <c:lblAlgn val="ctr"/>
        <c:lblOffset val="100"/>
        <c:noMultiLvlLbl val="0"/>
      </c:catAx>
      <c:valAx>
        <c:axId val="1753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K/AL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</xdr:row>
      <xdr:rowOff>12700</xdr:rowOff>
    </xdr:from>
    <xdr:to>
      <xdr:col>12</xdr:col>
      <xdr:colOff>12700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042BB-23C5-B942-B3DF-F89203902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812800</xdr:colOff>
      <xdr:row>30</xdr:row>
      <xdr:rowOff>133350</xdr:rowOff>
    </xdr:from>
    <xdr:to>
      <xdr:col>12</xdr:col>
      <xdr:colOff>25400</xdr:colOff>
      <xdr:row>61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4B0F12-4C53-7B06-7C86-CFEA5ADC3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62</xdr:row>
      <xdr:rowOff>6350</xdr:rowOff>
    </xdr:from>
    <xdr:to>
      <xdr:col>11</xdr:col>
      <xdr:colOff>812800</xdr:colOff>
      <xdr:row>88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074ECF-BC91-CBDE-93BB-83F38E414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E5F5-882A-BB41-BE06-3FD5E24A23F4}">
  <dimension ref="A1:R104"/>
  <sheetViews>
    <sheetView tabSelected="1" workbookViewId="0">
      <pane ySplit="4" topLeftCell="A5" activePane="bottomLeft" state="frozen"/>
      <selection pane="bottomLeft" activeCell="C16" sqref="C16"/>
    </sheetView>
  </sheetViews>
  <sheetFormatPr baseColWidth="10" defaultRowHeight="21" x14ac:dyDescent="0.25"/>
  <cols>
    <col min="1" max="6" width="10.83203125" style="1"/>
    <col min="7" max="18" width="10.83203125" style="2"/>
    <col min="19" max="16384" width="10.83203125" style="1"/>
  </cols>
  <sheetData>
    <row r="1" spans="1:18" x14ac:dyDescent="0.25">
      <c r="A1" s="1" t="s">
        <v>19</v>
      </c>
    </row>
    <row r="2" spans="1:18" x14ac:dyDescent="0.25">
      <c r="A2" s="1" t="s">
        <v>18</v>
      </c>
    </row>
    <row r="4" spans="1:18" s="3" customFormat="1" x14ac:dyDescent="0.25">
      <c r="A4" s="3" t="s">
        <v>0</v>
      </c>
      <c r="B4" s="3" t="s">
        <v>5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7</v>
      </c>
      <c r="H4" s="4" t="s">
        <v>8</v>
      </c>
      <c r="I4" s="4" t="s">
        <v>9</v>
      </c>
      <c r="J4" s="4" t="s">
        <v>6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16</v>
      </c>
      <c r="Q4" s="4" t="s">
        <v>17</v>
      </c>
      <c r="R4" s="4" t="s">
        <v>15</v>
      </c>
    </row>
    <row r="5" spans="1:18" x14ac:dyDescent="0.25">
      <c r="A5" s="1">
        <v>0</v>
      </c>
      <c r="B5" s="5">
        <v>0.33</v>
      </c>
      <c r="C5" s="5">
        <v>0.2</v>
      </c>
      <c r="D5" s="5">
        <v>0.01</v>
      </c>
      <c r="E5" s="5">
        <v>0.05</v>
      </c>
      <c r="F5" s="5">
        <v>0.03</v>
      </c>
      <c r="G5" s="6">
        <v>2</v>
      </c>
      <c r="H5" s="6">
        <v>1</v>
      </c>
      <c r="I5" s="6">
        <v>1</v>
      </c>
      <c r="J5" s="2">
        <f t="shared" ref="J5:J36" si="0">G5^B5*(H5*I5)^(1-B5)</f>
        <v>1.2570133745218284</v>
      </c>
      <c r="K5" s="2">
        <f t="shared" ref="K5:K36" si="1">J5/I5</f>
        <v>1.2570133745218284</v>
      </c>
      <c r="L5" s="2">
        <f t="shared" ref="L5:L36" si="2">G5/(H5*I5)</f>
        <v>2</v>
      </c>
      <c r="M5" s="2">
        <f t="shared" ref="M5:M36" si="3">C5*(1/L5)^(1-B5)-E5</f>
        <v>7.570133745218284E-2</v>
      </c>
      <c r="N5" s="2">
        <f t="shared" ref="N5:N36" si="4">B5*(M5-F5-D5)+F5</f>
        <v>4.1781441359220337E-2</v>
      </c>
      <c r="O5" s="2">
        <f>(C5/(D5+E5+F5))^(1/(1-B5))</f>
        <v>3.2930116186270708</v>
      </c>
      <c r="P5" s="2">
        <f>O5^B5*H5</f>
        <v>1.4818552283821818</v>
      </c>
      <c r="Q5" s="2">
        <f>LN(K5)</f>
        <v>0.22873856958478198</v>
      </c>
      <c r="R5" s="2">
        <f>LN(P5)</f>
        <v>0.39329483545054422</v>
      </c>
    </row>
    <row r="6" spans="1:18" x14ac:dyDescent="0.25">
      <c r="A6" s="1">
        <f>A5+1</f>
        <v>1</v>
      </c>
      <c r="B6" s="1">
        <f>B5</f>
        <v>0.33</v>
      </c>
      <c r="C6" s="1">
        <f>C5</f>
        <v>0.2</v>
      </c>
      <c r="D6" s="1">
        <f>D5</f>
        <v>0.01</v>
      </c>
      <c r="E6" s="1">
        <f>E5</f>
        <v>0.05</v>
      </c>
      <c r="F6" s="1">
        <f>F5</f>
        <v>0.03</v>
      </c>
      <c r="G6" s="2">
        <f>G5*EXP(M5)</f>
        <v>2.1572807531249181</v>
      </c>
      <c r="H6" s="2">
        <f>H5*EXP(F6)</f>
        <v>1.0304545339535169</v>
      </c>
      <c r="I6" s="2">
        <f>I5*EXP(D6)</f>
        <v>1.0100501670841679</v>
      </c>
      <c r="J6" s="2">
        <f t="shared" si="0"/>
        <v>1.3238180332458818</v>
      </c>
      <c r="K6" s="2">
        <f t="shared" si="1"/>
        <v>1.310645823729236</v>
      </c>
      <c r="L6" s="2">
        <f t="shared" si="2"/>
        <v>2.0726925648889916</v>
      </c>
      <c r="M6" s="2">
        <f t="shared" si="3"/>
        <v>7.2730250230830823E-2</v>
      </c>
      <c r="N6" s="2">
        <f t="shared" si="4"/>
        <v>4.080098257617417E-2</v>
      </c>
      <c r="O6" s="2">
        <f t="shared" ref="O6:O69" si="5">(C6/(D6+E6+F6))^(1/(1-B6))</f>
        <v>3.2930116186270708</v>
      </c>
      <c r="P6" s="2">
        <f t="shared" ref="P6:P69" si="6">O6^B6*H6</f>
        <v>1.5269844387491436</v>
      </c>
      <c r="Q6" s="2">
        <f t="shared" ref="Q6:Q69" si="7">LN(K6)</f>
        <v>0.27052001094400246</v>
      </c>
      <c r="R6" s="2">
        <f t="shared" ref="R6:R69" si="8">LN(P6)</f>
        <v>0.42329483545054436</v>
      </c>
    </row>
    <row r="7" spans="1:18" x14ac:dyDescent="0.25">
      <c r="A7" s="1">
        <f t="shared" ref="A7:A70" si="9">A6+1</f>
        <v>2</v>
      </c>
      <c r="B7" s="1">
        <f t="shared" ref="B7:B70" si="10">B6</f>
        <v>0.33</v>
      </c>
      <c r="C7" s="1">
        <f>C6</f>
        <v>0.2</v>
      </c>
      <c r="D7" s="1">
        <f t="shared" ref="D7:D70" si="11">D6</f>
        <v>0.01</v>
      </c>
      <c r="E7" s="1">
        <f t="shared" ref="E7:E70" si="12">E6</f>
        <v>0.05</v>
      </c>
      <c r="F7" s="1">
        <f t="shared" ref="F7:F70" si="13">F6</f>
        <v>0.03</v>
      </c>
      <c r="G7" s="2">
        <f t="shared" ref="G7:G70" si="14">G6*EXP(M6)</f>
        <v>2.3200268717058194</v>
      </c>
      <c r="H7" s="2">
        <f t="shared" ref="H7:H70" si="15">H6*EXP(F7)</f>
        <v>1.0618365465453599</v>
      </c>
      <c r="I7" s="2">
        <f t="shared" ref="I7:I70" si="16">I6*EXP(D7)</f>
        <v>1.0202013400267556</v>
      </c>
      <c r="J7" s="2">
        <f t="shared" si="0"/>
        <v>1.392806802519132</v>
      </c>
      <c r="K7" s="2">
        <f t="shared" si="1"/>
        <v>1.3652273800018775</v>
      </c>
      <c r="L7" s="2">
        <f t="shared" si="2"/>
        <v>2.1416547293278922</v>
      </c>
      <c r="M7" s="2">
        <f t="shared" si="3"/>
        <v>7.0068161235999724E-2</v>
      </c>
      <c r="N7" s="2">
        <f t="shared" si="4"/>
        <v>3.9922493207879911E-2</v>
      </c>
      <c r="O7" s="2">
        <f t="shared" si="5"/>
        <v>3.2930116186270708</v>
      </c>
      <c r="P7" s="2">
        <f t="shared" si="6"/>
        <v>1.5734880381855214</v>
      </c>
      <c r="Q7" s="2">
        <f t="shared" si="7"/>
        <v>0.31132099352017689</v>
      </c>
      <c r="R7" s="2">
        <f t="shared" si="8"/>
        <v>0.45329483545054444</v>
      </c>
    </row>
    <row r="8" spans="1:18" x14ac:dyDescent="0.25">
      <c r="A8" s="1">
        <f t="shared" si="9"/>
        <v>3</v>
      </c>
      <c r="B8" s="1">
        <f t="shared" si="10"/>
        <v>0.33</v>
      </c>
      <c r="C8" s="1">
        <f t="shared" ref="C8:C70" si="17">C7</f>
        <v>0.2</v>
      </c>
      <c r="D8" s="1">
        <f t="shared" si="11"/>
        <v>0.01</v>
      </c>
      <c r="E8" s="1">
        <f t="shared" si="12"/>
        <v>0.05</v>
      </c>
      <c r="F8" s="1">
        <f t="shared" si="13"/>
        <v>0.03</v>
      </c>
      <c r="G8" s="2">
        <f t="shared" si="14"/>
        <v>2.4884174084599566</v>
      </c>
      <c r="H8" s="2">
        <f t="shared" si="15"/>
        <v>1.0941742837052106</v>
      </c>
      <c r="I8" s="2">
        <f t="shared" si="16"/>
        <v>1.0304545339535165</v>
      </c>
      <c r="J8" s="2">
        <f t="shared" si="0"/>
        <v>1.4641040519181061</v>
      </c>
      <c r="K8" s="2">
        <f t="shared" si="1"/>
        <v>1.4208332378341997</v>
      </c>
      <c r="L8" s="2">
        <f t="shared" si="2"/>
        <v>2.2070282546458824</v>
      </c>
      <c r="M8" s="2">
        <f t="shared" si="3"/>
        <v>6.7673509833241163E-2</v>
      </c>
      <c r="N8" s="2">
        <f t="shared" si="4"/>
        <v>3.9132258244969582E-2</v>
      </c>
      <c r="O8" s="2">
        <f t="shared" si="5"/>
        <v>3.2930116186270708</v>
      </c>
      <c r="P8" s="2">
        <f t="shared" si="6"/>
        <v>1.621407883069895</v>
      </c>
      <c r="Q8" s="2">
        <f t="shared" si="7"/>
        <v>0.35124348672805672</v>
      </c>
      <c r="R8" s="2">
        <f t="shared" si="8"/>
        <v>0.48329483545054447</v>
      </c>
    </row>
    <row r="9" spans="1:18" x14ac:dyDescent="0.25">
      <c r="A9" s="1">
        <f t="shared" si="9"/>
        <v>4</v>
      </c>
      <c r="B9" s="1">
        <f t="shared" si="10"/>
        <v>0.33</v>
      </c>
      <c r="C9" s="1">
        <f t="shared" si="17"/>
        <v>0.2</v>
      </c>
      <c r="D9" s="1">
        <f t="shared" si="11"/>
        <v>0.01</v>
      </c>
      <c r="E9" s="1">
        <f t="shared" si="12"/>
        <v>0.05</v>
      </c>
      <c r="F9" s="1">
        <f t="shared" si="13"/>
        <v>0.03</v>
      </c>
      <c r="G9" s="2">
        <f t="shared" si="14"/>
        <v>2.6626461973002824</v>
      </c>
      <c r="H9" s="2">
        <f t="shared" si="15"/>
        <v>1.127496851579376</v>
      </c>
      <c r="I9" s="2">
        <f t="shared" si="16"/>
        <v>1.0408107741923878</v>
      </c>
      <c r="J9" s="2">
        <f t="shared" si="0"/>
        <v>1.5378352488668958</v>
      </c>
      <c r="K9" s="2">
        <f t="shared" si="1"/>
        <v>1.4775358662674989</v>
      </c>
      <c r="L9" s="2">
        <f t="shared" si="2"/>
        <v>2.2689574192439372</v>
      </c>
      <c r="M9" s="2">
        <f t="shared" si="3"/>
        <v>6.5511798032058643E-2</v>
      </c>
      <c r="N9" s="2">
        <f t="shared" si="4"/>
        <v>3.8418893350579353E-2</v>
      </c>
      <c r="O9" s="2">
        <f t="shared" si="5"/>
        <v>3.2930116186270708</v>
      </c>
      <c r="P9" s="2">
        <f t="shared" si="6"/>
        <v>1.670787104497347</v>
      </c>
      <c r="Q9" s="2">
        <f t="shared" si="7"/>
        <v>0.3903757449730263</v>
      </c>
      <c r="R9" s="2">
        <f t="shared" si="8"/>
        <v>0.51329483545054444</v>
      </c>
    </row>
    <row r="10" spans="1:18" x14ac:dyDescent="0.25">
      <c r="A10" s="1">
        <f t="shared" si="9"/>
        <v>5</v>
      </c>
      <c r="B10" s="1">
        <f t="shared" si="10"/>
        <v>0.33</v>
      </c>
      <c r="C10" s="1">
        <f t="shared" si="17"/>
        <v>0.2</v>
      </c>
      <c r="D10" s="1">
        <f t="shared" si="11"/>
        <v>0.01</v>
      </c>
      <c r="E10" s="1">
        <f t="shared" si="12"/>
        <v>0.05</v>
      </c>
      <c r="F10" s="1">
        <f t="shared" si="13"/>
        <v>0.03</v>
      </c>
      <c r="G10" s="2">
        <f t="shared" si="14"/>
        <v>2.8429215475746159</v>
      </c>
      <c r="H10" s="2">
        <f t="shared" si="15"/>
        <v>1.1618342427282835</v>
      </c>
      <c r="I10" s="2">
        <f t="shared" si="16"/>
        <v>1.0512710963760235</v>
      </c>
      <c r="J10" s="2">
        <f t="shared" si="0"/>
        <v>1.6141276215653737</v>
      </c>
      <c r="K10" s="2">
        <f t="shared" si="1"/>
        <v>1.5354056885323375</v>
      </c>
      <c r="L10" s="2">
        <f t="shared" si="2"/>
        <v>2.3275872995873872</v>
      </c>
      <c r="M10" s="2">
        <f t="shared" si="3"/>
        <v>6.355414453433908E-2</v>
      </c>
      <c r="N10" s="2">
        <f t="shared" si="4"/>
        <v>3.7772867696331897E-2</v>
      </c>
      <c r="O10" s="2">
        <f t="shared" si="5"/>
        <v>3.2930116186270708</v>
      </c>
      <c r="P10" s="2">
        <f t="shared" si="6"/>
        <v>1.7216701471003597</v>
      </c>
      <c r="Q10" s="2">
        <f t="shared" si="7"/>
        <v>0.4287946383236057</v>
      </c>
      <c r="R10" s="2">
        <f t="shared" si="8"/>
        <v>0.54329483545054447</v>
      </c>
    </row>
    <row r="11" spans="1:18" x14ac:dyDescent="0.25">
      <c r="A11" s="1">
        <f t="shared" si="9"/>
        <v>6</v>
      </c>
      <c r="B11" s="1">
        <f t="shared" si="10"/>
        <v>0.33</v>
      </c>
      <c r="C11" s="1">
        <f t="shared" si="17"/>
        <v>0.2</v>
      </c>
      <c r="D11" s="1">
        <f t="shared" si="11"/>
        <v>0.01</v>
      </c>
      <c r="E11" s="1">
        <f t="shared" si="12"/>
        <v>0.05</v>
      </c>
      <c r="F11" s="1">
        <f t="shared" si="13"/>
        <v>0.03</v>
      </c>
      <c r="G11" s="2">
        <f t="shared" si="14"/>
        <v>3.0294660469953709</v>
      </c>
      <c r="H11" s="2">
        <f t="shared" si="15"/>
        <v>1.1972173631218106</v>
      </c>
      <c r="I11" s="2">
        <f t="shared" si="16"/>
        <v>1.061836546545359</v>
      </c>
      <c r="J11" s="2">
        <f t="shared" si="0"/>
        <v>1.6931107306781257</v>
      </c>
      <c r="K11" s="2">
        <f t="shared" si="1"/>
        <v>1.5945116375835726</v>
      </c>
      <c r="L11" s="2">
        <f t="shared" si="2"/>
        <v>2.3830623967217162</v>
      </c>
      <c r="M11" s="2">
        <f t="shared" si="3"/>
        <v>6.1776181308079409E-2</v>
      </c>
      <c r="N11" s="2">
        <f t="shared" si="4"/>
        <v>3.7186139831666201E-2</v>
      </c>
      <c r="O11" s="2">
        <f t="shared" si="5"/>
        <v>3.2930116186270708</v>
      </c>
      <c r="P11" s="2">
        <f t="shared" si="6"/>
        <v>1.7741028090519841</v>
      </c>
      <c r="Q11" s="2">
        <f t="shared" si="7"/>
        <v>0.46656750601993757</v>
      </c>
      <c r="R11" s="2">
        <f t="shared" si="8"/>
        <v>0.5732948354505446</v>
      </c>
    </row>
    <row r="12" spans="1:18" x14ac:dyDescent="0.25">
      <c r="A12" s="1">
        <f t="shared" si="9"/>
        <v>7</v>
      </c>
      <c r="B12" s="1">
        <f t="shared" si="10"/>
        <v>0.33</v>
      </c>
      <c r="C12" s="1">
        <f t="shared" si="17"/>
        <v>0.2</v>
      </c>
      <c r="D12" s="1">
        <f t="shared" si="11"/>
        <v>0.01</v>
      </c>
      <c r="E12" s="1">
        <f t="shared" si="12"/>
        <v>0.05</v>
      </c>
      <c r="F12" s="1">
        <f t="shared" si="13"/>
        <v>0.03</v>
      </c>
      <c r="G12" s="2">
        <f t="shared" si="14"/>
        <v>3.2225164584950377</v>
      </c>
      <c r="H12" s="2">
        <f t="shared" si="15"/>
        <v>1.2336780599567438</v>
      </c>
      <c r="I12" s="2">
        <f t="shared" si="16"/>
        <v>1.0725081812542157</v>
      </c>
      <c r="J12" s="2">
        <f t="shared" si="0"/>
        <v>1.7749169726324021</v>
      </c>
      <c r="K12" s="2">
        <f t="shared" si="1"/>
        <v>1.654921616128628</v>
      </c>
      <c r="L12" s="2">
        <f t="shared" si="2"/>
        <v>2.4355255459040341</v>
      </c>
      <c r="M12" s="2">
        <f t="shared" si="3"/>
        <v>6.0157201397898472E-2</v>
      </c>
      <c r="N12" s="2">
        <f t="shared" si="4"/>
        <v>3.6651876461306493E-2</v>
      </c>
      <c r="O12" s="2">
        <f t="shared" si="5"/>
        <v>3.2930116186270708</v>
      </c>
      <c r="P12" s="2">
        <f t="shared" si="6"/>
        <v>1.8281322832872875</v>
      </c>
      <c r="Q12" s="2">
        <f t="shared" si="7"/>
        <v>0.5037536458516042</v>
      </c>
      <c r="R12" s="2">
        <f t="shared" si="8"/>
        <v>0.60329483545054463</v>
      </c>
    </row>
    <row r="13" spans="1:18" x14ac:dyDescent="0.25">
      <c r="A13" s="1">
        <f t="shared" si="9"/>
        <v>8</v>
      </c>
      <c r="B13" s="1">
        <f t="shared" si="10"/>
        <v>0.33</v>
      </c>
      <c r="C13" s="1">
        <f t="shared" si="17"/>
        <v>0.2</v>
      </c>
      <c r="D13" s="1">
        <f t="shared" si="11"/>
        <v>0.01</v>
      </c>
      <c r="E13" s="1">
        <f t="shared" si="12"/>
        <v>0.05</v>
      </c>
      <c r="F13" s="1">
        <f t="shared" si="13"/>
        <v>0.03</v>
      </c>
      <c r="G13" s="2">
        <f t="shared" si="14"/>
        <v>3.4223236992590436</v>
      </c>
      <c r="H13" s="2">
        <f t="shared" si="15"/>
        <v>1.2712491503214054</v>
      </c>
      <c r="I13" s="2">
        <f t="shared" si="16"/>
        <v>1.0832870676749575</v>
      </c>
      <c r="J13" s="2">
        <f t="shared" si="0"/>
        <v>1.8596820315148885</v>
      </c>
      <c r="K13" s="2">
        <f t="shared" si="1"/>
        <v>1.716702882372902</v>
      </c>
      <c r="L13" s="2">
        <f t="shared" si="2"/>
        <v>2.4851170587714275</v>
      </c>
      <c r="M13" s="2">
        <f t="shared" si="3"/>
        <v>5.867949352175672E-2</v>
      </c>
      <c r="N13" s="2">
        <f t="shared" si="4"/>
        <v>3.6164232862179714E-2</v>
      </c>
      <c r="O13" s="2">
        <f t="shared" si="5"/>
        <v>3.2930116186270708</v>
      </c>
      <c r="P13" s="2">
        <f t="shared" si="6"/>
        <v>1.8838071999801806</v>
      </c>
      <c r="Q13" s="2">
        <f t="shared" si="7"/>
        <v>0.54040552231291061</v>
      </c>
      <c r="R13" s="2">
        <f t="shared" si="8"/>
        <v>0.63329483545054477</v>
      </c>
    </row>
    <row r="14" spans="1:18" x14ac:dyDescent="0.25">
      <c r="A14" s="1">
        <f t="shared" si="9"/>
        <v>9</v>
      </c>
      <c r="B14" s="1">
        <f t="shared" si="10"/>
        <v>0.33</v>
      </c>
      <c r="C14" s="1">
        <f t="shared" si="17"/>
        <v>0.2</v>
      </c>
      <c r="D14" s="1">
        <f t="shared" si="11"/>
        <v>0.01</v>
      </c>
      <c r="E14" s="1">
        <f t="shared" si="12"/>
        <v>0.05</v>
      </c>
      <c r="F14" s="1">
        <f t="shared" si="13"/>
        <v>0.03</v>
      </c>
      <c r="G14" s="2">
        <f t="shared" si="14"/>
        <v>3.6291528925384728</v>
      </c>
      <c r="H14" s="2">
        <f t="shared" si="15"/>
        <v>1.3099644507332482</v>
      </c>
      <c r="I14" s="2">
        <f t="shared" si="16"/>
        <v>1.0941742837052093</v>
      </c>
      <c r="J14" s="2">
        <f t="shared" si="0"/>
        <v>1.9475452923896663</v>
      </c>
      <c r="K14" s="2">
        <f t="shared" si="1"/>
        <v>1.7799223774430901</v>
      </c>
      <c r="L14" s="2">
        <f t="shared" si="2"/>
        <v>2.5319740568162983</v>
      </c>
      <c r="M14" s="2">
        <f t="shared" si="3"/>
        <v>5.7327817265225386E-2</v>
      </c>
      <c r="N14" s="2">
        <f t="shared" si="4"/>
        <v>3.5718179697524374E-2</v>
      </c>
      <c r="O14" s="2">
        <f t="shared" si="5"/>
        <v>3.2930116186270708</v>
      </c>
      <c r="P14" s="2">
        <f t="shared" si="6"/>
        <v>1.9411776703138568</v>
      </c>
      <c r="Q14" s="2">
        <f t="shared" si="7"/>
        <v>0.57656975517509024</v>
      </c>
      <c r="R14" s="2">
        <f t="shared" si="8"/>
        <v>0.66329483545054491</v>
      </c>
    </row>
    <row r="15" spans="1:18" x14ac:dyDescent="0.25">
      <c r="A15" s="1">
        <f t="shared" si="9"/>
        <v>10</v>
      </c>
      <c r="B15" s="7">
        <f t="shared" si="10"/>
        <v>0.33</v>
      </c>
      <c r="C15" s="7">
        <v>0.4</v>
      </c>
      <c r="D15" s="7">
        <f t="shared" si="11"/>
        <v>0.01</v>
      </c>
      <c r="E15" s="7">
        <f t="shared" si="12"/>
        <v>0.05</v>
      </c>
      <c r="F15" s="7">
        <f t="shared" si="13"/>
        <v>0.03</v>
      </c>
      <c r="G15" s="8">
        <f t="shared" si="14"/>
        <v>3.8432834846958781</v>
      </c>
      <c r="H15" s="8">
        <f t="shared" si="15"/>
        <v>1.3498588075760041</v>
      </c>
      <c r="I15" s="8">
        <f t="shared" si="16"/>
        <v>1.1051709180756464</v>
      </c>
      <c r="J15" s="2">
        <f t="shared" si="0"/>
        <v>2.0386502258524333</v>
      </c>
      <c r="K15" s="2">
        <f t="shared" si="1"/>
        <v>1.8446470066387437</v>
      </c>
      <c r="L15" s="2">
        <f t="shared" si="2"/>
        <v>2.5762299623893545</v>
      </c>
      <c r="M15" s="2">
        <f t="shared" si="3"/>
        <v>0.16217797063062639</v>
      </c>
      <c r="N15" s="2">
        <f t="shared" si="4"/>
        <v>7.0318730308106703E-2</v>
      </c>
      <c r="O15" s="2">
        <f t="shared" si="5"/>
        <v>9.2659886524959028</v>
      </c>
      <c r="P15" s="2">
        <f t="shared" si="6"/>
        <v>2.8142496885309538</v>
      </c>
      <c r="Q15" s="2">
        <f t="shared" si="7"/>
        <v>0.6122879348726149</v>
      </c>
      <c r="R15" s="2">
        <f t="shared" si="8"/>
        <v>1.0346956855770852</v>
      </c>
    </row>
    <row r="16" spans="1:18" x14ac:dyDescent="0.25">
      <c r="A16" s="1">
        <f t="shared" si="9"/>
        <v>11</v>
      </c>
      <c r="B16" s="1">
        <f t="shared" si="10"/>
        <v>0.33</v>
      </c>
      <c r="C16" s="1">
        <f t="shared" si="17"/>
        <v>0.4</v>
      </c>
      <c r="D16" s="1">
        <f t="shared" si="11"/>
        <v>0.01</v>
      </c>
      <c r="E16" s="1">
        <f t="shared" si="12"/>
        <v>0.05</v>
      </c>
      <c r="F16" s="1">
        <f t="shared" si="13"/>
        <v>0.03</v>
      </c>
      <c r="G16" s="2">
        <f t="shared" si="14"/>
        <v>4.5199685958634559</v>
      </c>
      <c r="H16" s="2">
        <f t="shared" si="15"/>
        <v>1.3909681284637814</v>
      </c>
      <c r="I16" s="2">
        <f t="shared" si="16"/>
        <v>1.11627807045887</v>
      </c>
      <c r="J16" s="2">
        <f t="shared" si="0"/>
        <v>2.2091474352206264</v>
      </c>
      <c r="K16" s="2">
        <f t="shared" si="1"/>
        <v>1.9790296823734155</v>
      </c>
      <c r="L16" s="2">
        <f t="shared" si="2"/>
        <v>2.9110243978880934</v>
      </c>
      <c r="M16" s="2">
        <f t="shared" si="3"/>
        <v>0.14550113133461812</v>
      </c>
      <c r="N16" s="2">
        <f t="shared" si="4"/>
        <v>6.4815373340423976E-2</v>
      </c>
      <c r="O16" s="2">
        <f t="shared" si="5"/>
        <v>9.2659886524959028</v>
      </c>
      <c r="P16" s="2">
        <f t="shared" si="6"/>
        <v>2.8999563512239939</v>
      </c>
      <c r="Q16" s="2">
        <f t="shared" si="7"/>
        <v>0.68260666518072155</v>
      </c>
      <c r="R16" s="2">
        <f t="shared" si="8"/>
        <v>1.0646956855770853</v>
      </c>
    </row>
    <row r="17" spans="1:18" x14ac:dyDescent="0.25">
      <c r="A17" s="1">
        <f t="shared" si="9"/>
        <v>12</v>
      </c>
      <c r="B17" s="1">
        <f t="shared" si="10"/>
        <v>0.33</v>
      </c>
      <c r="C17" s="1">
        <f t="shared" si="17"/>
        <v>0.4</v>
      </c>
      <c r="D17" s="1">
        <f t="shared" si="11"/>
        <v>0.01</v>
      </c>
      <c r="E17" s="1">
        <f t="shared" si="12"/>
        <v>0.05</v>
      </c>
      <c r="F17" s="1">
        <f t="shared" si="13"/>
        <v>0.03</v>
      </c>
      <c r="G17" s="2">
        <f t="shared" si="14"/>
        <v>5.2278817522104886</v>
      </c>
      <c r="H17" s="2">
        <f t="shared" si="15"/>
        <v>1.4333294145603415</v>
      </c>
      <c r="I17" s="2">
        <f t="shared" si="16"/>
        <v>1.1274968515793742</v>
      </c>
      <c r="J17" s="2">
        <f t="shared" si="0"/>
        <v>2.38076541404704</v>
      </c>
      <c r="K17" s="2">
        <f t="shared" si="1"/>
        <v>2.1115495007477079</v>
      </c>
      <c r="L17" s="2">
        <f t="shared" si="2"/>
        <v>3.2349264025942386</v>
      </c>
      <c r="M17" s="2">
        <f t="shared" si="3"/>
        <v>0.13215908674984006</v>
      </c>
      <c r="N17" s="2">
        <f t="shared" si="4"/>
        <v>6.0412498627447221E-2</v>
      </c>
      <c r="O17" s="2">
        <f t="shared" si="5"/>
        <v>9.2659886524959028</v>
      </c>
      <c r="P17" s="2">
        <f t="shared" si="6"/>
        <v>2.9882731703860621</v>
      </c>
      <c r="Q17" s="2">
        <f t="shared" si="7"/>
        <v>0.74742203852114553</v>
      </c>
      <c r="R17" s="2">
        <f t="shared" si="8"/>
        <v>1.0946956855770853</v>
      </c>
    </row>
    <row r="18" spans="1:18" x14ac:dyDescent="0.25">
      <c r="A18" s="1">
        <f t="shared" si="9"/>
        <v>13</v>
      </c>
      <c r="B18" s="1">
        <f t="shared" si="10"/>
        <v>0.33</v>
      </c>
      <c r="C18" s="1">
        <f t="shared" si="17"/>
        <v>0.4</v>
      </c>
      <c r="D18" s="1">
        <f t="shared" si="11"/>
        <v>0.01</v>
      </c>
      <c r="E18" s="1">
        <f t="shared" si="12"/>
        <v>0.05</v>
      </c>
      <c r="F18" s="1">
        <f t="shared" si="13"/>
        <v>0.03</v>
      </c>
      <c r="G18" s="2">
        <f t="shared" si="14"/>
        <v>5.9665284797182059</v>
      </c>
      <c r="H18" s="2">
        <f t="shared" si="15"/>
        <v>1.476980793882644</v>
      </c>
      <c r="I18" s="2">
        <f t="shared" si="16"/>
        <v>1.1388283833246202</v>
      </c>
      <c r="J18" s="2">
        <f t="shared" si="0"/>
        <v>2.5544438715074507</v>
      </c>
      <c r="K18" s="2">
        <f t="shared" si="1"/>
        <v>2.2430454921137248</v>
      </c>
      <c r="L18" s="2">
        <f t="shared" si="2"/>
        <v>3.5472237812418399</v>
      </c>
      <c r="M18" s="2">
        <f t="shared" si="3"/>
        <v>0.12125160000095038</v>
      </c>
      <c r="N18" s="2">
        <f t="shared" si="4"/>
        <v>5.6813028000313626E-2</v>
      </c>
      <c r="O18" s="2">
        <f t="shared" si="5"/>
        <v>9.2659886524959028</v>
      </c>
      <c r="P18" s="2">
        <f t="shared" si="6"/>
        <v>3.0792796371159685</v>
      </c>
      <c r="Q18" s="2">
        <f t="shared" si="7"/>
        <v>0.80783453714859277</v>
      </c>
      <c r="R18" s="2">
        <f t="shared" si="8"/>
        <v>1.1246956855770855</v>
      </c>
    </row>
    <row r="19" spans="1:18" x14ac:dyDescent="0.25">
      <c r="A19" s="1">
        <f t="shared" si="9"/>
        <v>14</v>
      </c>
      <c r="B19" s="1">
        <f t="shared" si="10"/>
        <v>0.33</v>
      </c>
      <c r="C19" s="1">
        <f t="shared" si="17"/>
        <v>0.4</v>
      </c>
      <c r="D19" s="1">
        <f t="shared" si="11"/>
        <v>0.01</v>
      </c>
      <c r="E19" s="1">
        <f t="shared" si="12"/>
        <v>0.05</v>
      </c>
      <c r="F19" s="1">
        <f t="shared" si="13"/>
        <v>0.03</v>
      </c>
      <c r="G19" s="2">
        <f t="shared" si="14"/>
        <v>6.7356671632492873</v>
      </c>
      <c r="H19" s="2">
        <f t="shared" si="15"/>
        <v>1.5219615556186354</v>
      </c>
      <c r="I19" s="2">
        <f t="shared" si="16"/>
        <v>1.1502737988572256</v>
      </c>
      <c r="J19" s="2">
        <f t="shared" si="0"/>
        <v>2.7309446231386381</v>
      </c>
      <c r="K19" s="2">
        <f t="shared" si="1"/>
        <v>2.3741691985436666</v>
      </c>
      <c r="L19" s="2">
        <f t="shared" si="2"/>
        <v>3.8474741347168298</v>
      </c>
      <c r="M19" s="2">
        <f t="shared" si="3"/>
        <v>0.11217812174800097</v>
      </c>
      <c r="N19" s="2">
        <f t="shared" si="4"/>
        <v>5.3818780176840324E-2</v>
      </c>
      <c r="O19" s="2">
        <f t="shared" si="5"/>
        <v>9.2659886524959028</v>
      </c>
      <c r="P19" s="2">
        <f t="shared" si="6"/>
        <v>3.1730576633768899</v>
      </c>
      <c r="Q19" s="2">
        <f t="shared" si="7"/>
        <v>0.86464756514890673</v>
      </c>
      <c r="R19" s="2">
        <f t="shared" si="8"/>
        <v>1.1546956855770856</v>
      </c>
    </row>
    <row r="20" spans="1:18" x14ac:dyDescent="0.25">
      <c r="A20" s="1">
        <f t="shared" si="9"/>
        <v>15</v>
      </c>
      <c r="B20" s="1">
        <f t="shared" si="10"/>
        <v>0.33</v>
      </c>
      <c r="C20" s="1">
        <f t="shared" si="17"/>
        <v>0.4</v>
      </c>
      <c r="D20" s="1">
        <f t="shared" si="11"/>
        <v>0.01</v>
      </c>
      <c r="E20" s="1">
        <f t="shared" si="12"/>
        <v>0.05</v>
      </c>
      <c r="F20" s="1">
        <f t="shared" si="13"/>
        <v>0.03</v>
      </c>
      <c r="G20" s="2">
        <f t="shared" si="14"/>
        <v>7.5352724234845487</v>
      </c>
      <c r="H20" s="2">
        <f t="shared" si="15"/>
        <v>1.5683121854901707</v>
      </c>
      <c r="I20" s="2">
        <f t="shared" si="16"/>
        <v>1.1618342427282813</v>
      </c>
      <c r="J20" s="2">
        <f t="shared" si="0"/>
        <v>2.910911741454719</v>
      </c>
      <c r="K20" s="2">
        <f t="shared" si="1"/>
        <v>2.5054449545394362</v>
      </c>
      <c r="L20" s="2">
        <f t="shared" si="2"/>
        <v>4.1354451871467566</v>
      </c>
      <c r="M20" s="2">
        <f t="shared" si="3"/>
        <v>0.10452191123880412</v>
      </c>
      <c r="N20" s="2">
        <f t="shared" si="4"/>
        <v>5.1292230708805363E-2</v>
      </c>
      <c r="O20" s="2">
        <f t="shared" si="5"/>
        <v>9.2659886524959028</v>
      </c>
      <c r="P20" s="2">
        <f t="shared" si="6"/>
        <v>3.269691655722669</v>
      </c>
      <c r="Q20" s="2">
        <f t="shared" si="7"/>
        <v>0.91846634532574722</v>
      </c>
      <c r="R20" s="2">
        <f t="shared" si="8"/>
        <v>1.1846956855770858</v>
      </c>
    </row>
    <row r="21" spans="1:18" x14ac:dyDescent="0.25">
      <c r="A21" s="1">
        <f t="shared" si="9"/>
        <v>16</v>
      </c>
      <c r="B21" s="1">
        <f t="shared" si="10"/>
        <v>0.33</v>
      </c>
      <c r="C21" s="1">
        <f t="shared" si="17"/>
        <v>0.4</v>
      </c>
      <c r="D21" s="1">
        <f t="shared" si="11"/>
        <v>0.01</v>
      </c>
      <c r="E21" s="1">
        <f t="shared" si="12"/>
        <v>0.05</v>
      </c>
      <c r="F21" s="1">
        <f t="shared" si="13"/>
        <v>0.03</v>
      </c>
      <c r="G21" s="2">
        <f t="shared" si="14"/>
        <v>8.3655066217879028</v>
      </c>
      <c r="H21" s="2">
        <f t="shared" si="15"/>
        <v>1.6160744021928954</v>
      </c>
      <c r="I21" s="2">
        <f t="shared" si="16"/>
        <v>1.1735108709918083</v>
      </c>
      <c r="J21" s="2">
        <f t="shared" si="0"/>
        <v>3.0949092246655154</v>
      </c>
      <c r="K21" s="2">
        <f t="shared" si="1"/>
        <v>2.6373076732129563</v>
      </c>
      <c r="L21" s="2">
        <f t="shared" si="2"/>
        <v>4.4110682649507194</v>
      </c>
      <c r="M21" s="2">
        <f t="shared" si="3"/>
        <v>9.7984305773177974E-2</v>
      </c>
      <c r="N21" s="2">
        <f t="shared" si="4"/>
        <v>4.9134820905148729E-2</v>
      </c>
      <c r="O21" s="2">
        <f t="shared" si="5"/>
        <v>9.2659886524959028</v>
      </c>
      <c r="P21" s="2">
        <f t="shared" si="6"/>
        <v>3.3692685912694058</v>
      </c>
      <c r="Q21" s="2">
        <f t="shared" si="7"/>
        <v>0.96975857603455273</v>
      </c>
      <c r="R21" s="2">
        <f t="shared" si="8"/>
        <v>1.2146956855770858</v>
      </c>
    </row>
    <row r="22" spans="1:18" x14ac:dyDescent="0.25">
      <c r="A22" s="1">
        <f t="shared" si="9"/>
        <v>17</v>
      </c>
      <c r="B22" s="1">
        <f t="shared" si="10"/>
        <v>0.33</v>
      </c>
      <c r="C22" s="1">
        <f t="shared" si="17"/>
        <v>0.4</v>
      </c>
      <c r="D22" s="1">
        <f t="shared" si="11"/>
        <v>0.01</v>
      </c>
      <c r="E22" s="1">
        <f t="shared" si="12"/>
        <v>0.05</v>
      </c>
      <c r="F22" s="1">
        <f t="shared" si="13"/>
        <v>0.03</v>
      </c>
      <c r="G22" s="2">
        <f t="shared" si="14"/>
        <v>9.2266976753883991</v>
      </c>
      <c r="H22" s="2">
        <f t="shared" si="15"/>
        <v>1.6652911949458886</v>
      </c>
      <c r="I22" s="2">
        <f t="shared" si="16"/>
        <v>1.1853048513203635</v>
      </c>
      <c r="J22" s="2">
        <f t="shared" si="0"/>
        <v>3.2834457251484483</v>
      </c>
      <c r="K22" s="2">
        <f t="shared" si="1"/>
        <v>2.7701276355115505</v>
      </c>
      <c r="L22" s="2">
        <f t="shared" si="2"/>
        <v>4.6744018257718496</v>
      </c>
      <c r="M22" s="2">
        <f t="shared" si="3"/>
        <v>9.2345434549430214E-2</v>
      </c>
      <c r="N22" s="2">
        <f t="shared" si="4"/>
        <v>4.727399340131197E-2</v>
      </c>
      <c r="O22" s="2">
        <f t="shared" si="5"/>
        <v>9.2659886524959028</v>
      </c>
      <c r="P22" s="2">
        <f t="shared" si="6"/>
        <v>3.4718780959807383</v>
      </c>
      <c r="Q22" s="2">
        <f t="shared" si="7"/>
        <v>1.0188933969397016</v>
      </c>
      <c r="R22" s="2">
        <f t="shared" si="8"/>
        <v>1.2446956855770859</v>
      </c>
    </row>
    <row r="23" spans="1:18" x14ac:dyDescent="0.25">
      <c r="A23" s="1">
        <f t="shared" si="9"/>
        <v>18</v>
      </c>
      <c r="B23" s="1">
        <f t="shared" si="10"/>
        <v>0.33</v>
      </c>
      <c r="C23" s="1">
        <f t="shared" si="17"/>
        <v>0.4</v>
      </c>
      <c r="D23" s="1">
        <f t="shared" si="11"/>
        <v>0.01</v>
      </c>
      <c r="E23" s="1">
        <f t="shared" si="12"/>
        <v>0.05</v>
      </c>
      <c r="F23" s="1">
        <f t="shared" si="13"/>
        <v>0.03</v>
      </c>
      <c r="G23" s="2">
        <f t="shared" si="14"/>
        <v>10.119321714933166</v>
      </c>
      <c r="H23" s="2">
        <f t="shared" si="15"/>
        <v>1.716006862184861</v>
      </c>
      <c r="I23" s="2">
        <f t="shared" si="16"/>
        <v>1.1972173631218079</v>
      </c>
      <c r="J23" s="2">
        <f t="shared" si="0"/>
        <v>3.4769914372557977</v>
      </c>
      <c r="K23" s="2">
        <f t="shared" si="1"/>
        <v>2.904227372871838</v>
      </c>
      <c r="L23" s="2">
        <f t="shared" si="2"/>
        <v>4.9256026735284504</v>
      </c>
      <c r="M23" s="2">
        <f t="shared" si="3"/>
        <v>8.7439703379516967E-2</v>
      </c>
      <c r="N23" s="2">
        <f t="shared" si="4"/>
        <v>4.5655102115240598E-2</v>
      </c>
      <c r="O23" s="2">
        <f t="shared" si="5"/>
        <v>9.2659886524959028</v>
      </c>
      <c r="P23" s="2">
        <f t="shared" si="6"/>
        <v>3.5776125253372553</v>
      </c>
      <c r="Q23" s="2">
        <f t="shared" si="7"/>
        <v>1.0661673903410134</v>
      </c>
      <c r="R23" s="2">
        <f t="shared" si="8"/>
        <v>1.2746956855770859</v>
      </c>
    </row>
    <row r="24" spans="1:18" x14ac:dyDescent="0.25">
      <c r="A24" s="1">
        <f t="shared" si="9"/>
        <v>19</v>
      </c>
      <c r="B24" s="1">
        <f t="shared" si="10"/>
        <v>0.33</v>
      </c>
      <c r="C24" s="1">
        <f t="shared" si="17"/>
        <v>0.4</v>
      </c>
      <c r="D24" s="1">
        <f t="shared" si="11"/>
        <v>0.01</v>
      </c>
      <c r="E24" s="1">
        <f t="shared" si="12"/>
        <v>0.05</v>
      </c>
      <c r="F24" s="1">
        <f t="shared" si="13"/>
        <v>0.03</v>
      </c>
      <c r="G24" s="2">
        <f t="shared" si="14"/>
        <v>11.043989471854962</v>
      </c>
      <c r="H24" s="2">
        <f t="shared" si="15"/>
        <v>1.768267051433738</v>
      </c>
      <c r="I24" s="2">
        <f t="shared" si="16"/>
        <v>1.209249597657249</v>
      </c>
      <c r="J24" s="2">
        <f t="shared" si="0"/>
        <v>3.6759900305648143</v>
      </c>
      <c r="K24" s="2">
        <f t="shared" si="1"/>
        <v>3.0398935320603191</v>
      </c>
      <c r="L24" s="2">
        <f t="shared" si="2"/>
        <v>5.1649030962374676</v>
      </c>
      <c r="M24" s="2">
        <f t="shared" si="3"/>
        <v>8.313993244679875E-2</v>
      </c>
      <c r="N24" s="2">
        <f t="shared" si="4"/>
        <v>4.4236177707443584E-2</v>
      </c>
      <c r="O24" s="2">
        <f t="shared" si="5"/>
        <v>9.2659886524959028</v>
      </c>
      <c r="P24" s="2">
        <f t="shared" si="6"/>
        <v>3.6865670474626664</v>
      </c>
      <c r="Q24" s="2">
        <f t="shared" si="7"/>
        <v>1.1118224924562543</v>
      </c>
      <c r="R24" s="2">
        <f t="shared" si="8"/>
        <v>1.3046956855770862</v>
      </c>
    </row>
    <row r="25" spans="1:18" x14ac:dyDescent="0.25">
      <c r="A25" s="1">
        <f t="shared" si="9"/>
        <v>20</v>
      </c>
      <c r="B25" s="1">
        <f t="shared" si="10"/>
        <v>0.33</v>
      </c>
      <c r="C25" s="1">
        <f t="shared" si="17"/>
        <v>0.4</v>
      </c>
      <c r="D25" s="1">
        <f t="shared" si="11"/>
        <v>0.01</v>
      </c>
      <c r="E25" s="1">
        <f t="shared" si="12"/>
        <v>0.05</v>
      </c>
      <c r="F25" s="1">
        <f t="shared" si="13"/>
        <v>0.03</v>
      </c>
      <c r="G25" s="2">
        <f t="shared" si="14"/>
        <v>12.001435567085878</v>
      </c>
      <c r="H25" s="2">
        <f t="shared" si="15"/>
        <v>1.822118800390512</v>
      </c>
      <c r="I25" s="2">
        <f t="shared" si="16"/>
        <v>1.2214027581601672</v>
      </c>
      <c r="J25" s="2">
        <f t="shared" si="0"/>
        <v>3.8808673410595538</v>
      </c>
      <c r="K25" s="2">
        <f t="shared" si="1"/>
        <v>3.1773854407414404</v>
      </c>
      <c r="L25" s="2">
        <f t="shared" si="2"/>
        <v>5.39259261127828</v>
      </c>
      <c r="M25" s="2">
        <f t="shared" si="3"/>
        <v>7.934677087140786E-2</v>
      </c>
      <c r="N25" s="2">
        <f t="shared" si="4"/>
        <v>4.2984434387564593E-2</v>
      </c>
      <c r="O25" s="2">
        <f t="shared" si="5"/>
        <v>9.2659886524959028</v>
      </c>
      <c r="P25" s="2">
        <f t="shared" si="6"/>
        <v>3.7988397287815348</v>
      </c>
      <c r="Q25" s="2">
        <f t="shared" si="7"/>
        <v>1.1560586701636979</v>
      </c>
      <c r="R25" s="2">
        <f t="shared" si="8"/>
        <v>1.3346956855770862</v>
      </c>
    </row>
    <row r="26" spans="1:18" x14ac:dyDescent="0.25">
      <c r="A26" s="1">
        <f t="shared" si="9"/>
        <v>21</v>
      </c>
      <c r="B26" s="1">
        <f t="shared" si="10"/>
        <v>0.33</v>
      </c>
      <c r="C26" s="1">
        <f t="shared" si="17"/>
        <v>0.4</v>
      </c>
      <c r="D26" s="1">
        <f t="shared" si="11"/>
        <v>0.01</v>
      </c>
      <c r="E26" s="1">
        <f t="shared" si="12"/>
        <v>0.05</v>
      </c>
      <c r="F26" s="1">
        <f t="shared" si="13"/>
        <v>0.03</v>
      </c>
      <c r="G26" s="2">
        <f t="shared" si="14"/>
        <v>12.992510084707963</v>
      </c>
      <c r="H26" s="2">
        <f t="shared" si="15"/>
        <v>1.8776105792643465</v>
      </c>
      <c r="I26" s="2">
        <f t="shared" si="16"/>
        <v>1.2336780599567405</v>
      </c>
      <c r="J26" s="2">
        <f t="shared" si="0"/>
        <v>4.0920378776173205</v>
      </c>
      <c r="K26" s="2">
        <f t="shared" si="1"/>
        <v>3.3169414375098878</v>
      </c>
      <c r="L26" s="2">
        <f t="shared" si="2"/>
        <v>5.6090033293268737</v>
      </c>
      <c r="M26" s="2">
        <f t="shared" si="3"/>
        <v>7.5981441644093164E-2</v>
      </c>
      <c r="N26" s="2">
        <f t="shared" si="4"/>
        <v>4.1873875742550741E-2</v>
      </c>
      <c r="O26" s="2">
        <f t="shared" si="5"/>
        <v>9.2659886524959028</v>
      </c>
      <c r="P26" s="2">
        <f t="shared" si="6"/>
        <v>3.9145316222856814</v>
      </c>
      <c r="Q26" s="2">
        <f t="shared" si="7"/>
        <v>1.1990431045512626</v>
      </c>
      <c r="R26" s="2">
        <f t="shared" si="8"/>
        <v>1.3646956855770864</v>
      </c>
    </row>
    <row r="27" spans="1:18" x14ac:dyDescent="0.25">
      <c r="A27" s="1">
        <f t="shared" si="9"/>
        <v>22</v>
      </c>
      <c r="B27" s="1">
        <f t="shared" si="10"/>
        <v>0.33</v>
      </c>
      <c r="C27" s="1">
        <f t="shared" si="17"/>
        <v>0.4</v>
      </c>
      <c r="D27" s="1">
        <f t="shared" si="11"/>
        <v>0.01</v>
      </c>
      <c r="E27" s="1">
        <f t="shared" si="12"/>
        <v>0.05</v>
      </c>
      <c r="F27" s="1">
        <f t="shared" si="13"/>
        <v>0.03</v>
      </c>
      <c r="G27" s="2">
        <f t="shared" si="14"/>
        <v>14.018171969122374</v>
      </c>
      <c r="H27" s="2">
        <f t="shared" si="15"/>
        <v>1.9347923344020352</v>
      </c>
      <c r="I27" s="2">
        <f t="shared" si="16"/>
        <v>1.2460767305873779</v>
      </c>
      <c r="J27" s="2">
        <f t="shared" si="0"/>
        <v>4.3099098192713132</v>
      </c>
      <c r="K27" s="2">
        <f t="shared" si="1"/>
        <v>3.4587836474883051</v>
      </c>
      <c r="L27" s="2">
        <f t="shared" si="2"/>
        <v>5.8144981858057072</v>
      </c>
      <c r="M27" s="2">
        <f t="shared" si="3"/>
        <v>7.298065193563584E-2</v>
      </c>
      <c r="N27" s="2">
        <f t="shared" si="4"/>
        <v>4.0883615138759828E-2</v>
      </c>
      <c r="O27" s="2">
        <f t="shared" si="5"/>
        <v>9.2659886524959028</v>
      </c>
      <c r="P27" s="2">
        <f t="shared" si="6"/>
        <v>4.0337468584886969</v>
      </c>
      <c r="Q27" s="2">
        <f t="shared" si="7"/>
        <v>1.2409169802938136</v>
      </c>
      <c r="R27" s="2">
        <f t="shared" si="8"/>
        <v>1.3946956855770865</v>
      </c>
    </row>
    <row r="28" spans="1:18" x14ac:dyDescent="0.25">
      <c r="A28" s="1">
        <f t="shared" si="9"/>
        <v>23</v>
      </c>
      <c r="B28" s="1">
        <f t="shared" si="10"/>
        <v>0.33</v>
      </c>
      <c r="C28" s="1">
        <f t="shared" si="17"/>
        <v>0.4</v>
      </c>
      <c r="D28" s="1">
        <f t="shared" si="11"/>
        <v>0.01</v>
      </c>
      <c r="E28" s="1">
        <f t="shared" si="12"/>
        <v>0.05</v>
      </c>
      <c r="F28" s="1">
        <f t="shared" si="13"/>
        <v>0.03</v>
      </c>
      <c r="G28" s="2">
        <f t="shared" si="14"/>
        <v>15.079483897259133</v>
      </c>
      <c r="H28" s="2">
        <f t="shared" si="15"/>
        <v>1.9937155332430863</v>
      </c>
      <c r="I28" s="2">
        <f t="shared" si="16"/>
        <v>1.2586000099294747</v>
      </c>
      <c r="J28" s="2">
        <f t="shared" si="0"/>
        <v>4.5348889476696481</v>
      </c>
      <c r="K28" s="2">
        <f t="shared" si="1"/>
        <v>3.603121652544528</v>
      </c>
      <c r="L28" s="2">
        <f t="shared" si="2"/>
        <v>6.0094614627850849</v>
      </c>
      <c r="M28" s="2">
        <f t="shared" si="3"/>
        <v>7.0292948447497366E-2</v>
      </c>
      <c r="N28" s="2">
        <f t="shared" si="4"/>
        <v>3.9996672987674134E-2</v>
      </c>
      <c r="O28" s="2">
        <f t="shared" si="5"/>
        <v>9.2659886524959028</v>
      </c>
      <c r="P28" s="2">
        <f t="shared" si="6"/>
        <v>4.1565927391504331</v>
      </c>
      <c r="Q28" s="2">
        <f t="shared" si="7"/>
        <v>1.2818005954325733</v>
      </c>
      <c r="R28" s="2">
        <f t="shared" si="8"/>
        <v>1.4246956855770867</v>
      </c>
    </row>
    <row r="29" spans="1:18" x14ac:dyDescent="0.25">
      <c r="A29" s="1">
        <f t="shared" si="9"/>
        <v>24</v>
      </c>
      <c r="B29" s="1">
        <f t="shared" si="10"/>
        <v>0.33</v>
      </c>
      <c r="C29" s="1">
        <f t="shared" si="17"/>
        <v>0.4</v>
      </c>
      <c r="D29" s="1">
        <f t="shared" si="11"/>
        <v>0.01</v>
      </c>
      <c r="E29" s="1">
        <f t="shared" si="12"/>
        <v>0.05</v>
      </c>
      <c r="F29" s="1">
        <f t="shared" si="13"/>
        <v>0.03</v>
      </c>
      <c r="G29" s="2">
        <f t="shared" si="14"/>
        <v>16.177608360051305</v>
      </c>
      <c r="H29" s="2">
        <f t="shared" si="15"/>
        <v>2.0544332106438921</v>
      </c>
      <c r="I29" s="2">
        <f t="shared" si="16"/>
        <v>1.2712491503214014</v>
      </c>
      <c r="J29" s="2">
        <f t="shared" si="0"/>
        <v>4.7673818147957414</v>
      </c>
      <c r="K29" s="2">
        <f t="shared" si="1"/>
        <v>3.7501553598603676</v>
      </c>
      <c r="L29" s="2">
        <f t="shared" si="2"/>
        <v>6.1942911531551461</v>
      </c>
      <c r="M29" s="2">
        <f t="shared" si="3"/>
        <v>6.787605951861779E-2</v>
      </c>
      <c r="N29" s="2">
        <f t="shared" si="4"/>
        <v>3.9199099641143868E-2</v>
      </c>
      <c r="O29" s="2">
        <f t="shared" si="5"/>
        <v>9.2659886524959028</v>
      </c>
      <c r="P29" s="2">
        <f t="shared" si="6"/>
        <v>4.283179833855832</v>
      </c>
      <c r="Q29" s="2">
        <f t="shared" si="7"/>
        <v>1.3217972684202479</v>
      </c>
      <c r="R29" s="2">
        <f t="shared" si="8"/>
        <v>1.4546956855770867</v>
      </c>
    </row>
    <row r="30" spans="1:18" x14ac:dyDescent="0.25">
      <c r="A30" s="1">
        <f t="shared" si="9"/>
        <v>25</v>
      </c>
      <c r="B30" s="1">
        <f t="shared" si="10"/>
        <v>0.33</v>
      </c>
      <c r="C30" s="1">
        <f t="shared" si="17"/>
        <v>0.4</v>
      </c>
      <c r="D30" s="1">
        <f t="shared" si="11"/>
        <v>0.01</v>
      </c>
      <c r="E30" s="1">
        <f t="shared" si="12"/>
        <v>0.05</v>
      </c>
      <c r="F30" s="1">
        <f t="shared" si="13"/>
        <v>0.03</v>
      </c>
      <c r="G30" s="2">
        <f t="shared" si="14"/>
        <v>17.313804748473757</v>
      </c>
      <c r="H30" s="2">
        <f t="shared" si="15"/>
        <v>2.1170000166126792</v>
      </c>
      <c r="I30" s="2">
        <f t="shared" si="16"/>
        <v>1.2840254166877381</v>
      </c>
      <c r="J30" s="2">
        <f t="shared" si="0"/>
        <v>5.0077983532518209</v>
      </c>
      <c r="K30" s="2">
        <f t="shared" si="1"/>
        <v>3.9000772789762204</v>
      </c>
      <c r="L30" s="2">
        <f t="shared" si="2"/>
        <v>6.3693928154199932</v>
      </c>
      <c r="M30" s="2">
        <f t="shared" si="3"/>
        <v>6.5694924968892662E-2</v>
      </c>
      <c r="N30" s="2">
        <f t="shared" si="4"/>
        <v>3.8479325239734574E-2</v>
      </c>
      <c r="O30" s="2">
        <f t="shared" si="5"/>
        <v>9.2659886524959028</v>
      </c>
      <c r="P30" s="2">
        <f t="shared" si="6"/>
        <v>4.4136220795350134</v>
      </c>
      <c r="Q30" s="2">
        <f t="shared" si="7"/>
        <v>1.3609963680613917</v>
      </c>
      <c r="R30" s="2">
        <f t="shared" si="8"/>
        <v>1.4846956855770868</v>
      </c>
    </row>
    <row r="31" spans="1:18" x14ac:dyDescent="0.25">
      <c r="A31" s="1">
        <f t="shared" si="9"/>
        <v>26</v>
      </c>
      <c r="B31" s="1">
        <f t="shared" si="10"/>
        <v>0.33</v>
      </c>
      <c r="C31" s="1">
        <f t="shared" si="17"/>
        <v>0.4</v>
      </c>
      <c r="D31" s="1">
        <f t="shared" si="11"/>
        <v>0.01</v>
      </c>
      <c r="E31" s="1">
        <f t="shared" si="12"/>
        <v>0.05</v>
      </c>
      <c r="F31" s="1">
        <f t="shared" si="13"/>
        <v>0.03</v>
      </c>
      <c r="G31" s="2">
        <f t="shared" si="14"/>
        <v>18.489427285010816</v>
      </c>
      <c r="H31" s="2">
        <f t="shared" si="15"/>
        <v>2.1814722654982059</v>
      </c>
      <c r="I31" s="2">
        <f t="shared" si="16"/>
        <v>1.2969300866657683</v>
      </c>
      <c r="J31" s="2">
        <f t="shared" si="0"/>
        <v>5.2565540752990989</v>
      </c>
      <c r="K31" s="2">
        <f t="shared" si="1"/>
        <v>4.0530743556215807</v>
      </c>
      <c r="L31" s="2">
        <f t="shared" si="2"/>
        <v>6.5351746406234934</v>
      </c>
      <c r="M31" s="2">
        <f t="shared" si="3"/>
        <v>6.3720214136876674E-2</v>
      </c>
      <c r="N31" s="2">
        <f t="shared" si="4"/>
        <v>3.7827670665169302E-2</v>
      </c>
      <c r="O31" s="2">
        <f t="shared" si="5"/>
        <v>9.2659886524959028</v>
      </c>
      <c r="P31" s="2">
        <f t="shared" si="6"/>
        <v>4.5480368830142037</v>
      </c>
      <c r="Q31" s="2">
        <f t="shared" si="7"/>
        <v>1.3994756933011263</v>
      </c>
      <c r="R31" s="2">
        <f t="shared" si="8"/>
        <v>1.5146956855770866</v>
      </c>
    </row>
    <row r="32" spans="1:18" x14ac:dyDescent="0.25">
      <c r="A32" s="1">
        <f t="shared" si="9"/>
        <v>27</v>
      </c>
      <c r="B32" s="1">
        <f t="shared" si="10"/>
        <v>0.33</v>
      </c>
      <c r="C32" s="1">
        <f t="shared" si="17"/>
        <v>0.4</v>
      </c>
      <c r="D32" s="1">
        <f t="shared" si="11"/>
        <v>0.01</v>
      </c>
      <c r="E32" s="1">
        <f t="shared" si="12"/>
        <v>0.05</v>
      </c>
      <c r="F32" s="1">
        <f t="shared" si="13"/>
        <v>0.03</v>
      </c>
      <c r="G32" s="2">
        <f t="shared" si="14"/>
        <v>19.705923675776273</v>
      </c>
      <c r="H32" s="2">
        <f t="shared" si="15"/>
        <v>2.2479079866764766</v>
      </c>
      <c r="I32" s="2">
        <f t="shared" si="16"/>
        <v>1.3099644507332437</v>
      </c>
      <c r="J32" s="2">
        <f t="shared" si="0"/>
        <v>5.5140719656945123</v>
      </c>
      <c r="K32" s="2">
        <f t="shared" si="1"/>
        <v>4.2093294689089067</v>
      </c>
      <c r="L32" s="2">
        <f t="shared" si="2"/>
        <v>6.6920435089942982</v>
      </c>
      <c r="M32" s="2">
        <f t="shared" si="3"/>
        <v>6.1927196236383458E-2</v>
      </c>
      <c r="N32" s="2">
        <f t="shared" si="4"/>
        <v>3.7235974758006538E-2</v>
      </c>
      <c r="O32" s="2">
        <f t="shared" si="5"/>
        <v>9.2659886524959028</v>
      </c>
      <c r="P32" s="2">
        <f t="shared" si="6"/>
        <v>4.686545226689808</v>
      </c>
      <c r="Q32" s="2">
        <f t="shared" si="7"/>
        <v>1.4373033639662955</v>
      </c>
      <c r="R32" s="2">
        <f t="shared" si="8"/>
        <v>1.544695685577087</v>
      </c>
    </row>
    <row r="33" spans="1:18" x14ac:dyDescent="0.25">
      <c r="A33" s="1">
        <f t="shared" si="9"/>
        <v>28</v>
      </c>
      <c r="B33" s="1">
        <f t="shared" si="10"/>
        <v>0.33</v>
      </c>
      <c r="C33" s="1">
        <f t="shared" si="17"/>
        <v>0.4</v>
      </c>
      <c r="D33" s="1">
        <f t="shared" si="11"/>
        <v>0.01</v>
      </c>
      <c r="E33" s="1">
        <f t="shared" si="12"/>
        <v>0.05</v>
      </c>
      <c r="F33" s="1">
        <f t="shared" si="13"/>
        <v>0.03</v>
      </c>
      <c r="G33" s="2">
        <f t="shared" si="14"/>
        <v>20.964834384701565</v>
      </c>
      <c r="H33" s="2">
        <f t="shared" si="15"/>
        <v>2.3163669767810973</v>
      </c>
      <c r="I33" s="2">
        <f t="shared" si="16"/>
        <v>1.3231298123374331</v>
      </c>
      <c r="J33" s="2">
        <f t="shared" si="0"/>
        <v>5.7807841450970834</v>
      </c>
      <c r="K33" s="2">
        <f t="shared" si="1"/>
        <v>4.3690226697294241</v>
      </c>
      <c r="L33" s="2">
        <f t="shared" si="2"/>
        <v>6.8404018573464658</v>
      </c>
      <c r="M33" s="2">
        <f t="shared" si="3"/>
        <v>6.0294868807843918E-2</v>
      </c>
      <c r="N33" s="2">
        <f t="shared" si="4"/>
        <v>3.6697306706588495E-2</v>
      </c>
      <c r="O33" s="2">
        <f t="shared" si="5"/>
        <v>9.2659886524959028</v>
      </c>
      <c r="P33" s="2">
        <f t="shared" si="6"/>
        <v>4.8292717774207254</v>
      </c>
      <c r="Q33" s="2">
        <f t="shared" si="7"/>
        <v>1.4745393387243024</v>
      </c>
      <c r="R33" s="2">
        <f t="shared" si="8"/>
        <v>1.5746956855770871</v>
      </c>
    </row>
    <row r="34" spans="1:18" x14ac:dyDescent="0.25">
      <c r="A34" s="1">
        <f t="shared" si="9"/>
        <v>29</v>
      </c>
      <c r="B34" s="1">
        <f t="shared" si="10"/>
        <v>0.33</v>
      </c>
      <c r="C34" s="1">
        <f t="shared" si="17"/>
        <v>0.4</v>
      </c>
      <c r="D34" s="1">
        <f t="shared" si="11"/>
        <v>0.01</v>
      </c>
      <c r="E34" s="1">
        <f t="shared" si="12"/>
        <v>0.05</v>
      </c>
      <c r="F34" s="1">
        <f t="shared" si="13"/>
        <v>0.03</v>
      </c>
      <c r="G34" s="2">
        <f t="shared" si="14"/>
        <v>22.267792451389809</v>
      </c>
      <c r="H34" s="2">
        <f t="shared" si="15"/>
        <v>2.3869108535242827</v>
      </c>
      <c r="I34" s="2">
        <f t="shared" si="16"/>
        <v>1.3364274880254681</v>
      </c>
      <c r="J34" s="2">
        <f t="shared" si="0"/>
        <v>6.0571333610542242</v>
      </c>
      <c r="K34" s="2">
        <f t="shared" si="1"/>
        <v>4.532332218041593</v>
      </c>
      <c r="L34" s="2">
        <f t="shared" si="2"/>
        <v>6.9806452122727016</v>
      </c>
      <c r="M34" s="2">
        <f t="shared" si="3"/>
        <v>5.8805277833926972E-2</v>
      </c>
      <c r="N34" s="2">
        <f t="shared" si="4"/>
        <v>3.62057416851959E-2</v>
      </c>
      <c r="O34" s="2">
        <f t="shared" si="5"/>
        <v>9.2659886524959028</v>
      </c>
      <c r="P34" s="2">
        <f t="shared" si="6"/>
        <v>4.9763449987369457</v>
      </c>
      <c r="Q34" s="2">
        <f t="shared" si="7"/>
        <v>1.511236645430891</v>
      </c>
      <c r="R34" s="2">
        <f t="shared" si="8"/>
        <v>1.6046956855770871</v>
      </c>
    </row>
    <row r="35" spans="1:18" x14ac:dyDescent="0.25">
      <c r="A35" s="1">
        <f t="shared" si="9"/>
        <v>30</v>
      </c>
      <c r="B35" s="1">
        <f t="shared" si="10"/>
        <v>0.33</v>
      </c>
      <c r="C35" s="1">
        <f t="shared" si="17"/>
        <v>0.4</v>
      </c>
      <c r="D35" s="1">
        <f t="shared" si="11"/>
        <v>0.01</v>
      </c>
      <c r="E35" s="1">
        <f t="shared" si="12"/>
        <v>0.05</v>
      </c>
      <c r="F35" s="1">
        <f t="shared" si="13"/>
        <v>0.03</v>
      </c>
      <c r="G35" s="2">
        <f t="shared" si="14"/>
        <v>23.616523789947781</v>
      </c>
      <c r="H35" s="2">
        <f t="shared" si="15"/>
        <v>2.4596031111569561</v>
      </c>
      <c r="I35" s="2">
        <f t="shared" si="16"/>
        <v>1.349858807575999</v>
      </c>
      <c r="J35" s="2">
        <f t="shared" si="0"/>
        <v>6.3435743495388985</v>
      </c>
      <c r="K35" s="2">
        <f t="shared" si="1"/>
        <v>4.6994354623876067</v>
      </c>
      <c r="L35" s="2">
        <f t="shared" si="2"/>
        <v>7.1131602710190975</v>
      </c>
      <c r="M35" s="2">
        <f t="shared" si="3"/>
        <v>5.7442981972461157E-2</v>
      </c>
      <c r="N35" s="2">
        <f t="shared" si="4"/>
        <v>3.5756184050912181E-2</v>
      </c>
      <c r="O35" s="2">
        <f t="shared" si="5"/>
        <v>9.2659886524959028</v>
      </c>
      <c r="P35" s="2">
        <f t="shared" si="6"/>
        <v>5.1278972664653946</v>
      </c>
      <c r="Q35" s="2">
        <f t="shared" si="7"/>
        <v>1.5474423871160867</v>
      </c>
      <c r="R35" s="2">
        <f t="shared" si="8"/>
        <v>1.6346956855770871</v>
      </c>
    </row>
    <row r="36" spans="1:18" x14ac:dyDescent="0.25">
      <c r="A36" s="1">
        <f t="shared" si="9"/>
        <v>31</v>
      </c>
      <c r="B36" s="1">
        <f t="shared" si="10"/>
        <v>0.33</v>
      </c>
      <c r="C36" s="1">
        <f t="shared" si="17"/>
        <v>0.4</v>
      </c>
      <c r="D36" s="1">
        <f t="shared" si="11"/>
        <v>0.01</v>
      </c>
      <c r="E36" s="1">
        <f t="shared" si="12"/>
        <v>0.05</v>
      </c>
      <c r="F36" s="1">
        <f t="shared" si="13"/>
        <v>0.03</v>
      </c>
      <c r="G36" s="2">
        <f t="shared" si="14"/>
        <v>25.01284791846847</v>
      </c>
      <c r="H36" s="2">
        <f t="shared" si="15"/>
        <v>2.5345091776178617</v>
      </c>
      <c r="I36" s="2">
        <f t="shared" si="16"/>
        <v>1.3634251141321734</v>
      </c>
      <c r="J36" s="2">
        <f t="shared" si="0"/>
        <v>6.6405750998899347</v>
      </c>
      <c r="K36" s="2">
        <f t="shared" si="1"/>
        <v>4.8705095945930941</v>
      </c>
      <c r="L36" s="2">
        <f t="shared" si="2"/>
        <v>7.2383234333144131</v>
      </c>
      <c r="M36" s="2">
        <f t="shared" si="3"/>
        <v>5.6194626402166756E-2</v>
      </c>
      <c r="N36" s="2">
        <f t="shared" si="4"/>
        <v>3.5344226712715025E-2</v>
      </c>
      <c r="O36" s="2">
        <f t="shared" si="5"/>
        <v>9.2659886524959028</v>
      </c>
      <c r="P36" s="2">
        <f t="shared" si="6"/>
        <v>5.2840649878771115</v>
      </c>
      <c r="Q36" s="2">
        <f t="shared" si="7"/>
        <v>1.5831985711669996</v>
      </c>
      <c r="R36" s="2">
        <f t="shared" si="8"/>
        <v>1.6646956855770871</v>
      </c>
    </row>
    <row r="37" spans="1:18" x14ac:dyDescent="0.25">
      <c r="A37" s="1">
        <f t="shared" si="9"/>
        <v>32</v>
      </c>
      <c r="B37" s="1">
        <f t="shared" si="10"/>
        <v>0.33</v>
      </c>
      <c r="C37" s="1">
        <f t="shared" si="17"/>
        <v>0.4</v>
      </c>
      <c r="D37" s="1">
        <f t="shared" si="11"/>
        <v>0.01</v>
      </c>
      <c r="E37" s="1">
        <f t="shared" si="12"/>
        <v>0.05</v>
      </c>
      <c r="F37" s="1">
        <f t="shared" si="13"/>
        <v>0.03</v>
      </c>
      <c r="G37" s="2">
        <f t="shared" si="14"/>
        <v>26.458679078656118</v>
      </c>
      <c r="H37" s="2">
        <f t="shared" si="15"/>
        <v>2.6116964734231249</v>
      </c>
      <c r="I37" s="2">
        <f t="shared" si="16"/>
        <v>1.3771277643359525</v>
      </c>
      <c r="J37" s="2">
        <f t="shared" ref="J37:J68" si="18">G37^B37*(H37*I37)^(1-B37)</f>
        <v>6.948618048619073</v>
      </c>
      <c r="K37" s="2">
        <f t="shared" ref="K37:K68" si="19">J37/I37</f>
        <v>5.0457323049976255</v>
      </c>
      <c r="L37" s="2">
        <f t="shared" ref="L37:L68" si="20">G37/(H37*I37)</f>
        <v>7.3564997045869571</v>
      </c>
      <c r="M37" s="2">
        <f t="shared" ref="M37:M68" si="21">C37*(1/L37)^(1-B37)-E37</f>
        <v>5.5048600921645208E-2</v>
      </c>
      <c r="N37" s="2">
        <f t="shared" ref="N37:N68" si="22">B37*(M37-F37-D37)+F37</f>
        <v>3.4966038304142917E-2</v>
      </c>
      <c r="O37" s="2">
        <f t="shared" si="5"/>
        <v>9.2659886524959028</v>
      </c>
      <c r="P37" s="2">
        <f t="shared" si="6"/>
        <v>5.4449887244630055</v>
      </c>
      <c r="Q37" s="2">
        <f t="shared" si="7"/>
        <v>1.6185427978797142</v>
      </c>
      <c r="R37" s="2">
        <f t="shared" si="8"/>
        <v>1.6946956855770874</v>
      </c>
    </row>
    <row r="38" spans="1:18" x14ac:dyDescent="0.25">
      <c r="A38" s="1">
        <f t="shared" si="9"/>
        <v>33</v>
      </c>
      <c r="B38" s="1">
        <f t="shared" si="10"/>
        <v>0.33</v>
      </c>
      <c r="C38" s="1">
        <f t="shared" si="17"/>
        <v>0.4</v>
      </c>
      <c r="D38" s="1">
        <f t="shared" si="11"/>
        <v>0.01</v>
      </c>
      <c r="E38" s="1">
        <f t="shared" si="12"/>
        <v>0.05</v>
      </c>
      <c r="F38" s="1">
        <f t="shared" si="13"/>
        <v>0.03</v>
      </c>
      <c r="G38" s="2">
        <f t="shared" si="14"/>
        <v>27.956027712961141</v>
      </c>
      <c r="H38" s="2">
        <f t="shared" si="15"/>
        <v>2.69123447234927</v>
      </c>
      <c r="I38" s="2">
        <f t="shared" si="16"/>
        <v>1.3909681284637756</v>
      </c>
      <c r="J38" s="2">
        <f t="shared" si="18"/>
        <v>7.2682012220891545</v>
      </c>
      <c r="K38" s="2">
        <f t="shared" si="19"/>
        <v>5.2252823579188412</v>
      </c>
      <c r="L38" s="2">
        <f t="shared" si="20"/>
        <v>7.468041904867559</v>
      </c>
      <c r="M38" s="2">
        <f t="shared" si="21"/>
        <v>5.3994763443726709E-2</v>
      </c>
      <c r="N38" s="2">
        <f t="shared" si="22"/>
        <v>3.4618271936429815E-2</v>
      </c>
      <c r="O38" s="2">
        <f t="shared" si="5"/>
        <v>9.2659886524959028</v>
      </c>
      <c r="P38" s="2">
        <f t="shared" si="6"/>
        <v>5.610813318448681</v>
      </c>
      <c r="Q38" s="2">
        <f t="shared" si="7"/>
        <v>1.6535088361838572</v>
      </c>
      <c r="R38" s="2">
        <f t="shared" si="8"/>
        <v>1.7246956855770874</v>
      </c>
    </row>
    <row r="39" spans="1:18" x14ac:dyDescent="0.25">
      <c r="A39" s="1">
        <f t="shared" si="9"/>
        <v>34</v>
      </c>
      <c r="B39" s="1">
        <f t="shared" si="10"/>
        <v>0.33</v>
      </c>
      <c r="C39" s="1">
        <f t="shared" si="17"/>
        <v>0.4</v>
      </c>
      <c r="D39" s="1">
        <f t="shared" si="11"/>
        <v>0.01</v>
      </c>
      <c r="E39" s="1">
        <f t="shared" si="12"/>
        <v>0.05</v>
      </c>
      <c r="F39" s="1">
        <f t="shared" si="13"/>
        <v>0.03</v>
      </c>
      <c r="G39" s="2">
        <f t="shared" si="14"/>
        <v>29.507002272968759</v>
      </c>
      <c r="H39" s="2">
        <f t="shared" si="15"/>
        <v>2.7731947639643062</v>
      </c>
      <c r="I39" s="2">
        <f t="shared" si="16"/>
        <v>1.4049475905635889</v>
      </c>
      <c r="J39" s="2">
        <f t="shared" si="18"/>
        <v>7.59983934399086</v>
      </c>
      <c r="K39" s="2">
        <f t="shared" si="19"/>
        <v>5.4093401028163735</v>
      </c>
      <c r="L39" s="2">
        <f t="shared" si="20"/>
        <v>7.5732901289505046</v>
      </c>
      <c r="M39" s="2">
        <f t="shared" si="21"/>
        <v>5.3024214709239278E-2</v>
      </c>
      <c r="N39" s="2">
        <f t="shared" si="22"/>
        <v>3.4297990854048964E-2</v>
      </c>
      <c r="O39" s="2">
        <f t="shared" si="5"/>
        <v>9.2659886524959028</v>
      </c>
      <c r="P39" s="2">
        <f t="shared" si="6"/>
        <v>5.7816880231622214</v>
      </c>
      <c r="Q39" s="2">
        <f t="shared" si="7"/>
        <v>1.6881271081202871</v>
      </c>
      <c r="R39" s="2">
        <f t="shared" si="8"/>
        <v>1.7546956855770877</v>
      </c>
    </row>
    <row r="40" spans="1:18" x14ac:dyDescent="0.25">
      <c r="A40" s="1">
        <f t="shared" si="9"/>
        <v>35</v>
      </c>
      <c r="B40" s="1">
        <f t="shared" si="10"/>
        <v>0.33</v>
      </c>
      <c r="C40" s="1">
        <f t="shared" si="17"/>
        <v>0.4</v>
      </c>
      <c r="D40" s="1">
        <f t="shared" si="11"/>
        <v>0.01</v>
      </c>
      <c r="E40" s="1">
        <f t="shared" si="12"/>
        <v>0.05</v>
      </c>
      <c r="F40" s="1">
        <f t="shared" si="13"/>
        <v>0.03</v>
      </c>
      <c r="G40" s="2">
        <f t="shared" si="14"/>
        <v>31.113811337995603</v>
      </c>
      <c r="H40" s="2">
        <f t="shared" si="15"/>
        <v>2.8576511180631727</v>
      </c>
      <c r="I40" s="2">
        <f t="shared" si="16"/>
        <v>1.419067548593252</v>
      </c>
      <c r="J40" s="2">
        <f t="shared" si="18"/>
        <v>7.944064920472</v>
      </c>
      <c r="K40" s="2">
        <f t="shared" si="19"/>
        <v>5.5980879334088778</v>
      </c>
      <c r="L40" s="2">
        <f t="shared" si="20"/>
        <v>7.672571412601652</v>
      </c>
      <c r="M40" s="2">
        <f t="shared" si="21"/>
        <v>5.2129113456066481E-2</v>
      </c>
      <c r="N40" s="2">
        <f t="shared" si="22"/>
        <v>3.4002607440501938E-2</v>
      </c>
      <c r="O40" s="2">
        <f t="shared" si="5"/>
        <v>9.2659886524959028</v>
      </c>
      <c r="P40" s="2">
        <f t="shared" si="6"/>
        <v>5.9577666373722575</v>
      </c>
      <c r="Q40" s="2">
        <f t="shared" si="7"/>
        <v>1.7224250989743364</v>
      </c>
      <c r="R40" s="2">
        <f t="shared" si="8"/>
        <v>1.7846956855770877</v>
      </c>
    </row>
    <row r="41" spans="1:18" x14ac:dyDescent="0.25">
      <c r="A41" s="1">
        <f t="shared" si="9"/>
        <v>36</v>
      </c>
      <c r="B41" s="1">
        <f t="shared" si="10"/>
        <v>0.33</v>
      </c>
      <c r="C41" s="1">
        <f t="shared" si="17"/>
        <v>0.4</v>
      </c>
      <c r="D41" s="1">
        <f t="shared" si="11"/>
        <v>0.01</v>
      </c>
      <c r="E41" s="1">
        <f t="shared" si="12"/>
        <v>0.05</v>
      </c>
      <c r="F41" s="1">
        <f t="shared" si="13"/>
        <v>0.03</v>
      </c>
      <c r="G41" s="2">
        <f t="shared" si="14"/>
        <v>32.778766027145302</v>
      </c>
      <c r="H41" s="2">
        <f t="shared" si="15"/>
        <v>2.9446795510655335</v>
      </c>
      <c r="I41" s="2">
        <f t="shared" si="16"/>
        <v>1.4333294145603348</v>
      </c>
      <c r="J41" s="2">
        <f t="shared" si="18"/>
        <v>8.3014293134363051</v>
      </c>
      <c r="K41" s="2">
        <f t="shared" si="19"/>
        <v>5.7917107045366247</v>
      </c>
      <c r="L41" s="2">
        <f t="shared" si="20"/>
        <v>7.7661995671772175</v>
      </c>
      <c r="M41" s="2">
        <f t="shared" si="21"/>
        <v>5.1302523793135935E-2</v>
      </c>
      <c r="N41" s="2">
        <f t="shared" si="22"/>
        <v>3.3729832851734858E-2</v>
      </c>
      <c r="O41" s="2">
        <f t="shared" si="5"/>
        <v>9.2659886524959028</v>
      </c>
      <c r="P41" s="2">
        <f t="shared" si="6"/>
        <v>6.139207643717242</v>
      </c>
      <c r="Q41" s="2">
        <f t="shared" si="7"/>
        <v>1.7564277064148384</v>
      </c>
      <c r="R41" s="2">
        <f t="shared" si="8"/>
        <v>1.8146956855770877</v>
      </c>
    </row>
    <row r="42" spans="1:18" x14ac:dyDescent="0.25">
      <c r="A42" s="1">
        <f t="shared" si="9"/>
        <v>37</v>
      </c>
      <c r="B42" s="1">
        <f t="shared" si="10"/>
        <v>0.33</v>
      </c>
      <c r="C42" s="1">
        <f t="shared" si="17"/>
        <v>0.4</v>
      </c>
      <c r="D42" s="1">
        <f t="shared" si="11"/>
        <v>0.01</v>
      </c>
      <c r="E42" s="1">
        <f t="shared" si="12"/>
        <v>0.05</v>
      </c>
      <c r="F42" s="1">
        <f t="shared" si="13"/>
        <v>0.03</v>
      </c>
      <c r="G42" s="2">
        <f t="shared" si="14"/>
        <v>34.504282691650147</v>
      </c>
      <c r="H42" s="2">
        <f t="shared" si="15"/>
        <v>3.0343583944356856</v>
      </c>
      <c r="I42" s="2">
        <f t="shared" si="16"/>
        <v>1.4477346146633188</v>
      </c>
      <c r="J42" s="2">
        <f t="shared" si="18"/>
        <v>8.6725038107389789</v>
      </c>
      <c r="K42" s="2">
        <f t="shared" si="19"/>
        <v>5.9903961146607196</v>
      </c>
      <c r="L42" s="2">
        <f t="shared" si="20"/>
        <v>7.8544751512688453</v>
      </c>
      <c r="M42" s="2">
        <f t="shared" si="21"/>
        <v>5.0538288400212794E-2</v>
      </c>
      <c r="N42" s="2">
        <f t="shared" si="22"/>
        <v>3.3477635172070225E-2</v>
      </c>
      <c r="O42" s="2">
        <f t="shared" si="5"/>
        <v>9.2659886524959028</v>
      </c>
      <c r="P42" s="2">
        <f t="shared" si="6"/>
        <v>6.3261743513505193</v>
      </c>
      <c r="Q42" s="2">
        <f t="shared" si="7"/>
        <v>1.7901575392665732</v>
      </c>
      <c r="R42" s="2">
        <f t="shared" si="8"/>
        <v>1.844695685577088</v>
      </c>
    </row>
    <row r="43" spans="1:18" x14ac:dyDescent="0.25">
      <c r="A43" s="1">
        <f t="shared" si="9"/>
        <v>38</v>
      </c>
      <c r="B43" s="1">
        <f t="shared" si="10"/>
        <v>0.33</v>
      </c>
      <c r="C43" s="1">
        <f t="shared" si="17"/>
        <v>0.4</v>
      </c>
      <c r="D43" s="1">
        <f t="shared" si="11"/>
        <v>0.01</v>
      </c>
      <c r="E43" s="1">
        <f t="shared" si="12"/>
        <v>0.05</v>
      </c>
      <c r="F43" s="1">
        <f t="shared" si="13"/>
        <v>0.03</v>
      </c>
      <c r="G43" s="2">
        <f t="shared" si="14"/>
        <v>36.292885877328935</v>
      </c>
      <c r="H43" s="2">
        <f t="shared" si="15"/>
        <v>3.1267683651861664</v>
      </c>
      <c r="I43" s="2">
        <f t="shared" si="16"/>
        <v>1.4622845894342187</v>
      </c>
      <c r="J43" s="2">
        <f t="shared" si="18"/>
        <v>9.0578807006268569</v>
      </c>
      <c r="K43" s="2">
        <f t="shared" si="19"/>
        <v>6.1943350604081084</v>
      </c>
      <c r="L43" s="2">
        <f t="shared" si="20"/>
        <v>7.9376855531720025</v>
      </c>
      <c r="M43" s="2">
        <f t="shared" si="21"/>
        <v>4.9830922580725828E-2</v>
      </c>
      <c r="N43" s="2">
        <f t="shared" si="22"/>
        <v>3.3244204451639524E-2</v>
      </c>
      <c r="O43" s="2">
        <f t="shared" si="5"/>
        <v>9.2659886524959028</v>
      </c>
      <c r="P43" s="2">
        <f t="shared" si="6"/>
        <v>6.5188350429295916</v>
      </c>
      <c r="Q43" s="2">
        <f t="shared" si="7"/>
        <v>1.8236351744386439</v>
      </c>
      <c r="R43" s="2">
        <f t="shared" si="8"/>
        <v>1.874695685577088</v>
      </c>
    </row>
    <row r="44" spans="1:18" x14ac:dyDescent="0.25">
      <c r="A44" s="1">
        <f t="shared" si="9"/>
        <v>39</v>
      </c>
      <c r="B44" s="1">
        <f t="shared" si="10"/>
        <v>0.33</v>
      </c>
      <c r="C44" s="1">
        <f t="shared" si="17"/>
        <v>0.4</v>
      </c>
      <c r="D44" s="1">
        <f t="shared" si="11"/>
        <v>0.01</v>
      </c>
      <c r="E44" s="1">
        <f t="shared" si="12"/>
        <v>0.05</v>
      </c>
      <c r="F44" s="1">
        <f t="shared" si="13"/>
        <v>0.03</v>
      </c>
      <c r="G44" s="2">
        <f t="shared" si="14"/>
        <v>38.147211549536991</v>
      </c>
      <c r="H44" s="2">
        <f t="shared" si="15"/>
        <v>3.2219926385285111</v>
      </c>
      <c r="I44" s="2">
        <f t="shared" si="16"/>
        <v>1.4769807938826365</v>
      </c>
      <c r="J44" s="2">
        <f t="shared" si="18"/>
        <v>9.4581743567026724</v>
      </c>
      <c r="K44" s="2">
        <f t="shared" si="19"/>
        <v>6.4037219684078277</v>
      </c>
      <c r="L44" s="2">
        <f t="shared" si="20"/>
        <v>8.0161051622841448</v>
      </c>
      <c r="M44" s="2">
        <f t="shared" si="21"/>
        <v>4.9175525261347414E-2</v>
      </c>
      <c r="N44" s="2">
        <f t="shared" si="22"/>
        <v>3.3027923336244644E-2</v>
      </c>
      <c r="O44" s="2">
        <f t="shared" si="5"/>
        <v>9.2659886524959028</v>
      </c>
      <c r="P44" s="2">
        <f t="shared" si="6"/>
        <v>6.7173631260818674</v>
      </c>
      <c r="Q44" s="2">
        <f t="shared" si="7"/>
        <v>1.8568793788902833</v>
      </c>
      <c r="R44" s="2">
        <f t="shared" si="8"/>
        <v>1.904695685577088</v>
      </c>
    </row>
    <row r="45" spans="1:18" x14ac:dyDescent="0.25">
      <c r="A45" s="1">
        <f t="shared" si="9"/>
        <v>40</v>
      </c>
      <c r="B45" s="1">
        <f t="shared" si="10"/>
        <v>0.33</v>
      </c>
      <c r="C45" s="1">
        <f t="shared" si="17"/>
        <v>0.4</v>
      </c>
      <c r="D45" s="1">
        <f t="shared" si="11"/>
        <v>0.01</v>
      </c>
      <c r="E45" s="1">
        <f t="shared" si="12"/>
        <v>0.05</v>
      </c>
      <c r="F45" s="1">
        <f t="shared" si="13"/>
        <v>0.03</v>
      </c>
      <c r="G45" s="2">
        <f t="shared" si="14"/>
        <v>40.070010575162478</v>
      </c>
      <c r="H45" s="2">
        <f t="shared" si="15"/>
        <v>3.3201169227365592</v>
      </c>
      <c r="I45" s="2">
        <f t="shared" si="16"/>
        <v>1.4918246976412639</v>
      </c>
      <c r="J45" s="2">
        <f t="shared" si="18"/>
        <v>9.8740223388626731</v>
      </c>
      <c r="K45" s="2">
        <f t="shared" si="19"/>
        <v>6.618755108743386</v>
      </c>
      <c r="L45" s="2">
        <f t="shared" si="20"/>
        <v>8.089995611134329</v>
      </c>
      <c r="M45" s="2">
        <f t="shared" si="21"/>
        <v>4.8567703847656296E-2</v>
      </c>
      <c r="N45" s="2">
        <f t="shared" si="22"/>
        <v>3.2827342269726577E-2</v>
      </c>
      <c r="O45" s="2">
        <f t="shared" si="5"/>
        <v>9.2659886524959028</v>
      </c>
      <c r="P45" s="2">
        <f t="shared" si="6"/>
        <v>6.9219372894832301</v>
      </c>
      <c r="Q45" s="2">
        <f t="shared" si="7"/>
        <v>1.8899073022265278</v>
      </c>
      <c r="R45" s="2">
        <f t="shared" si="8"/>
        <v>1.934695685577088</v>
      </c>
    </row>
    <row r="46" spans="1:18" x14ac:dyDescent="0.25">
      <c r="A46" s="1">
        <f t="shared" si="9"/>
        <v>41</v>
      </c>
      <c r="B46" s="1">
        <f t="shared" si="10"/>
        <v>0.33</v>
      </c>
      <c r="C46" s="1">
        <f t="shared" si="17"/>
        <v>0.4</v>
      </c>
      <c r="D46" s="1">
        <f t="shared" si="11"/>
        <v>0.01</v>
      </c>
      <c r="E46" s="1">
        <f t="shared" si="12"/>
        <v>0.05</v>
      </c>
      <c r="F46" s="1">
        <f t="shared" si="13"/>
        <v>0.03</v>
      </c>
      <c r="G46" s="2">
        <f t="shared" si="14"/>
        <v>42.064152458104466</v>
      </c>
      <c r="H46" s="2">
        <f t="shared" si="15"/>
        <v>3.4212295362896858</v>
      </c>
      <c r="I46" s="2">
        <f t="shared" si="16"/>
        <v>1.506817785112847</v>
      </c>
      <c r="J46" s="2">
        <f t="shared" si="18"/>
        <v>10.306086515009913</v>
      </c>
      <c r="K46" s="2">
        <f t="shared" si="19"/>
        <v>6.8396368936129059</v>
      </c>
      <c r="L46" s="2">
        <f t="shared" si="20"/>
        <v>8.1596060727536361</v>
      </c>
      <c r="M46" s="2">
        <f t="shared" si="21"/>
        <v>4.8003510473909466E-2</v>
      </c>
      <c r="N46" s="2">
        <f t="shared" si="22"/>
        <v>3.2641158456390124E-2</v>
      </c>
      <c r="O46" s="2">
        <f t="shared" si="5"/>
        <v>9.2659886524959028</v>
      </c>
      <c r="P46" s="2">
        <f t="shared" si="6"/>
        <v>7.1327416636899112</v>
      </c>
      <c r="Q46" s="2">
        <f t="shared" si="7"/>
        <v>1.9227346444962545</v>
      </c>
      <c r="R46" s="2">
        <f t="shared" si="8"/>
        <v>1.9646956855770881</v>
      </c>
    </row>
    <row r="47" spans="1:18" x14ac:dyDescent="0.25">
      <c r="A47" s="1">
        <f t="shared" si="9"/>
        <v>42</v>
      </c>
      <c r="B47" s="1">
        <f t="shared" si="10"/>
        <v>0.33</v>
      </c>
      <c r="C47" s="1">
        <f t="shared" si="17"/>
        <v>0.4</v>
      </c>
      <c r="D47" s="1">
        <f t="shared" si="11"/>
        <v>0.01</v>
      </c>
      <c r="E47" s="1">
        <f t="shared" si="12"/>
        <v>0.05</v>
      </c>
      <c r="F47" s="1">
        <f t="shared" si="13"/>
        <v>0.03</v>
      </c>
      <c r="G47" s="2">
        <f t="shared" si="14"/>
        <v>44.132629326309768</v>
      </c>
      <c r="H47" s="2">
        <f t="shared" si="15"/>
        <v>3.5254214873653953</v>
      </c>
      <c r="I47" s="2">
        <f t="shared" si="16"/>
        <v>1.521961555618627</v>
      </c>
      <c r="J47" s="2">
        <f t="shared" si="18"/>
        <v>10.755054207841958</v>
      </c>
      <c r="K47" s="2">
        <f t="shared" si="19"/>
        <v>7.0665741642011346</v>
      </c>
      <c r="L47" s="2">
        <f t="shared" si="20"/>
        <v>8.2251736006178238</v>
      </c>
      <c r="M47" s="2">
        <f t="shared" si="21"/>
        <v>4.7479387673195428E-2</v>
      </c>
      <c r="N47" s="2">
        <f t="shared" si="22"/>
        <v>3.246819793215449E-2</v>
      </c>
      <c r="O47" s="2">
        <f t="shared" si="5"/>
        <v>9.2659886524959028</v>
      </c>
      <c r="P47" s="2">
        <f t="shared" si="6"/>
        <v>7.3499659868684208</v>
      </c>
      <c r="Q47" s="2">
        <f t="shared" si="7"/>
        <v>1.9553758029526451</v>
      </c>
      <c r="R47" s="2">
        <f t="shared" si="8"/>
        <v>1.9946956855770883</v>
      </c>
    </row>
    <row r="48" spans="1:18" x14ac:dyDescent="0.25">
      <c r="A48" s="1">
        <f t="shared" si="9"/>
        <v>43</v>
      </c>
      <c r="B48" s="1">
        <f t="shared" si="10"/>
        <v>0.33</v>
      </c>
      <c r="C48" s="1">
        <f t="shared" si="17"/>
        <v>0.4</v>
      </c>
      <c r="D48" s="1">
        <f t="shared" si="11"/>
        <v>0.01</v>
      </c>
      <c r="E48" s="1">
        <f t="shared" si="12"/>
        <v>0.05</v>
      </c>
      <c r="F48" s="1">
        <f t="shared" si="13"/>
        <v>0.03</v>
      </c>
      <c r="G48" s="2">
        <f t="shared" si="14"/>
        <v>46.278560169891087</v>
      </c>
      <c r="H48" s="2">
        <f t="shared" si="15"/>
        <v>3.6327865557528227</v>
      </c>
      <c r="I48" s="2">
        <f t="shared" si="16"/>
        <v>1.5372575235482744</v>
      </c>
      <c r="J48" s="2">
        <f t="shared" si="18"/>
        <v>11.221639370620299</v>
      </c>
      <c r="K48" s="2">
        <f t="shared" si="19"/>
        <v>7.2997784682937716</v>
      </c>
      <c r="L48" s="2">
        <f t="shared" si="20"/>
        <v>8.286923500512664</v>
      </c>
      <c r="M48" s="2">
        <f t="shared" si="21"/>
        <v>4.6992121876091725E-2</v>
      </c>
      <c r="N48" s="2">
        <f t="shared" si="22"/>
        <v>3.2307400219110272E-2</v>
      </c>
      <c r="O48" s="2">
        <f t="shared" si="5"/>
        <v>9.2659886524959028</v>
      </c>
      <c r="P48" s="2">
        <f t="shared" si="6"/>
        <v>7.5738057755726995</v>
      </c>
      <c r="Q48" s="2">
        <f t="shared" si="7"/>
        <v>1.9878440008847993</v>
      </c>
      <c r="R48" s="2">
        <f t="shared" si="8"/>
        <v>2.0246956855770883</v>
      </c>
    </row>
    <row r="49" spans="1:18" x14ac:dyDescent="0.25">
      <c r="A49" s="1">
        <f t="shared" si="9"/>
        <v>44</v>
      </c>
      <c r="B49" s="1">
        <f t="shared" si="10"/>
        <v>0.33</v>
      </c>
      <c r="C49" s="1">
        <f t="shared" si="17"/>
        <v>0.4</v>
      </c>
      <c r="D49" s="1">
        <f t="shared" si="11"/>
        <v>0.01</v>
      </c>
      <c r="E49" s="1">
        <f t="shared" si="12"/>
        <v>0.05</v>
      </c>
      <c r="F49" s="1">
        <f t="shared" si="13"/>
        <v>0.03</v>
      </c>
      <c r="G49" s="2">
        <f t="shared" si="14"/>
        <v>48.505195331135724</v>
      </c>
      <c r="H49" s="2">
        <f t="shared" si="15"/>
        <v>3.7434213772608769</v>
      </c>
      <c r="I49" s="2">
        <f t="shared" si="16"/>
        <v>1.5527072185113289</v>
      </c>
      <c r="J49" s="2">
        <f t="shared" si="18"/>
        <v>11.706583795526347</v>
      </c>
      <c r="K49" s="2">
        <f t="shared" si="19"/>
        <v>7.5394663307807201</v>
      </c>
      <c r="L49" s="2">
        <f t="shared" si="20"/>
        <v>8.3450697254557173</v>
      </c>
      <c r="M49" s="2">
        <f t="shared" si="21"/>
        <v>4.6538803446581206E-2</v>
      </c>
      <c r="N49" s="2">
        <f t="shared" si="22"/>
        <v>3.2157805137371799E-2</v>
      </c>
      <c r="O49" s="2">
        <f t="shared" si="5"/>
        <v>9.2659886524959028</v>
      </c>
      <c r="P49" s="2">
        <f t="shared" si="6"/>
        <v>7.804462500722221</v>
      </c>
      <c r="Q49" s="2">
        <f t="shared" si="7"/>
        <v>2.0201514011039099</v>
      </c>
      <c r="R49" s="2">
        <f t="shared" si="8"/>
        <v>2.0546956855770881</v>
      </c>
    </row>
    <row r="50" spans="1:18" x14ac:dyDescent="0.25">
      <c r="A50" s="1">
        <f t="shared" si="9"/>
        <v>45</v>
      </c>
      <c r="B50" s="1">
        <f t="shared" si="10"/>
        <v>0.33</v>
      </c>
      <c r="C50" s="1">
        <f t="shared" si="17"/>
        <v>0.4</v>
      </c>
      <c r="D50" s="1">
        <f t="shared" si="11"/>
        <v>0.01</v>
      </c>
      <c r="E50" s="1">
        <f t="shared" si="12"/>
        <v>0.05</v>
      </c>
      <c r="F50" s="1">
        <f t="shared" si="13"/>
        <v>0.03</v>
      </c>
      <c r="G50" s="2">
        <f t="shared" si="14"/>
        <v>50.815921248370977</v>
      </c>
      <c r="H50" s="2">
        <f t="shared" si="15"/>
        <v>3.8574255306969896</v>
      </c>
      <c r="I50" s="2">
        <f t="shared" si="16"/>
        <v>1.5683121854901614</v>
      </c>
      <c r="J50" s="2">
        <f t="shared" si="18"/>
        <v>12.210658357977435</v>
      </c>
      <c r="K50" s="2">
        <f t="shared" si="19"/>
        <v>7.7858595188821464</v>
      </c>
      <c r="L50" s="2">
        <f t="shared" si="20"/>
        <v>8.3998152863114246</v>
      </c>
      <c r="M50" s="2">
        <f t="shared" si="21"/>
        <v>4.6116792202159515E-2</v>
      </c>
      <c r="N50" s="2">
        <f t="shared" si="22"/>
        <v>3.2018541426712642E-2</v>
      </c>
      <c r="O50" s="2">
        <f t="shared" si="5"/>
        <v>9.2659886524959028</v>
      </c>
      <c r="P50" s="2">
        <f t="shared" si="6"/>
        <v>8.0421437689394164</v>
      </c>
      <c r="Q50" s="2">
        <f t="shared" si="7"/>
        <v>2.0523092062412815</v>
      </c>
      <c r="R50" s="2">
        <f t="shared" si="8"/>
        <v>2.0846956855770884</v>
      </c>
    </row>
    <row r="51" spans="1:18" x14ac:dyDescent="0.25">
      <c r="A51" s="1">
        <f t="shared" si="9"/>
        <v>46</v>
      </c>
      <c r="B51" s="1">
        <f t="shared" si="10"/>
        <v>0.33</v>
      </c>
      <c r="C51" s="1">
        <f t="shared" si="17"/>
        <v>0.4</v>
      </c>
      <c r="D51" s="1">
        <f t="shared" si="11"/>
        <v>0.01</v>
      </c>
      <c r="E51" s="1">
        <f t="shared" si="12"/>
        <v>0.05</v>
      </c>
      <c r="F51" s="1">
        <f t="shared" si="13"/>
        <v>0.03</v>
      </c>
      <c r="G51" s="2">
        <f t="shared" si="14"/>
        <v>53.214265456702847</v>
      </c>
      <c r="H51" s="2">
        <f t="shared" si="15"/>
        <v>3.9749016274947642</v>
      </c>
      <c r="I51" s="2">
        <f t="shared" si="16"/>
        <v>1.584073984994474</v>
      </c>
      <c r="J51" s="2">
        <f t="shared" si="18"/>
        <v>12.734664300102381</v>
      </c>
      <c r="K51" s="2">
        <f t="shared" si="19"/>
        <v>8.0391853036755752</v>
      </c>
      <c r="L51" s="2">
        <f t="shared" si="20"/>
        <v>8.4513526720039742</v>
      </c>
      <c r="M51" s="2">
        <f t="shared" si="21"/>
        <v>4.5723687554900416E-2</v>
      </c>
      <c r="N51" s="2">
        <f t="shared" si="22"/>
        <v>3.1888816893117136E-2</v>
      </c>
      <c r="O51" s="2">
        <f t="shared" si="5"/>
        <v>9.2659886524959028</v>
      </c>
      <c r="P51" s="2">
        <f t="shared" si="6"/>
        <v>8.2870635094096468</v>
      </c>
      <c r="Q51" s="2">
        <f t="shared" si="7"/>
        <v>2.0843277476679942</v>
      </c>
      <c r="R51" s="2">
        <f t="shared" si="8"/>
        <v>2.1146956855770886</v>
      </c>
    </row>
    <row r="52" spans="1:18" x14ac:dyDescent="0.25">
      <c r="A52" s="1">
        <f t="shared" si="9"/>
        <v>47</v>
      </c>
      <c r="B52" s="1">
        <f t="shared" si="10"/>
        <v>0.33</v>
      </c>
      <c r="C52" s="1">
        <f t="shared" si="17"/>
        <v>0.4</v>
      </c>
      <c r="D52" s="1">
        <f t="shared" si="11"/>
        <v>0.01</v>
      </c>
      <c r="E52" s="1">
        <f t="shared" si="12"/>
        <v>0.05</v>
      </c>
      <c r="F52" s="1">
        <f t="shared" si="13"/>
        <v>0.03</v>
      </c>
      <c r="G52" s="2">
        <f t="shared" si="14"/>
        <v>55.703901849609153</v>
      </c>
      <c r="H52" s="2">
        <f t="shared" si="15"/>
        <v>4.0959554040711934</v>
      </c>
      <c r="I52" s="2">
        <f t="shared" si="16"/>
        <v>1.5999941932173523</v>
      </c>
      <c r="J52" s="2">
        <f t="shared" si="18"/>
        <v>13.279434556448471</v>
      </c>
      <c r="K52" s="2">
        <f t="shared" si="19"/>
        <v>8.299676719292016</v>
      </c>
      <c r="L52" s="2">
        <f t="shared" si="20"/>
        <v>8.4998642743029453</v>
      </c>
      <c r="M52" s="2">
        <f t="shared" si="21"/>
        <v>4.5357302562399587E-2</v>
      </c>
      <c r="N52" s="2">
        <f t="shared" si="22"/>
        <v>3.1767909845591864E-2</v>
      </c>
      <c r="O52" s="2">
        <f t="shared" si="5"/>
        <v>9.2659886524959028</v>
      </c>
      <c r="P52" s="2">
        <f t="shared" si="6"/>
        <v>8.5394421664319147</v>
      </c>
      <c r="Q52" s="2">
        <f t="shared" si="7"/>
        <v>2.1162165645611117</v>
      </c>
      <c r="R52" s="2">
        <f t="shared" si="8"/>
        <v>2.1446956855770889</v>
      </c>
    </row>
    <row r="53" spans="1:18" x14ac:dyDescent="0.25">
      <c r="A53" s="1">
        <f t="shared" si="9"/>
        <v>48</v>
      </c>
      <c r="B53" s="1">
        <f t="shared" si="10"/>
        <v>0.33</v>
      </c>
      <c r="C53" s="1">
        <f t="shared" si="17"/>
        <v>0.4</v>
      </c>
      <c r="D53" s="1">
        <f t="shared" si="11"/>
        <v>0.01</v>
      </c>
      <c r="E53" s="1">
        <f t="shared" si="12"/>
        <v>0.05</v>
      </c>
      <c r="F53" s="1">
        <f t="shared" si="13"/>
        <v>0.03</v>
      </c>
      <c r="G53" s="2">
        <f t="shared" si="14"/>
        <v>58.288656206262132</v>
      </c>
      <c r="H53" s="2">
        <f t="shared" si="15"/>
        <v>4.2206958169965709</v>
      </c>
      <c r="I53" s="2">
        <f t="shared" si="16"/>
        <v>1.6160744021928852</v>
      </c>
      <c r="J53" s="2">
        <f t="shared" si="18"/>
        <v>13.845835124902532</v>
      </c>
      <c r="K53" s="2">
        <f t="shared" si="19"/>
        <v>8.5675728209758333</v>
      </c>
      <c r="L53" s="2">
        <f t="shared" si="20"/>
        <v>8.5455228130604777</v>
      </c>
      <c r="M53" s="2">
        <f t="shared" si="21"/>
        <v>4.5015641300133691E-2</v>
      </c>
      <c r="N53" s="2">
        <f t="shared" si="22"/>
        <v>3.1655161629044117E-2</v>
      </c>
      <c r="O53" s="2">
        <f t="shared" si="5"/>
        <v>9.2659886524959028</v>
      </c>
      <c r="P53" s="2">
        <f t="shared" si="6"/>
        <v>8.7995068978336093</v>
      </c>
      <c r="Q53" s="2">
        <f t="shared" si="7"/>
        <v>2.1479844744067038</v>
      </c>
      <c r="R53" s="2">
        <f t="shared" si="8"/>
        <v>2.1746956855770887</v>
      </c>
    </row>
    <row r="54" spans="1:18" x14ac:dyDescent="0.25">
      <c r="A54" s="1">
        <f t="shared" si="9"/>
        <v>49</v>
      </c>
      <c r="B54" s="1">
        <f t="shared" si="10"/>
        <v>0.33</v>
      </c>
      <c r="C54" s="1">
        <f t="shared" si="17"/>
        <v>0.4</v>
      </c>
      <c r="D54" s="1">
        <f t="shared" si="11"/>
        <v>0.01</v>
      </c>
      <c r="E54" s="1">
        <f t="shared" si="12"/>
        <v>0.05</v>
      </c>
      <c r="F54" s="1">
        <f t="shared" si="13"/>
        <v>0.03</v>
      </c>
      <c r="G54" s="2">
        <f t="shared" si="14"/>
        <v>60.972511990292844</v>
      </c>
      <c r="H54" s="2">
        <f t="shared" si="15"/>
        <v>4.3492351410627599</v>
      </c>
      <c r="I54" s="2">
        <f t="shared" si="16"/>
        <v>1.6323162199553705</v>
      </c>
      <c r="J54" s="2">
        <f t="shared" si="18"/>
        <v>14.434766485751179</v>
      </c>
      <c r="K54" s="2">
        <f t="shared" si="19"/>
        <v>8.8431189430598458</v>
      </c>
      <c r="L54" s="2">
        <f t="shared" si="20"/>
        <v>8.5884917585421405</v>
      </c>
      <c r="M54" s="2">
        <f t="shared" si="21"/>
        <v>4.4696879066089837E-2</v>
      </c>
      <c r="N54" s="2">
        <f t="shared" si="22"/>
        <v>3.1549970091809647E-2</v>
      </c>
      <c r="O54" s="2">
        <f t="shared" si="5"/>
        <v>9.2659886524959028</v>
      </c>
      <c r="P54" s="2">
        <f t="shared" si="6"/>
        <v>9.0674917794278898</v>
      </c>
      <c r="Q54" s="2">
        <f t="shared" si="7"/>
        <v>2.1796396360357475</v>
      </c>
      <c r="R54" s="2">
        <f t="shared" si="8"/>
        <v>2.2046956855770889</v>
      </c>
    </row>
    <row r="55" spans="1:18" x14ac:dyDescent="0.25">
      <c r="A55" s="1">
        <f t="shared" si="9"/>
        <v>50</v>
      </c>
      <c r="B55" s="1">
        <f t="shared" si="10"/>
        <v>0.33</v>
      </c>
      <c r="C55" s="1">
        <f t="shared" si="17"/>
        <v>0.4</v>
      </c>
      <c r="D55" s="1">
        <f t="shared" si="11"/>
        <v>0.01</v>
      </c>
      <c r="E55" s="1">
        <f t="shared" si="12"/>
        <v>0.05</v>
      </c>
      <c r="F55" s="1">
        <f t="shared" si="13"/>
        <v>0.03</v>
      </c>
      <c r="G55" s="2">
        <f t="shared" si="14"/>
        <v>63.759616426501545</v>
      </c>
      <c r="H55" s="2">
        <f t="shared" si="15"/>
        <v>4.4816890703380849</v>
      </c>
      <c r="I55" s="2">
        <f t="shared" si="16"/>
        <v>1.6487212707001193</v>
      </c>
      <c r="J55" s="2">
        <f t="shared" si="18"/>
        <v>15.047165071774101</v>
      </c>
      <c r="K55" s="2">
        <f t="shared" si="19"/>
        <v>9.1265669577880892</v>
      </c>
      <c r="L55" s="2">
        <f t="shared" si="20"/>
        <v>8.6289257481383768</v>
      </c>
      <c r="M55" s="2">
        <f t="shared" si="21"/>
        <v>4.439934500935791E-2</v>
      </c>
      <c r="N55" s="2">
        <f t="shared" si="22"/>
        <v>3.1451783853088111E-2</v>
      </c>
      <c r="O55" s="2">
        <f t="shared" si="5"/>
        <v>9.2659886524959028</v>
      </c>
      <c r="P55" s="2">
        <f t="shared" si="6"/>
        <v>9.3436380156977119</v>
      </c>
      <c r="Q55" s="2">
        <f t="shared" si="7"/>
        <v>2.2111896061275575</v>
      </c>
      <c r="R55" s="2">
        <f t="shared" si="8"/>
        <v>2.2346956855770892</v>
      </c>
    </row>
    <row r="56" spans="1:18" x14ac:dyDescent="0.25">
      <c r="A56" s="1">
        <f t="shared" si="9"/>
        <v>51</v>
      </c>
      <c r="B56" s="1">
        <f t="shared" si="10"/>
        <v>0.33</v>
      </c>
      <c r="C56" s="1">
        <f t="shared" si="17"/>
        <v>0.4</v>
      </c>
      <c r="D56" s="1">
        <f t="shared" si="11"/>
        <v>0.01</v>
      </c>
      <c r="E56" s="1">
        <f t="shared" si="12"/>
        <v>0.05</v>
      </c>
      <c r="F56" s="1">
        <f t="shared" si="13"/>
        <v>0.03</v>
      </c>
      <c r="G56" s="2">
        <f t="shared" si="14"/>
        <v>66.654286862773787</v>
      </c>
      <c r="H56" s="2">
        <f t="shared" si="15"/>
        <v>4.6181768222998016</v>
      </c>
      <c r="I56" s="2">
        <f t="shared" si="16"/>
        <v>1.6652911949458773</v>
      </c>
      <c r="J56" s="2">
        <f t="shared" si="18"/>
        <v>15.684004792255639</v>
      </c>
      <c r="K56" s="2">
        <f t="shared" si="19"/>
        <v>9.4181755358199535</v>
      </c>
      <c r="L56" s="2">
        <f t="shared" si="20"/>
        <v>8.6669709952872829</v>
      </c>
      <c r="M56" s="2">
        <f t="shared" si="21"/>
        <v>4.4121506840485686E-2</v>
      </c>
      <c r="N56" s="2">
        <f t="shared" si="22"/>
        <v>3.1360097257360275E-2</v>
      </c>
      <c r="O56" s="2">
        <f t="shared" si="5"/>
        <v>9.2659886524959028</v>
      </c>
      <c r="P56" s="2">
        <f t="shared" si="6"/>
        <v>9.62819415689615</v>
      </c>
      <c r="Q56" s="2">
        <f t="shared" si="7"/>
        <v>2.2426413899806459</v>
      </c>
      <c r="R56" s="2">
        <f t="shared" si="8"/>
        <v>2.264695685577089</v>
      </c>
    </row>
    <row r="57" spans="1:18" x14ac:dyDescent="0.25">
      <c r="A57" s="1">
        <f t="shared" si="9"/>
        <v>52</v>
      </c>
      <c r="B57" s="1">
        <f t="shared" si="10"/>
        <v>0.33</v>
      </c>
      <c r="C57" s="1">
        <f t="shared" si="17"/>
        <v>0.4</v>
      </c>
      <c r="D57" s="1">
        <f t="shared" si="11"/>
        <v>0.01</v>
      </c>
      <c r="E57" s="1">
        <f t="shared" si="12"/>
        <v>0.05</v>
      </c>
      <c r="F57" s="1">
        <f t="shared" si="13"/>
        <v>0.03</v>
      </c>
      <c r="G57" s="2">
        <f t="shared" si="14"/>
        <v>69.661017425189826</v>
      </c>
      <c r="H57" s="2">
        <f t="shared" si="15"/>
        <v>4.7588212451378755</v>
      </c>
      <c r="I57" s="2">
        <f t="shared" si="16"/>
        <v>1.6820276496988771</v>
      </c>
      <c r="J57" s="2">
        <f t="shared" si="18"/>
        <v>16.346298613810401</v>
      </c>
      <c r="K57" s="2">
        <f t="shared" si="19"/>
        <v>9.7182104091670407</v>
      </c>
      <c r="L57" s="2">
        <f t="shared" si="20"/>
        <v>8.702765688898122</v>
      </c>
      <c r="M57" s="2">
        <f t="shared" si="21"/>
        <v>4.3861957335693411E-2</v>
      </c>
      <c r="N57" s="2">
        <f t="shared" si="22"/>
        <v>3.1274445920778826E-2</v>
      </c>
      <c r="O57" s="2">
        <f t="shared" si="5"/>
        <v>9.2659886524959028</v>
      </c>
      <c r="P57" s="2">
        <f t="shared" si="6"/>
        <v>9.9214163227583949</v>
      </c>
      <c r="Q57" s="2">
        <f t="shared" si="7"/>
        <v>2.2740014872380061</v>
      </c>
      <c r="R57" s="2">
        <f t="shared" si="8"/>
        <v>2.2946956855770888</v>
      </c>
    </row>
    <row r="58" spans="1:18" x14ac:dyDescent="0.25">
      <c r="A58" s="1">
        <f t="shared" si="9"/>
        <v>53</v>
      </c>
      <c r="B58" s="1">
        <f t="shared" si="10"/>
        <v>0.33</v>
      </c>
      <c r="C58" s="1">
        <f t="shared" si="17"/>
        <v>0.4</v>
      </c>
      <c r="D58" s="1">
        <f t="shared" si="11"/>
        <v>0.01</v>
      </c>
      <c r="E58" s="1">
        <f t="shared" si="12"/>
        <v>0.05</v>
      </c>
      <c r="F58" s="1">
        <f t="shared" si="13"/>
        <v>0.03</v>
      </c>
      <c r="G58" s="2">
        <f t="shared" si="14"/>
        <v>72.784485975021212</v>
      </c>
      <c r="H58" s="2">
        <f t="shared" si="15"/>
        <v>4.9037489283266451</v>
      </c>
      <c r="I58" s="2">
        <f t="shared" si="16"/>
        <v>1.6989323086185411</v>
      </c>
      <c r="J58" s="2">
        <f t="shared" si="18"/>
        <v>17.035100200945742</v>
      </c>
      <c r="K58" s="2">
        <f t="shared" si="19"/>
        <v>10.026944637245467</v>
      </c>
      <c r="L58" s="2">
        <f t="shared" si="20"/>
        <v>8.7364403819510876</v>
      </c>
      <c r="M58" s="2">
        <f t="shared" si="21"/>
        <v>4.3619402391833831E-2</v>
      </c>
      <c r="N58" s="2">
        <f t="shared" si="22"/>
        <v>3.1194402789305162E-2</v>
      </c>
      <c r="O58" s="2">
        <f t="shared" si="5"/>
        <v>9.2659886524959028</v>
      </c>
      <c r="P58" s="2">
        <f t="shared" si="6"/>
        <v>10.22356843302682</v>
      </c>
      <c r="Q58" s="2">
        <f t="shared" si="7"/>
        <v>2.3052759331587853</v>
      </c>
      <c r="R58" s="2">
        <f t="shared" si="8"/>
        <v>2.3246956855770895</v>
      </c>
    </row>
    <row r="59" spans="1:18" x14ac:dyDescent="0.25">
      <c r="A59" s="1">
        <f t="shared" si="9"/>
        <v>54</v>
      </c>
      <c r="B59" s="1">
        <f t="shared" si="10"/>
        <v>0.33</v>
      </c>
      <c r="C59" s="1">
        <f t="shared" si="17"/>
        <v>0.4</v>
      </c>
      <c r="D59" s="1">
        <f t="shared" si="11"/>
        <v>0.01</v>
      </c>
      <c r="E59" s="1">
        <f t="shared" si="12"/>
        <v>0.05</v>
      </c>
      <c r="F59" s="1">
        <f t="shared" si="13"/>
        <v>0.03</v>
      </c>
      <c r="G59" s="2">
        <f t="shared" si="14"/>
        <v>76.029561377000348</v>
      </c>
      <c r="H59" s="2">
        <f t="shared" si="15"/>
        <v>5.0530903165638916</v>
      </c>
      <c r="I59" s="2">
        <f t="shared" si="16"/>
        <v>1.7160068621848485</v>
      </c>
      <c r="J59" s="2">
        <f t="shared" si="18"/>
        <v>17.751505619325648</v>
      </c>
      <c r="K59" s="2">
        <f t="shared" si="19"/>
        <v>10.344658876669138</v>
      </c>
      <c r="L59" s="2">
        <f t="shared" si="20"/>
        <v>8.7681183682733774</v>
      </c>
      <c r="M59" s="2">
        <f t="shared" si="21"/>
        <v>4.3392650426078316E-2</v>
      </c>
      <c r="N59" s="2">
        <f t="shared" si="22"/>
        <v>3.1119574640605843E-2</v>
      </c>
      <c r="O59" s="2">
        <f t="shared" si="5"/>
        <v>9.2659886524959028</v>
      </c>
      <c r="P59" s="2">
        <f t="shared" si="6"/>
        <v>10.534922444996539</v>
      </c>
      <c r="Q59" s="2">
        <f t="shared" si="7"/>
        <v>2.3364703359480905</v>
      </c>
      <c r="R59" s="2">
        <f t="shared" si="8"/>
        <v>2.3546956855770893</v>
      </c>
    </row>
    <row r="60" spans="1:18" x14ac:dyDescent="0.25">
      <c r="A60" s="1">
        <f t="shared" si="9"/>
        <v>55</v>
      </c>
      <c r="B60" s="1">
        <f t="shared" si="10"/>
        <v>0.33</v>
      </c>
      <c r="C60" s="1">
        <f t="shared" si="17"/>
        <v>0.4</v>
      </c>
      <c r="D60" s="1">
        <f t="shared" si="11"/>
        <v>0.01</v>
      </c>
      <c r="E60" s="1">
        <f t="shared" si="12"/>
        <v>0.05</v>
      </c>
      <c r="F60" s="1">
        <f t="shared" si="13"/>
        <v>0.03</v>
      </c>
      <c r="G60" s="2">
        <f t="shared" si="14"/>
        <v>79.401311088929418</v>
      </c>
      <c r="H60" s="2">
        <f t="shared" si="15"/>
        <v>5.2069798271798744</v>
      </c>
      <c r="I60" s="2">
        <f t="shared" si="16"/>
        <v>1.7332530178673851</v>
      </c>
      <c r="J60" s="2">
        <f t="shared" si="18"/>
        <v>18.496655104755202</v>
      </c>
      <c r="K60" s="2">
        <f t="shared" si="19"/>
        <v>10.671641655361839</v>
      </c>
      <c r="L60" s="2">
        <f t="shared" si="20"/>
        <v>8.7979160467635911</v>
      </c>
      <c r="M60" s="2">
        <f t="shared" si="21"/>
        <v>4.3180602945152732E-2</v>
      </c>
      <c r="N60" s="2">
        <f t="shared" si="22"/>
        <v>3.1049598971900402E-2</v>
      </c>
      <c r="O60" s="2">
        <f t="shared" si="5"/>
        <v>9.2659886524959028</v>
      </c>
      <c r="P60" s="2">
        <f t="shared" si="6"/>
        <v>10.855758598295354</v>
      </c>
      <c r="Q60" s="2">
        <f t="shared" si="7"/>
        <v>2.3675899105886962</v>
      </c>
      <c r="R60" s="2">
        <f t="shared" si="8"/>
        <v>2.3846956855770896</v>
      </c>
    </row>
    <row r="61" spans="1:18" x14ac:dyDescent="0.25">
      <c r="A61" s="1">
        <f t="shared" si="9"/>
        <v>56</v>
      </c>
      <c r="B61" s="1">
        <f t="shared" si="10"/>
        <v>0.33</v>
      </c>
      <c r="C61" s="1">
        <f t="shared" si="17"/>
        <v>0.4</v>
      </c>
      <c r="D61" s="1">
        <f t="shared" si="11"/>
        <v>0.01</v>
      </c>
      <c r="E61" s="1">
        <f t="shared" si="12"/>
        <v>0.05</v>
      </c>
      <c r="F61" s="1">
        <f t="shared" si="13"/>
        <v>0.03</v>
      </c>
      <c r="G61" s="2">
        <f t="shared" si="14"/>
        <v>82.905009083371439</v>
      </c>
      <c r="H61" s="2">
        <f t="shared" si="15"/>
        <v>5.365555971122002</v>
      </c>
      <c r="I61" s="2">
        <f t="shared" si="16"/>
        <v>1.7506725002960906</v>
      </c>
      <c r="J61" s="2">
        <f t="shared" si="18"/>
        <v>19.271734900971172</v>
      </c>
      <c r="K61" s="2">
        <f t="shared" si="19"/>
        <v>11.008189651526342</v>
      </c>
      <c r="L61" s="2">
        <f t="shared" si="20"/>
        <v>8.8259432725641016</v>
      </c>
      <c r="M61" s="2">
        <f t="shared" si="21"/>
        <v>4.2982246134686611E-2</v>
      </c>
      <c r="N61" s="2">
        <f t="shared" si="22"/>
        <v>3.0984141224446579E-2</v>
      </c>
      <c r="O61" s="2">
        <f t="shared" si="5"/>
        <v>9.2659886524959028</v>
      </c>
      <c r="P61" s="2">
        <f t="shared" si="6"/>
        <v>11.186365667118324</v>
      </c>
      <c r="Q61" s="2">
        <f t="shared" si="7"/>
        <v>2.3986395095605966</v>
      </c>
      <c r="R61" s="2">
        <f t="shared" si="8"/>
        <v>2.4146956855770894</v>
      </c>
    </row>
    <row r="62" spans="1:18" x14ac:dyDescent="0.25">
      <c r="A62" s="1">
        <f t="shared" si="9"/>
        <v>57</v>
      </c>
      <c r="B62" s="1">
        <f t="shared" si="10"/>
        <v>0.33</v>
      </c>
      <c r="C62" s="1">
        <f t="shared" si="17"/>
        <v>0.4</v>
      </c>
      <c r="D62" s="1">
        <f t="shared" si="11"/>
        <v>0.01</v>
      </c>
      <c r="E62" s="1">
        <f t="shared" si="12"/>
        <v>0.05</v>
      </c>
      <c r="F62" s="1">
        <f t="shared" si="13"/>
        <v>0.03</v>
      </c>
      <c r="G62" s="2">
        <f t="shared" si="14"/>
        <v>86.546144112839983</v>
      </c>
      <c r="H62" s="2">
        <f t="shared" si="15"/>
        <v>5.5289614776240326</v>
      </c>
      <c r="I62" s="2">
        <f t="shared" si="16"/>
        <v>1.7682670514337244</v>
      </c>
      <c r="J62" s="2">
        <f t="shared" si="18"/>
        <v>20.077979169401093</v>
      </c>
      <c r="K62" s="2">
        <f t="shared" si="19"/>
        <v>11.354607977975789</v>
      </c>
      <c r="L62" s="2">
        <f t="shared" si="20"/>
        <v>8.8523036948704288</v>
      </c>
      <c r="M62" s="2">
        <f t="shared" si="21"/>
        <v>4.2796643340797066E-2</v>
      </c>
      <c r="N62" s="2">
        <f t="shared" si="22"/>
        <v>3.0922892302463031E-2</v>
      </c>
      <c r="O62" s="2">
        <f t="shared" si="5"/>
        <v>9.2659886524959028</v>
      </c>
      <c r="P62" s="2">
        <f t="shared" si="6"/>
        <v>11.527041220144035</v>
      </c>
      <c r="Q62" s="2">
        <f t="shared" si="7"/>
        <v>2.4296236507850439</v>
      </c>
      <c r="R62" s="2">
        <f t="shared" si="8"/>
        <v>2.4446956855770896</v>
      </c>
    </row>
    <row r="63" spans="1:18" x14ac:dyDescent="0.25">
      <c r="A63" s="1">
        <f t="shared" si="9"/>
        <v>58</v>
      </c>
      <c r="B63" s="1">
        <f t="shared" si="10"/>
        <v>0.33</v>
      </c>
      <c r="C63" s="1">
        <f t="shared" si="17"/>
        <v>0.4</v>
      </c>
      <c r="D63" s="1">
        <f t="shared" si="11"/>
        <v>0.01</v>
      </c>
      <c r="E63" s="1">
        <f t="shared" si="12"/>
        <v>0.05</v>
      </c>
      <c r="F63" s="1">
        <f t="shared" si="13"/>
        <v>0.03</v>
      </c>
      <c r="G63" s="2">
        <f t="shared" si="14"/>
        <v>90.330428330580474</v>
      </c>
      <c r="H63" s="2">
        <f t="shared" si="15"/>
        <v>5.697343422672021</v>
      </c>
      <c r="I63" s="2">
        <f t="shared" si="16"/>
        <v>1.7860384307500623</v>
      </c>
      <c r="J63" s="2">
        <f t="shared" si="18"/>
        <v>20.916671974140083</v>
      </c>
      <c r="K63" s="2">
        <f t="shared" si="19"/>
        <v>11.711210472305428</v>
      </c>
      <c r="L63" s="2">
        <f t="shared" si="20"/>
        <v>8.8770950812239526</v>
      </c>
      <c r="M63" s="2">
        <f t="shared" si="21"/>
        <v>4.2622928334145674E-2</v>
      </c>
      <c r="N63" s="2">
        <f t="shared" si="22"/>
        <v>3.0865566350268072E-2</v>
      </c>
      <c r="O63" s="2">
        <f t="shared" si="5"/>
        <v>9.2659886524959028</v>
      </c>
      <c r="P63" s="2">
        <f t="shared" si="6"/>
        <v>11.878091888366502</v>
      </c>
      <c r="Q63" s="2">
        <f t="shared" si="7"/>
        <v>2.4605465430875064</v>
      </c>
      <c r="R63" s="2">
        <f t="shared" si="8"/>
        <v>2.4746956855770899</v>
      </c>
    </row>
    <row r="64" spans="1:18" x14ac:dyDescent="0.25">
      <c r="A64" s="1">
        <f t="shared" si="9"/>
        <v>59</v>
      </c>
      <c r="B64" s="1">
        <f t="shared" si="10"/>
        <v>0.33</v>
      </c>
      <c r="C64" s="1">
        <f t="shared" si="17"/>
        <v>0.4</v>
      </c>
      <c r="D64" s="1">
        <f t="shared" si="11"/>
        <v>0.01</v>
      </c>
      <c r="E64" s="1">
        <f t="shared" si="12"/>
        <v>0.05</v>
      </c>
      <c r="F64" s="1">
        <f t="shared" si="13"/>
        <v>0.03</v>
      </c>
      <c r="G64" s="2">
        <f t="shared" si="14"/>
        <v>94.26380627971696</v>
      </c>
      <c r="H64" s="2">
        <f t="shared" si="15"/>
        <v>5.8708533613826326</v>
      </c>
      <c r="I64" s="2">
        <f t="shared" si="16"/>
        <v>1.8039884153978456</v>
      </c>
      <c r="J64" s="2">
        <f t="shared" si="18"/>
        <v>21.789149345490898</v>
      </c>
      <c r="K64" s="2">
        <f t="shared" si="19"/>
        <v>12.078319993360706</v>
      </c>
      <c r="L64" s="2">
        <f t="shared" si="20"/>
        <v>8.9004096282638887</v>
      </c>
      <c r="M64" s="2">
        <f t="shared" si="21"/>
        <v>4.2460299261984483E-2</v>
      </c>
      <c r="N64" s="2">
        <f t="shared" si="22"/>
        <v>3.0811898756454879E-2</v>
      </c>
      <c r="O64" s="2">
        <f t="shared" si="5"/>
        <v>9.2659886524959028</v>
      </c>
      <c r="P64" s="2">
        <f t="shared" si="6"/>
        <v>12.239833641083754</v>
      </c>
      <c r="Q64" s="2">
        <f t="shared" si="7"/>
        <v>2.4914121094377748</v>
      </c>
      <c r="R64" s="2">
        <f t="shared" si="8"/>
        <v>2.5046956855770901</v>
      </c>
    </row>
    <row r="65" spans="1:18" x14ac:dyDescent="0.25">
      <c r="A65" s="1">
        <f t="shared" si="9"/>
        <v>60</v>
      </c>
      <c r="B65" s="1">
        <f t="shared" si="10"/>
        <v>0.33</v>
      </c>
      <c r="C65" s="1">
        <f t="shared" si="17"/>
        <v>0.4</v>
      </c>
      <c r="D65" s="1">
        <f t="shared" si="11"/>
        <v>0.01</v>
      </c>
      <c r="E65" s="1">
        <f t="shared" si="12"/>
        <v>0.05</v>
      </c>
      <c r="F65" s="1">
        <f t="shared" si="13"/>
        <v>0.03</v>
      </c>
      <c r="G65" s="2">
        <f t="shared" si="14"/>
        <v>98.352464264227621</v>
      </c>
      <c r="H65" s="2">
        <f t="shared" si="15"/>
        <v>6.0496474644129794</v>
      </c>
      <c r="I65" s="2">
        <f t="shared" si="16"/>
        <v>1.8221188003904973</v>
      </c>
      <c r="J65" s="2">
        <f t="shared" si="18"/>
        <v>22.696801425516792</v>
      </c>
      <c r="K65" s="2">
        <f t="shared" si="19"/>
        <v>12.456268724439182</v>
      </c>
      <c r="L65" s="2">
        <f t="shared" si="20"/>
        <v>8.9223342590208219</v>
      </c>
      <c r="M65" s="2">
        <f t="shared" si="21"/>
        <v>4.2308013206627859E-2</v>
      </c>
      <c r="N65" s="2">
        <f t="shared" si="22"/>
        <v>3.0761644358187193E-2</v>
      </c>
      <c r="O65" s="2">
        <f t="shared" si="5"/>
        <v>9.2659886524959028</v>
      </c>
      <c r="P65" s="2">
        <f t="shared" si="6"/>
        <v>12.612592070291539</v>
      </c>
      <c r="Q65" s="2">
        <f t="shared" si="7"/>
        <v>2.5222240081942298</v>
      </c>
      <c r="R65" s="2">
        <f t="shared" si="8"/>
        <v>2.5346956855770899</v>
      </c>
    </row>
    <row r="66" spans="1:18" x14ac:dyDescent="0.25">
      <c r="A66" s="1">
        <f t="shared" si="9"/>
        <v>61</v>
      </c>
      <c r="B66" s="1">
        <f t="shared" si="10"/>
        <v>0.33</v>
      </c>
      <c r="C66" s="1">
        <f t="shared" si="17"/>
        <v>0.4</v>
      </c>
      <c r="D66" s="1">
        <f t="shared" si="11"/>
        <v>0.01</v>
      </c>
      <c r="E66" s="1">
        <f t="shared" si="12"/>
        <v>0.05</v>
      </c>
      <c r="F66" s="1">
        <f t="shared" si="13"/>
        <v>0.03</v>
      </c>
      <c r="G66" s="2">
        <f t="shared" si="14"/>
        <v>102.60284011591237</v>
      </c>
      <c r="H66" s="2">
        <f t="shared" si="15"/>
        <v>6.2338866585247521</v>
      </c>
      <c r="I66" s="2">
        <f t="shared" si="16"/>
        <v>1.8404313987816254</v>
      </c>
      <c r="J66" s="2">
        <f t="shared" si="18"/>
        <v>23.641074699170833</v>
      </c>
      <c r="K66" s="2">
        <f t="shared" si="19"/>
        <v>12.845398483649724</v>
      </c>
      <c r="L66" s="2">
        <f t="shared" si="20"/>
        <v>8.942950906920462</v>
      </c>
      <c r="M66" s="2">
        <f t="shared" si="21"/>
        <v>4.2165381279750391E-2</v>
      </c>
      <c r="N66" s="2">
        <f t="shared" si="22"/>
        <v>3.0714575822317628E-2</v>
      </c>
      <c r="O66" s="2">
        <f t="shared" si="5"/>
        <v>9.2659886524959028</v>
      </c>
      <c r="P66" s="2">
        <f t="shared" si="6"/>
        <v>12.996702683738091</v>
      </c>
      <c r="Q66" s="2">
        <f t="shared" si="7"/>
        <v>2.5529856525524175</v>
      </c>
      <c r="R66" s="2">
        <f t="shared" si="8"/>
        <v>2.5646956855770902</v>
      </c>
    </row>
    <row r="67" spans="1:18" x14ac:dyDescent="0.25">
      <c r="A67" s="1">
        <f t="shared" si="9"/>
        <v>62</v>
      </c>
      <c r="B67" s="1">
        <f t="shared" si="10"/>
        <v>0.33</v>
      </c>
      <c r="C67" s="1">
        <f t="shared" si="17"/>
        <v>0.4</v>
      </c>
      <c r="D67" s="1">
        <f t="shared" si="11"/>
        <v>0.01</v>
      </c>
      <c r="E67" s="1">
        <f t="shared" si="12"/>
        <v>0.05</v>
      </c>
      <c r="F67" s="1">
        <f t="shared" si="13"/>
        <v>0.03</v>
      </c>
      <c r="G67" s="2">
        <f t="shared" si="14"/>
        <v>107.02163337222846</v>
      </c>
      <c r="H67" s="2">
        <f t="shared" si="15"/>
        <v>6.4237367714291702</v>
      </c>
      <c r="I67" s="2">
        <f t="shared" si="16"/>
        <v>1.8589280418463296</v>
      </c>
      <c r="J67" s="2">
        <f t="shared" si="18"/>
        <v>24.623474314685893</v>
      </c>
      <c r="K67" s="2">
        <f t="shared" si="19"/>
        <v>13.246061041840704</v>
      </c>
      <c r="L67" s="2">
        <f t="shared" si="20"/>
        <v>8.9623367867358255</v>
      </c>
      <c r="M67" s="2">
        <f t="shared" si="21"/>
        <v>4.2031764191240842E-2</v>
      </c>
      <c r="N67" s="2">
        <f t="shared" si="22"/>
        <v>3.0670482183109478E-2</v>
      </c>
      <c r="O67" s="2">
        <f t="shared" si="5"/>
        <v>9.2659886524959028</v>
      </c>
      <c r="P67" s="2">
        <f t="shared" si="6"/>
        <v>13.392511206903757</v>
      </c>
      <c r="Q67" s="2">
        <f t="shared" si="7"/>
        <v>2.583700228374735</v>
      </c>
      <c r="R67" s="2">
        <f t="shared" si="8"/>
        <v>2.5946956855770904</v>
      </c>
    </row>
    <row r="68" spans="1:18" x14ac:dyDescent="0.25">
      <c r="A68" s="1">
        <f t="shared" si="9"/>
        <v>63</v>
      </c>
      <c r="B68" s="1">
        <f t="shared" si="10"/>
        <v>0.33</v>
      </c>
      <c r="C68" s="1">
        <f t="shared" si="17"/>
        <v>0.4</v>
      </c>
      <c r="D68" s="1">
        <f t="shared" si="11"/>
        <v>0.01</v>
      </c>
      <c r="E68" s="1">
        <f t="shared" si="12"/>
        <v>0.05</v>
      </c>
      <c r="F68" s="1">
        <f t="shared" si="13"/>
        <v>0.03</v>
      </c>
      <c r="G68" s="2">
        <f t="shared" si="14"/>
        <v>111.61581588059906</v>
      </c>
      <c r="H68" s="2">
        <f t="shared" si="15"/>
        <v>6.6193686810431149</v>
      </c>
      <c r="I68" s="2">
        <f t="shared" si="16"/>
        <v>1.8776105792643305</v>
      </c>
      <c r="J68" s="2">
        <f t="shared" si="18"/>
        <v>25.645566497039216</v>
      </c>
      <c r="K68" s="2">
        <f t="shared" si="19"/>
        <v>13.658618448500352</v>
      </c>
      <c r="L68" s="2">
        <f t="shared" si="20"/>
        <v>8.9805646527812275</v>
      </c>
      <c r="M68" s="2">
        <f t="shared" si="21"/>
        <v>4.1906568239302375E-2</v>
      </c>
      <c r="N68" s="2">
        <f t="shared" si="22"/>
        <v>3.0629167518969783E-2</v>
      </c>
      <c r="O68" s="2">
        <f t="shared" si="5"/>
        <v>9.2659886524959028</v>
      </c>
      <c r="P68" s="2">
        <f t="shared" si="6"/>
        <v>13.800373894177262</v>
      </c>
      <c r="Q68" s="2">
        <f t="shared" si="7"/>
        <v>2.6143707105578446</v>
      </c>
      <c r="R68" s="2">
        <f t="shared" si="8"/>
        <v>2.6246956855770902</v>
      </c>
    </row>
    <row r="69" spans="1:18" x14ac:dyDescent="0.25">
      <c r="A69" s="1">
        <f t="shared" si="9"/>
        <v>64</v>
      </c>
      <c r="B69" s="1">
        <f t="shared" si="10"/>
        <v>0.33</v>
      </c>
      <c r="C69" s="1">
        <f t="shared" si="17"/>
        <v>0.4</v>
      </c>
      <c r="D69" s="1">
        <f t="shared" si="11"/>
        <v>0.01</v>
      </c>
      <c r="E69" s="1">
        <f t="shared" si="12"/>
        <v>0.05</v>
      </c>
      <c r="F69" s="1">
        <f t="shared" si="13"/>
        <v>0.03</v>
      </c>
      <c r="G69" s="2">
        <f t="shared" si="14"/>
        <v>116.39264284554496</v>
      </c>
      <c r="H69" s="2">
        <f t="shared" si="15"/>
        <v>6.8209584692907894</v>
      </c>
      <c r="I69" s="2">
        <f t="shared" si="16"/>
        <v>1.8964808793049384</v>
      </c>
      <c r="J69" s="2">
        <f t="shared" ref="J69:J100" si="23">G69^B69*(H69*I69)^(1-B69)</f>
        <v>26.708981058442337</v>
      </c>
      <c r="K69" s="2">
        <f t="shared" ref="K69:K100" si="24">J69/I69</f>
        <v>14.083443366026025</v>
      </c>
      <c r="L69" s="2">
        <f t="shared" ref="L69:L104" si="25">G69/(H69*I69)</f>
        <v>8.9977030446845525</v>
      </c>
      <c r="M69" s="2">
        <f t="shared" ref="M69:M100" si="26">C69*(1/L69)^(1-B69)-E69</f>
        <v>4.1789241675302874E-2</v>
      </c>
      <c r="N69" s="2">
        <f t="shared" ref="N69:N100" si="27">B69*(M69-F69-D69)+F69</f>
        <v>3.0590449752849948E-2</v>
      </c>
      <c r="O69" s="2">
        <f t="shared" si="5"/>
        <v>9.2659886524959028</v>
      </c>
      <c r="P69" s="2">
        <f t="shared" si="6"/>
        <v>14.220657849508713</v>
      </c>
      <c r="Q69" s="2">
        <f t="shared" si="7"/>
        <v>2.6449998780768142</v>
      </c>
      <c r="R69" s="2">
        <f t="shared" si="8"/>
        <v>2.6546956855770905</v>
      </c>
    </row>
    <row r="70" spans="1:18" x14ac:dyDescent="0.25">
      <c r="A70" s="1">
        <f t="shared" si="9"/>
        <v>65</v>
      </c>
      <c r="B70" s="1">
        <f t="shared" si="10"/>
        <v>0.33</v>
      </c>
      <c r="C70" s="1">
        <f t="shared" si="17"/>
        <v>0.4</v>
      </c>
      <c r="D70" s="1">
        <f t="shared" si="11"/>
        <v>0.01</v>
      </c>
      <c r="E70" s="1">
        <f t="shared" si="12"/>
        <v>0.05</v>
      </c>
      <c r="F70" s="1">
        <f t="shared" si="13"/>
        <v>0.03</v>
      </c>
      <c r="G70" s="2">
        <f t="shared" si="14"/>
        <v>121.35966433575598</v>
      </c>
      <c r="H70" s="2">
        <f t="shared" si="15"/>
        <v>7.0286875805893345</v>
      </c>
      <c r="I70" s="2">
        <f t="shared" si="16"/>
        <v>1.9155408290138827</v>
      </c>
      <c r="J70" s="2">
        <f t="shared" si="23"/>
        <v>27.815414009952395</v>
      </c>
      <c r="K70" s="2">
        <f t="shared" si="24"/>
        <v>14.520919412754948</v>
      </c>
      <c r="L70" s="2">
        <f t="shared" si="25"/>
        <v>9.0138165211070884</v>
      </c>
      <c r="M70" s="2">
        <f t="shared" si="26"/>
        <v>4.1679271402721582E-2</v>
      </c>
      <c r="N70" s="2">
        <f t="shared" si="27"/>
        <v>3.0554159562898121E-2</v>
      </c>
      <c r="O70" s="2">
        <f t="shared" ref="O70:O104" si="28">(C70/(D70+E70+F70))^(1/(1-B70))</f>
        <v>9.2659886524959028</v>
      </c>
      <c r="P70" s="2">
        <f t="shared" ref="P70:P104" si="29">O70^B70*H70</f>
        <v>14.653741356827924</v>
      </c>
      <c r="Q70" s="2">
        <f t="shared" ref="Q70:Q104" si="30">LN(K70)</f>
        <v>2.6755903278296644</v>
      </c>
      <c r="R70" s="2">
        <f t="shared" ref="R70:R104" si="31">LN(P70)</f>
        <v>2.6846956855770903</v>
      </c>
    </row>
    <row r="71" spans="1:18" x14ac:dyDescent="0.25">
      <c r="A71" s="1">
        <f t="shared" ref="A71:A104" si="32">A70+1</f>
        <v>66</v>
      </c>
      <c r="B71" s="1">
        <f t="shared" ref="B71:B104" si="33">B70</f>
        <v>0.33</v>
      </c>
      <c r="C71" s="1">
        <f t="shared" ref="C71:C104" si="34">C70</f>
        <v>0.4</v>
      </c>
      <c r="D71" s="1">
        <f t="shared" ref="D71:D104" si="35">D70</f>
        <v>0.01</v>
      </c>
      <c r="E71" s="1">
        <f t="shared" ref="E71:E104" si="36">E70</f>
        <v>0.05</v>
      </c>
      <c r="F71" s="1">
        <f t="shared" ref="F71:F104" si="37">F70</f>
        <v>0.03</v>
      </c>
      <c r="G71" s="2">
        <f t="shared" ref="G71:G104" si="38">G70*EXP(M70)</f>
        <v>126.52473726900523</v>
      </c>
      <c r="H71" s="2">
        <f t="shared" ref="H71:H104" si="39">H70*EXP(F71)</f>
        <v>7.2427429851610556</v>
      </c>
      <c r="I71" s="2">
        <f t="shared" ref="I71:I104" si="40">I70*EXP(D71)</f>
        <v>1.9347923344020177</v>
      </c>
      <c r="J71" s="2">
        <f t="shared" si="23"/>
        <v>28.966630278453454</v>
      </c>
      <c r="K71" s="2">
        <f t="shared" si="24"/>
        <v>14.971441515146436</v>
      </c>
      <c r="L71" s="2">
        <f t="shared" si="25"/>
        <v>9.0289658818044174</v>
      </c>
      <c r="M71" s="2">
        <f t="shared" si="26"/>
        <v>4.157617997456825E-2</v>
      </c>
      <c r="N71" s="2">
        <f t="shared" si="27"/>
        <v>3.0520139391607522E-2</v>
      </c>
      <c r="O71" s="2">
        <f t="shared" si="28"/>
        <v>9.2659886524959028</v>
      </c>
      <c r="P71" s="2">
        <f t="shared" si="29"/>
        <v>15.100014220525496</v>
      </c>
      <c r="Q71" s="2">
        <f t="shared" si="30"/>
        <v>2.7061444873925624</v>
      </c>
      <c r="R71" s="2">
        <f t="shared" si="31"/>
        <v>2.7146956855770905</v>
      </c>
    </row>
    <row r="72" spans="1:18" x14ac:dyDescent="0.25">
      <c r="A72" s="1">
        <f t="shared" si="32"/>
        <v>67</v>
      </c>
      <c r="B72" s="1">
        <f t="shared" si="33"/>
        <v>0.33</v>
      </c>
      <c r="C72" s="1">
        <f t="shared" si="34"/>
        <v>0.4</v>
      </c>
      <c r="D72" s="1">
        <f t="shared" si="35"/>
        <v>0.01</v>
      </c>
      <c r="E72" s="1">
        <f t="shared" si="36"/>
        <v>0.05</v>
      </c>
      <c r="F72" s="1">
        <f t="shared" si="37"/>
        <v>0.03</v>
      </c>
      <c r="G72" s="2">
        <f t="shared" si="38"/>
        <v>131.89603789362008</v>
      </c>
      <c r="H72" s="2">
        <f t="shared" si="39"/>
        <v>7.46331734731924</v>
      </c>
      <c r="I72" s="2">
        <f t="shared" si="40"/>
        <v>1.9542373206359254</v>
      </c>
      <c r="J72" s="2">
        <f t="shared" si="23"/>
        <v>30.164466533417446</v>
      </c>
      <c r="K72" s="2">
        <f t="shared" si="24"/>
        <v>15.435416269504911</v>
      </c>
      <c r="L72" s="2">
        <f t="shared" si="25"/>
        <v>9.0432083784387665</v>
      </c>
      <c r="M72" s="2">
        <f t="shared" si="26"/>
        <v>4.1479522857984327E-2</v>
      </c>
      <c r="N72" s="2">
        <f t="shared" si="27"/>
        <v>3.0488242543134828E-2</v>
      </c>
      <c r="O72" s="2">
        <f t="shared" si="28"/>
        <v>9.2659886524959028</v>
      </c>
      <c r="P72" s="2">
        <f t="shared" si="29"/>
        <v>15.559878116303079</v>
      </c>
      <c r="Q72" s="2">
        <f t="shared" si="30"/>
        <v>2.7366646267841701</v>
      </c>
      <c r="R72" s="2">
        <f t="shared" si="31"/>
        <v>2.7446956855770908</v>
      </c>
    </row>
    <row r="73" spans="1:18" x14ac:dyDescent="0.25">
      <c r="A73" s="1">
        <f t="shared" si="32"/>
        <v>68</v>
      </c>
      <c r="B73" s="1">
        <f t="shared" si="33"/>
        <v>0.33</v>
      </c>
      <c r="C73" s="1">
        <f t="shared" si="34"/>
        <v>0.4</v>
      </c>
      <c r="D73" s="1">
        <f t="shared" si="35"/>
        <v>0.01</v>
      </c>
      <c r="E73" s="1">
        <f t="shared" si="36"/>
        <v>0.05</v>
      </c>
      <c r="F73" s="1">
        <f t="shared" si="37"/>
        <v>0.03</v>
      </c>
      <c r="G73" s="2">
        <f t="shared" si="38"/>
        <v>137.48207478606028</v>
      </c>
      <c r="H73" s="2">
        <f t="shared" si="39"/>
        <v>7.6906091988790459</v>
      </c>
      <c r="I73" s="2">
        <f t="shared" si="40"/>
        <v>1.9738777322304331</v>
      </c>
      <c r="J73" s="2">
        <f t="shared" si="23"/>
        <v>31.410834128022898</v>
      </c>
      <c r="K73" s="2">
        <f t="shared" si="24"/>
        <v>15.913262313633496</v>
      </c>
      <c r="L73" s="2">
        <f t="shared" si="25"/>
        <v>9.0565979145640974</v>
      </c>
      <c r="M73" s="2">
        <f t="shared" si="26"/>
        <v>4.1388885938482362E-2</v>
      </c>
      <c r="N73" s="2">
        <f t="shared" si="27"/>
        <v>3.0458332359699178E-2</v>
      </c>
      <c r="O73" s="2">
        <f t="shared" si="28"/>
        <v>9.2659886524959028</v>
      </c>
      <c r="P73" s="2">
        <f t="shared" si="29"/>
        <v>16.033746952708615</v>
      </c>
      <c r="Q73" s="2">
        <f t="shared" si="30"/>
        <v>2.7671528693273051</v>
      </c>
      <c r="R73" s="2">
        <f t="shared" si="31"/>
        <v>2.7746956855770906</v>
      </c>
    </row>
    <row r="74" spans="1:18" x14ac:dyDescent="0.25">
      <c r="A74" s="1">
        <f t="shared" si="32"/>
        <v>69</v>
      </c>
      <c r="B74" s="1">
        <f t="shared" si="33"/>
        <v>0.33</v>
      </c>
      <c r="C74" s="1">
        <f t="shared" si="34"/>
        <v>0.4</v>
      </c>
      <c r="D74" s="1">
        <f t="shared" si="35"/>
        <v>0.01</v>
      </c>
      <c r="E74" s="1">
        <f t="shared" si="36"/>
        <v>0.05</v>
      </c>
      <c r="F74" s="1">
        <f t="shared" si="37"/>
        <v>0.03</v>
      </c>
      <c r="G74" s="2">
        <f t="shared" si="38"/>
        <v>143.29170238501621</v>
      </c>
      <c r="H74" s="2">
        <f t="shared" si="39"/>
        <v>7.9248231178495372</v>
      </c>
      <c r="I74" s="2">
        <f t="shared" si="40"/>
        <v>1.9937155332430674</v>
      </c>
      <c r="J74" s="2">
        <f t="shared" si="23"/>
        <v>32.70772215938679</v>
      </c>
      <c r="K74" s="2">
        <f t="shared" si="24"/>
        <v>16.405410708810066</v>
      </c>
      <c r="L74" s="2">
        <f t="shared" si="25"/>
        <v>9.0691852352110338</v>
      </c>
      <c r="M74" s="2">
        <f t="shared" si="26"/>
        <v>4.1303883239528008E-2</v>
      </c>
      <c r="N74" s="2">
        <f t="shared" si="27"/>
        <v>3.0430281469044241E-2</v>
      </c>
      <c r="O74" s="2">
        <f t="shared" si="28"/>
        <v>9.2659886524959028</v>
      </c>
      <c r="P74" s="2">
        <f t="shared" si="29"/>
        <v>16.522047243681978</v>
      </c>
      <c r="Q74" s="2">
        <f t="shared" si="30"/>
        <v>2.7976112016870047</v>
      </c>
      <c r="R74" s="2">
        <f t="shared" si="31"/>
        <v>2.8046956855770908</v>
      </c>
    </row>
    <row r="75" spans="1:18" x14ac:dyDescent="0.25">
      <c r="A75" s="1">
        <f t="shared" si="32"/>
        <v>70</v>
      </c>
      <c r="B75" s="1">
        <f t="shared" si="33"/>
        <v>0.33</v>
      </c>
      <c r="C75" s="1">
        <f t="shared" si="34"/>
        <v>0.4</v>
      </c>
      <c r="D75" s="1">
        <f t="shared" si="35"/>
        <v>0.01</v>
      </c>
      <c r="E75" s="1">
        <f t="shared" si="36"/>
        <v>0.05</v>
      </c>
      <c r="F75" s="1">
        <f t="shared" si="37"/>
        <v>0.03</v>
      </c>
      <c r="G75" s="2">
        <f t="shared" si="38"/>
        <v>149.33413508333291</v>
      </c>
      <c r="H75" s="2">
        <f t="shared" si="39"/>
        <v>8.1661699125677014</v>
      </c>
      <c r="I75" s="2">
        <f t="shared" si="40"/>
        <v>2.0137527074704611</v>
      </c>
      <c r="J75" s="2">
        <f t="shared" si="23"/>
        <v>34.057200652849914</v>
      </c>
      <c r="K75" s="2">
        <f t="shared" si="24"/>
        <v>16.912305332480596</v>
      </c>
      <c r="L75" s="2">
        <f t="shared" si="25"/>
        <v>9.0810181065002471</v>
      </c>
      <c r="M75" s="2">
        <f t="shared" si="26"/>
        <v>4.122415483598571E-2</v>
      </c>
      <c r="N75" s="2">
        <f t="shared" si="27"/>
        <v>3.0403971095875285E-2</v>
      </c>
      <c r="O75" s="2">
        <f t="shared" si="28"/>
        <v>9.2659886524959028</v>
      </c>
      <c r="P75" s="2">
        <f t="shared" si="29"/>
        <v>17.025218492446303</v>
      </c>
      <c r="Q75" s="2">
        <f t="shared" si="30"/>
        <v>2.8280414831560492</v>
      </c>
      <c r="R75" s="2">
        <f t="shared" si="31"/>
        <v>2.8346956855770911</v>
      </c>
    </row>
    <row r="76" spans="1:18" x14ac:dyDescent="0.25">
      <c r="A76" s="1">
        <f t="shared" si="32"/>
        <v>71</v>
      </c>
      <c r="B76" s="1">
        <f t="shared" si="33"/>
        <v>0.33</v>
      </c>
      <c r="C76" s="1">
        <f t="shared" si="34"/>
        <v>0.4</v>
      </c>
      <c r="D76" s="1">
        <f t="shared" si="35"/>
        <v>0.01</v>
      </c>
      <c r="E76" s="1">
        <f t="shared" si="36"/>
        <v>0.05</v>
      </c>
      <c r="F76" s="1">
        <f t="shared" si="37"/>
        <v>0.03</v>
      </c>
      <c r="G76" s="2">
        <f t="shared" si="38"/>
        <v>155.61896189998876</v>
      </c>
      <c r="H76" s="2">
        <f t="shared" si="39"/>
        <v>8.4148668114401826</v>
      </c>
      <c r="I76" s="2">
        <f t="shared" si="40"/>
        <v>2.033991258646735</v>
      </c>
      <c r="J76" s="2">
        <f t="shared" si="23"/>
        <v>35.461423875450279</v>
      </c>
      <c r="K76" s="2">
        <f t="shared" si="24"/>
        <v>17.434403282068992</v>
      </c>
      <c r="L76" s="2">
        <f t="shared" si="25"/>
        <v>9.0921414857111351</v>
      </c>
      <c r="M76" s="2">
        <f t="shared" si="26"/>
        <v>4.1149364942403857E-2</v>
      </c>
      <c r="N76" s="2">
        <f t="shared" si="27"/>
        <v>3.0379290430993272E-2</v>
      </c>
      <c r="O76" s="2">
        <f t="shared" si="28"/>
        <v>9.2659886524959028</v>
      </c>
      <c r="P76" s="2">
        <f t="shared" si="29"/>
        <v>17.543713587090551</v>
      </c>
      <c r="Q76" s="2">
        <f t="shared" si="30"/>
        <v>2.8584454542519242</v>
      </c>
      <c r="R76" s="2">
        <f t="shared" si="31"/>
        <v>2.8646956855770909</v>
      </c>
    </row>
    <row r="77" spans="1:18" x14ac:dyDescent="0.25">
      <c r="A77" s="1">
        <f t="shared" si="32"/>
        <v>72</v>
      </c>
      <c r="B77" s="1">
        <f t="shared" si="33"/>
        <v>0.33</v>
      </c>
      <c r="C77" s="1">
        <f t="shared" si="34"/>
        <v>0.4</v>
      </c>
      <c r="D77" s="1">
        <f t="shared" si="35"/>
        <v>0.01</v>
      </c>
      <c r="E77" s="1">
        <f t="shared" si="36"/>
        <v>0.05</v>
      </c>
      <c r="F77" s="1">
        <f t="shared" si="37"/>
        <v>0.03</v>
      </c>
      <c r="G77" s="2">
        <f t="shared" si="38"/>
        <v>162.15616175531338</v>
      </c>
      <c r="H77" s="2">
        <f t="shared" si="39"/>
        <v>8.6711376584635111</v>
      </c>
      <c r="I77" s="2">
        <f t="shared" si="40"/>
        <v>2.0544332106438716</v>
      </c>
      <c r="J77" s="2">
        <f t="shared" si="23"/>
        <v>36.922633783921135</v>
      </c>
      <c r="K77" s="2">
        <f t="shared" si="24"/>
        <v>17.972175290307618</v>
      </c>
      <c r="L77" s="2">
        <f t="shared" si="25"/>
        <v>9.1025976822279535</v>
      </c>
      <c r="M77" s="2">
        <f t="shared" si="26"/>
        <v>4.1079200159253412E-2</v>
      </c>
      <c r="N77" s="2">
        <f t="shared" si="27"/>
        <v>3.0356136052553627E-2</v>
      </c>
      <c r="O77" s="2">
        <f t="shared" si="28"/>
        <v>9.2659886524959028</v>
      </c>
      <c r="P77" s="2">
        <f t="shared" si="29"/>
        <v>18.07799920819938</v>
      </c>
      <c r="Q77" s="2">
        <f t="shared" si="30"/>
        <v>2.8888247446829176</v>
      </c>
      <c r="R77" s="2">
        <f t="shared" si="31"/>
        <v>2.8946956855770911</v>
      </c>
    </row>
    <row r="78" spans="1:18" x14ac:dyDescent="0.25">
      <c r="A78" s="1">
        <f t="shared" si="32"/>
        <v>73</v>
      </c>
      <c r="B78" s="1">
        <f t="shared" si="33"/>
        <v>0.33</v>
      </c>
      <c r="C78" s="1">
        <f t="shared" si="34"/>
        <v>0.4</v>
      </c>
      <c r="D78" s="1">
        <f t="shared" si="35"/>
        <v>0.01</v>
      </c>
      <c r="E78" s="1">
        <f t="shared" si="36"/>
        <v>0.05</v>
      </c>
      <c r="F78" s="1">
        <f t="shared" si="37"/>
        <v>0.03</v>
      </c>
      <c r="G78" s="2">
        <f t="shared" si="38"/>
        <v>168.95611937361923</v>
      </c>
      <c r="H78" s="2">
        <f t="shared" si="39"/>
        <v>8.9352131146988079</v>
      </c>
      <c r="I78" s="2">
        <f t="shared" si="40"/>
        <v>2.075080607674106</v>
      </c>
      <c r="J78" s="2">
        <f t="shared" si="23"/>
        <v>38.443163612762362</v>
      </c>
      <c r="K78" s="2">
        <f t="shared" si="24"/>
        <v>18.526106152498876</v>
      </c>
      <c r="L78" s="2">
        <f t="shared" si="25"/>
        <v>9.1124265097784161</v>
      </c>
      <c r="M78" s="2">
        <f t="shared" si="26"/>
        <v>4.1013367862105077E-2</v>
      </c>
      <c r="N78" s="2">
        <f t="shared" si="27"/>
        <v>3.0334411394494675E-2</v>
      </c>
      <c r="O78" s="2">
        <f t="shared" si="28"/>
        <v>9.2659886524959028</v>
      </c>
      <c r="P78" s="2">
        <f t="shared" si="29"/>
        <v>18.628556248897141</v>
      </c>
      <c r="Q78" s="2">
        <f t="shared" si="30"/>
        <v>2.9191808807354716</v>
      </c>
      <c r="R78" s="2">
        <f t="shared" si="31"/>
        <v>2.9246956855770914</v>
      </c>
    </row>
    <row r="79" spans="1:18" x14ac:dyDescent="0.25">
      <c r="A79" s="1">
        <f t="shared" si="32"/>
        <v>74</v>
      </c>
      <c r="B79" s="1">
        <f t="shared" si="33"/>
        <v>0.33</v>
      </c>
      <c r="C79" s="1">
        <f t="shared" si="34"/>
        <v>0.4</v>
      </c>
      <c r="D79" s="1">
        <f t="shared" si="35"/>
        <v>0.01</v>
      </c>
      <c r="E79" s="1">
        <f t="shared" si="36"/>
        <v>0.05</v>
      </c>
      <c r="F79" s="1">
        <f t="shared" si="37"/>
        <v>0.03</v>
      </c>
      <c r="G79" s="2">
        <f t="shared" si="38"/>
        <v>176.02964183844892</v>
      </c>
      <c r="H79" s="2">
        <f t="shared" si="39"/>
        <v>9.2073308658823123</v>
      </c>
      <c r="I79" s="2">
        <f t="shared" si="40"/>
        <v>2.0959355144943475</v>
      </c>
      <c r="J79" s="2">
        <f t="shared" si="23"/>
        <v>40.025441608154551</v>
      </c>
      <c r="K79" s="2">
        <f t="shared" si="24"/>
        <v>19.096695166125301</v>
      </c>
      <c r="L79" s="2">
        <f t="shared" si="25"/>
        <v>9.121665430371193</v>
      </c>
      <c r="M79" s="2">
        <f t="shared" si="26"/>
        <v>4.0951594720366191E-2</v>
      </c>
      <c r="N79" s="2">
        <f t="shared" si="27"/>
        <v>3.0314026257720842E-2</v>
      </c>
      <c r="O79" s="2">
        <f t="shared" si="28"/>
        <v>9.2659886524959028</v>
      </c>
      <c r="P79" s="2">
        <f t="shared" si="29"/>
        <v>19.195880247684176</v>
      </c>
      <c r="Q79" s="2">
        <f t="shared" si="30"/>
        <v>2.9495152921299663</v>
      </c>
      <c r="R79" s="2">
        <f t="shared" si="31"/>
        <v>2.9546956855770912</v>
      </c>
    </row>
    <row r="80" spans="1:18" x14ac:dyDescent="0.25">
      <c r="A80" s="1">
        <f t="shared" si="32"/>
        <v>75</v>
      </c>
      <c r="B80" s="1">
        <f t="shared" si="33"/>
        <v>0.33</v>
      </c>
      <c r="C80" s="1">
        <f t="shared" si="34"/>
        <v>0.4</v>
      </c>
      <c r="D80" s="1">
        <f t="shared" si="35"/>
        <v>0.01</v>
      </c>
      <c r="E80" s="1">
        <f t="shared" si="36"/>
        <v>0.05</v>
      </c>
      <c r="F80" s="1">
        <f t="shared" si="37"/>
        <v>0.03</v>
      </c>
      <c r="G80" s="2">
        <f t="shared" si="38"/>
        <v>183.38797582670429</v>
      </c>
      <c r="H80" s="2">
        <f t="shared" si="39"/>
        <v>9.4877358363585902</v>
      </c>
      <c r="I80" s="2">
        <f t="shared" si="40"/>
        <v>2.117000016612657</v>
      </c>
      <c r="J80" s="2">
        <f t="shared" si="23"/>
        <v>41.671994913715523</v>
      </c>
      <c r="K80" s="2">
        <f t="shared" si="24"/>
        <v>19.684456583233064</v>
      </c>
      <c r="L80" s="2">
        <f t="shared" si="25"/>
        <v>9.1303496903283214</v>
      </c>
      <c r="M80" s="2">
        <f t="shared" si="26"/>
        <v>4.0893625333635261E-2</v>
      </c>
      <c r="N80" s="2">
        <f t="shared" si="27"/>
        <v>3.0294896360099636E-2</v>
      </c>
      <c r="O80" s="2">
        <f t="shared" si="28"/>
        <v>9.2659886524959028</v>
      </c>
      <c r="P80" s="2">
        <f t="shared" si="29"/>
        <v>19.780481834454921</v>
      </c>
      <c r="Q80" s="2">
        <f t="shared" si="30"/>
        <v>2.9798293183876869</v>
      </c>
      <c r="R80" s="2">
        <f t="shared" si="31"/>
        <v>2.9846956855770914</v>
      </c>
    </row>
    <row r="81" spans="1:18" x14ac:dyDescent="0.25">
      <c r="A81" s="1">
        <f t="shared" si="32"/>
        <v>76</v>
      </c>
      <c r="B81" s="1">
        <f t="shared" si="33"/>
        <v>0.33</v>
      </c>
      <c r="C81" s="1">
        <f t="shared" si="34"/>
        <v>0.4</v>
      </c>
      <c r="D81" s="1">
        <f t="shared" si="35"/>
        <v>0.01</v>
      </c>
      <c r="E81" s="1">
        <f t="shared" si="36"/>
        <v>0.05</v>
      </c>
      <c r="F81" s="1">
        <f t="shared" si="37"/>
        <v>0.03</v>
      </c>
      <c r="G81" s="2">
        <f t="shared" si="38"/>
        <v>191.04282554902869</v>
      </c>
      <c r="H81" s="2">
        <f t="shared" si="39"/>
        <v>9.7766804095289714</v>
      </c>
      <c r="I81" s="2">
        <f t="shared" si="40"/>
        <v>2.1382762204968007</v>
      </c>
      <c r="J81" s="2">
        <f t="shared" si="23"/>
        <v>43.38545361433976</v>
      </c>
      <c r="K81" s="2">
        <f t="shared" si="24"/>
        <v>20.289920076022597</v>
      </c>
      <c r="L81" s="2">
        <f t="shared" si="25"/>
        <v>9.1385124487972185</v>
      </c>
      <c r="M81" s="2">
        <f t="shared" si="26"/>
        <v>4.083922097499644E-2</v>
      </c>
      <c r="N81" s="2">
        <f t="shared" si="27"/>
        <v>3.0276942921748824E-2</v>
      </c>
      <c r="O81" s="2">
        <f t="shared" si="28"/>
        <v>9.2659886524959028</v>
      </c>
      <c r="P81" s="2">
        <f t="shared" si="29"/>
        <v>20.38288719009925</v>
      </c>
      <c r="Q81" s="2">
        <f t="shared" si="30"/>
        <v>3.0101242147477865</v>
      </c>
      <c r="R81" s="2">
        <f t="shared" si="31"/>
        <v>3.0146956855770912</v>
      </c>
    </row>
    <row r="82" spans="1:18" x14ac:dyDescent="0.25">
      <c r="A82" s="1">
        <f t="shared" si="32"/>
        <v>77</v>
      </c>
      <c r="B82" s="1">
        <f t="shared" si="33"/>
        <v>0.33</v>
      </c>
      <c r="C82" s="1">
        <f t="shared" si="34"/>
        <v>0.4</v>
      </c>
      <c r="D82" s="1">
        <f t="shared" si="35"/>
        <v>0.01</v>
      </c>
      <c r="E82" s="1">
        <f t="shared" si="36"/>
        <v>0.05</v>
      </c>
      <c r="F82" s="1">
        <f t="shared" si="37"/>
        <v>0.03</v>
      </c>
      <c r="G82" s="2">
        <f t="shared" si="38"/>
        <v>199.00637142496132</v>
      </c>
      <c r="H82" s="2">
        <f t="shared" si="39"/>
        <v>10.074424655013656</v>
      </c>
      <c r="I82" s="2">
        <f t="shared" si="40"/>
        <v>2.1597662537848965</v>
      </c>
      <c r="J82" s="2">
        <f t="shared" si="23"/>
        <v>45.168554944611387</v>
      </c>
      <c r="K82" s="2">
        <f t="shared" si="24"/>
        <v>20.913631216088991</v>
      </c>
      <c r="L82" s="2">
        <f t="shared" si="25"/>
        <v>9.1461848991148305</v>
      </c>
      <c r="M82" s="2">
        <f t="shared" si="26"/>
        <v>4.0788158431687122E-2</v>
      </c>
      <c r="N82" s="2">
        <f t="shared" si="27"/>
        <v>3.0260092282456748E-2</v>
      </c>
      <c r="O82" s="2">
        <f t="shared" si="28"/>
        <v>9.2659886524959028</v>
      </c>
      <c r="P82" s="2">
        <f t="shared" si="29"/>
        <v>21.003638520100836</v>
      </c>
      <c r="Q82" s="2">
        <f t="shared" si="30"/>
        <v>3.0404011576695358</v>
      </c>
      <c r="R82" s="2">
        <f t="shared" si="31"/>
        <v>3.0446956855770915</v>
      </c>
    </row>
    <row r="83" spans="1:18" x14ac:dyDescent="0.25">
      <c r="A83" s="1">
        <f t="shared" si="32"/>
        <v>78</v>
      </c>
      <c r="B83" s="1">
        <f t="shared" si="33"/>
        <v>0.33</v>
      </c>
      <c r="C83" s="1">
        <f t="shared" si="34"/>
        <v>0.4</v>
      </c>
      <c r="D83" s="1">
        <f t="shared" si="35"/>
        <v>0.01</v>
      </c>
      <c r="E83" s="1">
        <f t="shared" si="36"/>
        <v>0.05</v>
      </c>
      <c r="F83" s="1">
        <f t="shared" si="37"/>
        <v>0.03</v>
      </c>
      <c r="G83" s="2">
        <f t="shared" si="38"/>
        <v>207.29128952257309</v>
      </c>
      <c r="H83" s="2">
        <f t="shared" si="39"/>
        <v>10.381236562731917</v>
      </c>
      <c r="I83" s="2">
        <f t="shared" si="40"/>
        <v>2.1814722654981824</v>
      </c>
      <c r="J83" s="2">
        <f t="shared" si="23"/>
        <v>47.024147668543307</v>
      </c>
      <c r="K83" s="2">
        <f t="shared" si="24"/>
        <v>21.556151967764951</v>
      </c>
      <c r="L83" s="2">
        <f t="shared" si="25"/>
        <v>9.1533963833835887</v>
      </c>
      <c r="M83" s="2">
        <f t="shared" si="26"/>
        <v>4.0740228934554673E-2</v>
      </c>
      <c r="N83" s="2">
        <f t="shared" si="27"/>
        <v>3.0244275548403043E-2</v>
      </c>
      <c r="O83" s="2">
        <f t="shared" si="28"/>
        <v>9.2659886524959028</v>
      </c>
      <c r="P83" s="2">
        <f t="shared" si="29"/>
        <v>21.643294542558642</v>
      </c>
      <c r="Q83" s="2">
        <f t="shared" si="30"/>
        <v>3.0706612499519923</v>
      </c>
      <c r="R83" s="2">
        <f t="shared" si="31"/>
        <v>3.0746956855770917</v>
      </c>
    </row>
    <row r="84" spans="1:18" x14ac:dyDescent="0.25">
      <c r="A84" s="1">
        <f t="shared" si="32"/>
        <v>79</v>
      </c>
      <c r="B84" s="1">
        <f t="shared" si="33"/>
        <v>0.33</v>
      </c>
      <c r="C84" s="1">
        <f t="shared" si="34"/>
        <v>0.4</v>
      </c>
      <c r="D84" s="1">
        <f t="shared" si="35"/>
        <v>0.01</v>
      </c>
      <c r="E84" s="1">
        <f t="shared" si="36"/>
        <v>0.05</v>
      </c>
      <c r="F84" s="1">
        <f t="shared" si="37"/>
        <v>0.03</v>
      </c>
      <c r="G84" s="2">
        <f t="shared" si="38"/>
        <v>215.91077179353152</v>
      </c>
      <c r="H84" s="2">
        <f t="shared" si="39"/>
        <v>10.697392284111128</v>
      </c>
      <c r="I84" s="2">
        <f t="shared" si="40"/>
        <v>2.2033964262559174</v>
      </c>
      <c r="J84" s="2">
        <f t="shared" si="23"/>
        <v>48.95519663766693</v>
      </c>
      <c r="K84" s="2">
        <f t="shared" si="24"/>
        <v>22.218061196029616</v>
      </c>
      <c r="L84" s="2">
        <f t="shared" si="25"/>
        <v>9.1601745006057662</v>
      </c>
      <c r="M84" s="2">
        <f t="shared" si="26"/>
        <v>4.069523716858596E-2</v>
      </c>
      <c r="N84" s="2">
        <f t="shared" si="27"/>
        <v>3.0229428265633365E-2</v>
      </c>
      <c r="O84" s="2">
        <f t="shared" si="28"/>
        <v>9.2659886524959028</v>
      </c>
      <c r="P84" s="2">
        <f t="shared" si="29"/>
        <v>22.302430991070963</v>
      </c>
      <c r="Q84" s="2">
        <f t="shared" si="30"/>
        <v>3.1009055255003957</v>
      </c>
      <c r="R84" s="2">
        <f t="shared" si="31"/>
        <v>3.1046956855770915</v>
      </c>
    </row>
    <row r="85" spans="1:18" x14ac:dyDescent="0.25">
      <c r="A85" s="1">
        <f t="shared" si="32"/>
        <v>80</v>
      </c>
      <c r="B85" s="1">
        <f t="shared" si="33"/>
        <v>0.33</v>
      </c>
      <c r="C85" s="1">
        <f t="shared" si="34"/>
        <v>0.4</v>
      </c>
      <c r="D85" s="1">
        <f t="shared" si="35"/>
        <v>0.01</v>
      </c>
      <c r="E85" s="1">
        <f t="shared" si="36"/>
        <v>0.05</v>
      </c>
      <c r="F85" s="1">
        <f t="shared" si="37"/>
        <v>0.03</v>
      </c>
      <c r="G85" s="2">
        <f t="shared" si="38"/>
        <v>224.87854713582709</v>
      </c>
      <c r="H85" s="2">
        <f t="shared" si="39"/>
        <v>11.023176380641681</v>
      </c>
      <c r="I85" s="2">
        <f t="shared" si="40"/>
        <v>2.2255409284924479</v>
      </c>
      <c r="J85" s="2">
        <f t="shared" si="23"/>
        <v>50.964787534780619</v>
      </c>
      <c r="K85" s="2">
        <f t="shared" si="24"/>
        <v>22.899955189457465</v>
      </c>
      <c r="L85" s="2">
        <f t="shared" si="25"/>
        <v>9.1665452087092394</v>
      </c>
      <c r="M85" s="2">
        <f t="shared" si="26"/>
        <v>4.065300035756246E-2</v>
      </c>
      <c r="N85" s="2">
        <f t="shared" si="27"/>
        <v>3.0215490117995611E-2</v>
      </c>
      <c r="O85" s="2">
        <f t="shared" si="28"/>
        <v>9.2659886524959028</v>
      </c>
      <c r="P85" s="2">
        <f t="shared" si="29"/>
        <v>22.981641132934502</v>
      </c>
      <c r="Q85" s="2">
        <f t="shared" si="30"/>
        <v>3.1311349537660291</v>
      </c>
      <c r="R85" s="2">
        <f t="shared" si="31"/>
        <v>3.1346956855770918</v>
      </c>
    </row>
    <row r="86" spans="1:18" x14ac:dyDescent="0.25">
      <c r="A86" s="1">
        <f t="shared" si="32"/>
        <v>81</v>
      </c>
      <c r="B86" s="1">
        <f t="shared" si="33"/>
        <v>0.33</v>
      </c>
      <c r="C86" s="1">
        <f t="shared" si="34"/>
        <v>0.4</v>
      </c>
      <c r="D86" s="1">
        <f t="shared" si="35"/>
        <v>0.01</v>
      </c>
      <c r="E86" s="1">
        <f t="shared" si="36"/>
        <v>0.05</v>
      </c>
      <c r="F86" s="1">
        <f t="shared" si="37"/>
        <v>0.03</v>
      </c>
      <c r="G86" s="2">
        <f t="shared" si="38"/>
        <v>234.20890331773097</v>
      </c>
      <c r="H86" s="2">
        <f t="shared" si="39"/>
        <v>11.358882080001539</v>
      </c>
      <c r="I86" s="2">
        <f t="shared" si="40"/>
        <v>2.2479079866764513</v>
      </c>
      <c r="J86" s="2">
        <f t="shared" si="23"/>
        <v>53.056131810961375</v>
      </c>
      <c r="K86" s="2">
        <f t="shared" si="24"/>
        <v>23.60244819869396</v>
      </c>
      <c r="L86" s="2">
        <f t="shared" si="25"/>
        <v>9.1725329207844357</v>
      </c>
      <c r="M86" s="2">
        <f t="shared" si="26"/>
        <v>4.0613347416574921E-2</v>
      </c>
      <c r="N86" s="2">
        <f t="shared" si="27"/>
        <v>3.0202404647469722E-2</v>
      </c>
      <c r="O86" s="2">
        <f t="shared" si="28"/>
        <v>9.2659886524959028</v>
      </c>
      <c r="P86" s="2">
        <f t="shared" si="29"/>
        <v>23.681536303125</v>
      </c>
      <c r="Q86" s="2">
        <f t="shared" si="30"/>
        <v>3.1613504438840248</v>
      </c>
      <c r="R86" s="2">
        <f t="shared" si="31"/>
        <v>3.164695685577092</v>
      </c>
    </row>
    <row r="87" spans="1:18" x14ac:dyDescent="0.25">
      <c r="A87" s="1">
        <f t="shared" si="32"/>
        <v>82</v>
      </c>
      <c r="B87" s="1">
        <f t="shared" si="33"/>
        <v>0.33</v>
      </c>
      <c r="C87" s="1">
        <f t="shared" si="34"/>
        <v>0.4</v>
      </c>
      <c r="D87" s="1">
        <f t="shared" si="35"/>
        <v>0.01</v>
      </c>
      <c r="E87" s="1">
        <f t="shared" si="36"/>
        <v>0.05</v>
      </c>
      <c r="F87" s="1">
        <f t="shared" si="37"/>
        <v>0.03</v>
      </c>
      <c r="G87" s="2">
        <f t="shared" si="38"/>
        <v>243.91670979794071</v>
      </c>
      <c r="H87" s="2">
        <f t="shared" si="39"/>
        <v>11.704811539980941</v>
      </c>
      <c r="I87" s="2">
        <f t="shared" si="40"/>
        <v>2.2704998375323853</v>
      </c>
      <c r="J87" s="2">
        <f t="shared" si="23"/>
        <v>55.232571823751172</v>
      </c>
      <c r="K87" s="2">
        <f t="shared" si="24"/>
        <v>24.326172990956387</v>
      </c>
      <c r="L87" s="2">
        <f t="shared" si="25"/>
        <v>9.1781605958384009</v>
      </c>
      <c r="M87" s="2">
        <f t="shared" si="26"/>
        <v>4.0576118166739089E-2</v>
      </c>
      <c r="N87" s="2">
        <f t="shared" si="27"/>
        <v>3.0190118995023899E-2</v>
      </c>
      <c r="O87" s="2">
        <f t="shared" si="28"/>
        <v>9.2659886524959028</v>
      </c>
      <c r="P87" s="2">
        <f t="shared" si="29"/>
        <v>24.402746454539962</v>
      </c>
      <c r="Q87" s="2">
        <f t="shared" si="30"/>
        <v>3.1915528485314946</v>
      </c>
      <c r="R87" s="2">
        <f t="shared" si="31"/>
        <v>3.1946956855770918</v>
      </c>
    </row>
    <row r="88" spans="1:18" x14ac:dyDescent="0.25">
      <c r="A88" s="1">
        <f t="shared" si="32"/>
        <v>83</v>
      </c>
      <c r="B88" s="1">
        <f t="shared" si="33"/>
        <v>0.33</v>
      </c>
      <c r="C88" s="1">
        <f t="shared" si="34"/>
        <v>0.4</v>
      </c>
      <c r="D88" s="1">
        <f t="shared" si="35"/>
        <v>0.01</v>
      </c>
      <c r="E88" s="1">
        <f t="shared" si="36"/>
        <v>0.05</v>
      </c>
      <c r="F88" s="1">
        <f t="shared" si="37"/>
        <v>0.03</v>
      </c>
      <c r="G88" s="2">
        <f t="shared" si="38"/>
        <v>254.01744147831684</v>
      </c>
      <c r="H88" s="2">
        <f t="shared" si="39"/>
        <v>12.061276120444807</v>
      </c>
      <c r="I88" s="2">
        <f t="shared" si="40"/>
        <v>2.2933187402641617</v>
      </c>
      <c r="J88" s="2">
        <f t="shared" si="23"/>
        <v>57.497586184750936</v>
      </c>
      <c r="K88" s="2">
        <f t="shared" si="24"/>
        <v>25.071781421071861</v>
      </c>
      <c r="L88" s="2">
        <f t="shared" si="25"/>
        <v>9.183449824358938</v>
      </c>
      <c r="M88" s="2">
        <f t="shared" si="26"/>
        <v>4.0541162606992101E-2</v>
      </c>
      <c r="N88" s="2">
        <f t="shared" si="27"/>
        <v>3.0178583660307394E-2</v>
      </c>
      <c r="O88" s="2">
        <f t="shared" si="28"/>
        <v>9.2659886524959028</v>
      </c>
      <c r="P88" s="2">
        <f t="shared" si="29"/>
        <v>25.145920724998813</v>
      </c>
      <c r="Q88" s="2">
        <f t="shared" si="30"/>
        <v>3.2217429675265188</v>
      </c>
      <c r="R88" s="2">
        <f t="shared" si="31"/>
        <v>3.2246956855770921</v>
      </c>
    </row>
    <row r="89" spans="1:18" x14ac:dyDescent="0.25">
      <c r="A89" s="1">
        <f t="shared" si="32"/>
        <v>84</v>
      </c>
      <c r="B89" s="1">
        <f t="shared" si="33"/>
        <v>0.33</v>
      </c>
      <c r="C89" s="1">
        <f t="shared" si="34"/>
        <v>0.4</v>
      </c>
      <c r="D89" s="1">
        <f t="shared" si="35"/>
        <v>0.01</v>
      </c>
      <c r="E89" s="1">
        <f t="shared" si="36"/>
        <v>0.05</v>
      </c>
      <c r="F89" s="1">
        <f t="shared" si="37"/>
        <v>0.03</v>
      </c>
      <c r="G89" s="2">
        <f t="shared" si="38"/>
        <v>264.52720342711257</v>
      </c>
      <c r="H89" s="2">
        <f t="shared" si="39"/>
        <v>12.428596663577636</v>
      </c>
      <c r="I89" s="2">
        <f t="shared" si="40"/>
        <v>2.3163669767810702</v>
      </c>
      <c r="J89" s="2">
        <f t="shared" si="23"/>
        <v>59.854795325188853</v>
      </c>
      <c r="K89" s="2">
        <f t="shared" si="24"/>
        <v>25.839945019577954</v>
      </c>
      <c r="L89" s="2">
        <f t="shared" si="25"/>
        <v>9.1884209089683058</v>
      </c>
      <c r="M89" s="2">
        <f t="shared" si="26"/>
        <v>4.0508340238331941E-2</v>
      </c>
      <c r="N89" s="2">
        <f t="shared" si="27"/>
        <v>3.016775227864954E-2</v>
      </c>
      <c r="O89" s="2">
        <f t="shared" si="28"/>
        <v>9.2659886524959028</v>
      </c>
      <c r="P89" s="2">
        <f t="shared" si="29"/>
        <v>25.911728021510736</v>
      </c>
      <c r="Q89" s="2">
        <f t="shared" si="30"/>
        <v>3.2519215511868262</v>
      </c>
      <c r="R89" s="2">
        <f t="shared" si="31"/>
        <v>3.2546956855770919</v>
      </c>
    </row>
    <row r="90" spans="1:18" x14ac:dyDescent="0.25">
      <c r="A90" s="1">
        <f t="shared" si="32"/>
        <v>85</v>
      </c>
      <c r="B90" s="1">
        <f t="shared" si="33"/>
        <v>0.33</v>
      </c>
      <c r="C90" s="1">
        <f t="shared" si="34"/>
        <v>0.4</v>
      </c>
      <c r="D90" s="1">
        <f t="shared" si="35"/>
        <v>0.01</v>
      </c>
      <c r="E90" s="1">
        <f t="shared" si="36"/>
        <v>0.05</v>
      </c>
      <c r="F90" s="1">
        <f t="shared" si="37"/>
        <v>0.03</v>
      </c>
      <c r="G90" s="2">
        <f t="shared" si="38"/>
        <v>275.4627566121606</v>
      </c>
      <c r="H90" s="2">
        <f t="shared" si="39"/>
        <v>12.807103782663129</v>
      </c>
      <c r="I90" s="2">
        <f t="shared" si="40"/>
        <v>2.339646851925969</v>
      </c>
      <c r="J90" s="2">
        <f t="shared" si="23"/>
        <v>62.307967288377554</v>
      </c>
      <c r="K90" s="2">
        <f t="shared" si="24"/>
        <v>26.631355598425628</v>
      </c>
      <c r="L90" s="2">
        <f t="shared" si="25"/>
        <v>9.1930929404332513</v>
      </c>
      <c r="M90" s="2">
        <f t="shared" si="26"/>
        <v>4.0477519436290896E-2</v>
      </c>
      <c r="N90" s="2">
        <f t="shared" si="27"/>
        <v>3.0157581413975995E-2</v>
      </c>
      <c r="O90" s="2">
        <f t="shared" si="28"/>
        <v>9.2659886524959028</v>
      </c>
      <c r="P90" s="2">
        <f t="shared" si="29"/>
        <v>26.70085762233613</v>
      </c>
      <c r="Q90" s="2">
        <f t="shared" si="30"/>
        <v>3.2820893034654754</v>
      </c>
      <c r="R90" s="2">
        <f t="shared" si="31"/>
        <v>3.2846956855770921</v>
      </c>
    </row>
    <row r="91" spans="1:18" x14ac:dyDescent="0.25">
      <c r="A91" s="1">
        <f t="shared" si="32"/>
        <v>86</v>
      </c>
      <c r="B91" s="1">
        <f t="shared" si="33"/>
        <v>0.33</v>
      </c>
      <c r="C91" s="1">
        <f t="shared" si="34"/>
        <v>0.4</v>
      </c>
      <c r="D91" s="1">
        <f t="shared" si="35"/>
        <v>0.01</v>
      </c>
      <c r="E91" s="1">
        <f t="shared" si="36"/>
        <v>0.05</v>
      </c>
      <c r="F91" s="1">
        <f t="shared" si="37"/>
        <v>0.03</v>
      </c>
      <c r="G91" s="2">
        <f t="shared" si="38"/>
        <v>286.84154468510536</v>
      </c>
      <c r="H91" s="2">
        <f t="shared" si="39"/>
        <v>13.197138159658458</v>
      </c>
      <c r="I91" s="2">
        <f t="shared" si="40"/>
        <v>2.3631606937057725</v>
      </c>
      <c r="J91" s="2">
        <f t="shared" si="23"/>
        <v>64.861023758337012</v>
      </c>
      <c r="K91" s="2">
        <f t="shared" si="24"/>
        <v>27.446725874839128</v>
      </c>
      <c r="L91" s="2">
        <f t="shared" si="25"/>
        <v>9.1974838692854348</v>
      </c>
      <c r="M91" s="2">
        <f t="shared" si="26"/>
        <v>4.0448576867819427E-2</v>
      </c>
      <c r="N91" s="2">
        <f t="shared" si="27"/>
        <v>3.0148030366380411E-2</v>
      </c>
      <c r="O91" s="2">
        <f t="shared" si="28"/>
        <v>9.2659886524959028</v>
      </c>
      <c r="P91" s="2">
        <f t="shared" si="29"/>
        <v>27.514019797383586</v>
      </c>
      <c r="Q91" s="2">
        <f t="shared" si="30"/>
        <v>3.3122468848794515</v>
      </c>
      <c r="R91" s="2">
        <f t="shared" si="31"/>
        <v>3.3146956855770919</v>
      </c>
    </row>
    <row r="92" spans="1:18" x14ac:dyDescent="0.25">
      <c r="A92" s="1">
        <f t="shared" si="32"/>
        <v>87</v>
      </c>
      <c r="B92" s="1">
        <f t="shared" si="33"/>
        <v>0.33</v>
      </c>
      <c r="C92" s="1">
        <f t="shared" si="34"/>
        <v>0.4</v>
      </c>
      <c r="D92" s="1">
        <f t="shared" si="35"/>
        <v>0.01</v>
      </c>
      <c r="E92" s="1">
        <f t="shared" si="36"/>
        <v>0.05</v>
      </c>
      <c r="F92" s="1">
        <f t="shared" si="37"/>
        <v>0.03</v>
      </c>
      <c r="G92" s="2">
        <f t="shared" si="38"/>
        <v>298.68172185945633</v>
      </c>
      <c r="H92" s="2">
        <f t="shared" si="39"/>
        <v>13.599050851831031</v>
      </c>
      <c r="I92" s="2">
        <f t="shared" si="40"/>
        <v>2.3869108535242538</v>
      </c>
      <c r="J92" s="2">
        <f t="shared" si="23"/>
        <v>67.518046334237198</v>
      </c>
      <c r="K92" s="2">
        <f t="shared" si="24"/>
        <v>28.286790113902818</v>
      </c>
      <c r="L92" s="2">
        <f t="shared" si="25"/>
        <v>9.2016105732941202</v>
      </c>
      <c r="M92" s="2">
        <f t="shared" si="26"/>
        <v>4.0421396949101004E-2</v>
      </c>
      <c r="N92" s="2">
        <f t="shared" si="27"/>
        <v>3.0139060993203331E-2</v>
      </c>
      <c r="O92" s="2">
        <f t="shared" si="28"/>
        <v>9.2659886524959028</v>
      </c>
      <c r="P92" s="2">
        <f t="shared" si="29"/>
        <v>28.351946447500744</v>
      </c>
      <c r="Q92" s="2">
        <f t="shared" si="30"/>
        <v>3.3423949152458325</v>
      </c>
      <c r="R92" s="2">
        <f t="shared" si="31"/>
        <v>3.3446956855770922</v>
      </c>
    </row>
    <row r="93" spans="1:18" x14ac:dyDescent="0.25">
      <c r="A93" s="1">
        <f t="shared" si="32"/>
        <v>88</v>
      </c>
      <c r="B93" s="1">
        <f t="shared" si="33"/>
        <v>0.33</v>
      </c>
      <c r="C93" s="1">
        <f t="shared" si="34"/>
        <v>0.4</v>
      </c>
      <c r="D93" s="1">
        <f t="shared" si="35"/>
        <v>0.01</v>
      </c>
      <c r="E93" s="1">
        <f t="shared" si="36"/>
        <v>0.05</v>
      </c>
      <c r="F93" s="1">
        <f t="shared" si="37"/>
        <v>0.03</v>
      </c>
      <c r="G93" s="2">
        <f t="shared" si="38"/>
        <v>311.00218192699572</v>
      </c>
      <c r="H93" s="2">
        <f t="shared" si="39"/>
        <v>14.013203607733722</v>
      </c>
      <c r="I93" s="2">
        <f t="shared" si="40"/>
        <v>2.4108997064171866</v>
      </c>
      <c r="J93" s="2">
        <f t="shared" si="23"/>
        <v>70.283283060706808</v>
      </c>
      <c r="K93" s="2">
        <f t="shared" si="24"/>
        <v>29.152304790461017</v>
      </c>
      <c r="L93" s="2">
        <f t="shared" si="25"/>
        <v>9.2054889210210789</v>
      </c>
      <c r="M93" s="2">
        <f t="shared" si="26"/>
        <v>4.0395871341127806E-2</v>
      </c>
      <c r="N93" s="2">
        <f t="shared" si="27"/>
        <v>3.0130637542572176E-2</v>
      </c>
      <c r="O93" s="2">
        <f t="shared" si="28"/>
        <v>9.2659886524959028</v>
      </c>
      <c r="P93" s="2">
        <f t="shared" si="29"/>
        <v>29.215391763234447</v>
      </c>
      <c r="Q93" s="2">
        <f t="shared" si="30"/>
        <v>3.3725339762390361</v>
      </c>
      <c r="R93" s="2">
        <f t="shared" si="31"/>
        <v>3.3746956855770924</v>
      </c>
    </row>
    <row r="94" spans="1:18" x14ac:dyDescent="0.25">
      <c r="A94" s="1">
        <f t="shared" si="32"/>
        <v>89</v>
      </c>
      <c r="B94" s="1">
        <f t="shared" si="33"/>
        <v>0.33</v>
      </c>
      <c r="C94" s="1">
        <f t="shared" si="34"/>
        <v>0.4</v>
      </c>
      <c r="D94" s="1">
        <f t="shared" si="35"/>
        <v>0.01</v>
      </c>
      <c r="E94" s="1">
        <f t="shared" si="36"/>
        <v>0.05</v>
      </c>
      <c r="F94" s="1">
        <f t="shared" si="37"/>
        <v>0.03</v>
      </c>
      <c r="G94" s="2">
        <f t="shared" si="38"/>
        <v>323.82258845890124</v>
      </c>
      <c r="H94" s="2">
        <f t="shared" si="39"/>
        <v>14.439969192802995</v>
      </c>
      <c r="I94" s="2">
        <f t="shared" si="40"/>
        <v>2.4351296512898508</v>
      </c>
      <c r="J94" s="2">
        <f t="shared" si="23"/>
        <v>73.161155224464196</v>
      </c>
      <c r="K94" s="2">
        <f t="shared" si="24"/>
        <v>30.044049270933829</v>
      </c>
      <c r="L94" s="2">
        <f t="shared" si="25"/>
        <v>9.2091338316762172</v>
      </c>
      <c r="M94" s="2">
        <f t="shared" si="26"/>
        <v>4.037189848014526E-2</v>
      </c>
      <c r="N94" s="2">
        <f t="shared" si="27"/>
        <v>3.0122726498447935E-2</v>
      </c>
      <c r="O94" s="2">
        <f t="shared" si="28"/>
        <v>9.2659886524959028</v>
      </c>
      <c r="P94" s="2">
        <f t="shared" si="29"/>
        <v>30.105132903653171</v>
      </c>
      <c r="Q94" s="2">
        <f t="shared" si="30"/>
        <v>3.4026646137816083</v>
      </c>
      <c r="R94" s="2">
        <f t="shared" si="31"/>
        <v>3.4046956855770922</v>
      </c>
    </row>
    <row r="95" spans="1:18" x14ac:dyDescent="0.25">
      <c r="A95" s="1">
        <f t="shared" si="32"/>
        <v>90</v>
      </c>
      <c r="B95" s="1">
        <f t="shared" si="33"/>
        <v>0.33</v>
      </c>
      <c r="C95" s="1">
        <f t="shared" si="34"/>
        <v>0.4</v>
      </c>
      <c r="D95" s="1">
        <f t="shared" si="35"/>
        <v>0.01</v>
      </c>
      <c r="E95" s="1">
        <f t="shared" si="36"/>
        <v>0.05</v>
      </c>
      <c r="F95" s="1">
        <f t="shared" si="37"/>
        <v>0.03</v>
      </c>
      <c r="G95" s="2">
        <f t="shared" si="38"/>
        <v>337.16340623984445</v>
      </c>
      <c r="H95" s="2">
        <f t="shared" si="39"/>
        <v>14.879731724872952</v>
      </c>
      <c r="I95" s="2">
        <f t="shared" si="40"/>
        <v>2.4596031111569254</v>
      </c>
      <c r="J95" s="2">
        <f t="shared" si="23"/>
        <v>76.156264428150664</v>
      </c>
      <c r="K95" s="2">
        <f t="shared" si="24"/>
        <v>30.962826515668613</v>
      </c>
      <c r="L95" s="2">
        <f t="shared" si="25"/>
        <v>9.2125593314812768</v>
      </c>
      <c r="M95" s="2">
        <f t="shared" si="26"/>
        <v>4.0349383140323616E-2</v>
      </c>
      <c r="N95" s="2">
        <f t="shared" si="27"/>
        <v>3.0115296436306793E-2</v>
      </c>
      <c r="O95" s="2">
        <f t="shared" si="28"/>
        <v>9.2659886524959028</v>
      </c>
      <c r="P95" s="2">
        <f t="shared" si="29"/>
        <v>31.021970695842615</v>
      </c>
      <c r="Q95" s="2">
        <f t="shared" si="30"/>
        <v>3.4327873402800555</v>
      </c>
      <c r="R95" s="2">
        <f t="shared" si="31"/>
        <v>3.4346956855770925</v>
      </c>
    </row>
    <row r="96" spans="1:18" x14ac:dyDescent="0.25">
      <c r="A96" s="1">
        <f t="shared" si="32"/>
        <v>91</v>
      </c>
      <c r="B96" s="1">
        <f t="shared" si="33"/>
        <v>0.33</v>
      </c>
      <c r="C96" s="1">
        <f t="shared" si="34"/>
        <v>0.4</v>
      </c>
      <c r="D96" s="1">
        <f t="shared" si="35"/>
        <v>0.01</v>
      </c>
      <c r="E96" s="1">
        <f t="shared" si="36"/>
        <v>0.05</v>
      </c>
      <c r="F96" s="1">
        <f t="shared" si="37"/>
        <v>0.03</v>
      </c>
      <c r="G96" s="2">
        <f t="shared" si="38"/>
        <v>351.04593398530477</v>
      </c>
      <c r="H96" s="2">
        <f t="shared" si="39"/>
        <v>15.33288701990732</v>
      </c>
      <c r="I96" s="2">
        <f t="shared" si="40"/>
        <v>2.484322533384792</v>
      </c>
      <c r="J96" s="2">
        <f t="shared" si="23"/>
        <v>79.273399952691236</v>
      </c>
      <c r="K96" s="2">
        <f t="shared" si="24"/>
        <v>31.909463802465432</v>
      </c>
      <c r="L96" s="2">
        <f t="shared" si="25"/>
        <v>9.2157786067384269</v>
      </c>
      <c r="M96" s="2">
        <f t="shared" si="26"/>
        <v>4.0328236026240069E-2</v>
      </c>
      <c r="N96" s="2">
        <f t="shared" si="27"/>
        <v>3.0108317888659222E-2</v>
      </c>
      <c r="O96" s="2">
        <f t="shared" si="28"/>
        <v>9.2659886524959028</v>
      </c>
      <c r="P96" s="2">
        <f t="shared" si="29"/>
        <v>31.966730355704165</v>
      </c>
      <c r="Q96" s="2">
        <f t="shared" si="30"/>
        <v>3.4629026367163633</v>
      </c>
      <c r="R96" s="2">
        <f t="shared" si="31"/>
        <v>3.4646956855770927</v>
      </c>
    </row>
    <row r="97" spans="1:18" x14ac:dyDescent="0.25">
      <c r="A97" s="1">
        <f t="shared" si="32"/>
        <v>92</v>
      </c>
      <c r="B97" s="1">
        <f t="shared" si="33"/>
        <v>0.33</v>
      </c>
      <c r="C97" s="1">
        <f t="shared" si="34"/>
        <v>0.4</v>
      </c>
      <c r="D97" s="1">
        <f t="shared" si="35"/>
        <v>0.01</v>
      </c>
      <c r="E97" s="1">
        <f t="shared" si="36"/>
        <v>0.05</v>
      </c>
      <c r="F97" s="1">
        <f t="shared" si="37"/>
        <v>0.03</v>
      </c>
      <c r="G97" s="2">
        <f t="shared" si="38"/>
        <v>365.49233839439563</v>
      </c>
      <c r="H97" s="2">
        <f t="shared" si="39"/>
        <v>15.799842948260526</v>
      </c>
      <c r="I97" s="2">
        <f t="shared" si="40"/>
        <v>2.5092903899362726</v>
      </c>
      <c r="J97" s="2">
        <f t="shared" si="23"/>
        <v>82.517546419966905</v>
      </c>
      <c r="K97" s="2">
        <f t="shared" si="24"/>
        <v>32.884813471932425</v>
      </c>
      <c r="L97" s="2">
        <f t="shared" si="25"/>
        <v>9.2188040537902083</v>
      </c>
      <c r="M97" s="2">
        <f t="shared" si="26"/>
        <v>4.0308373392958924E-2</v>
      </c>
      <c r="N97" s="2">
        <f t="shared" si="27"/>
        <v>3.0101763219676444E-2</v>
      </c>
      <c r="O97" s="2">
        <f t="shared" si="28"/>
        <v>9.2659886524959028</v>
      </c>
      <c r="P97" s="2">
        <f t="shared" si="29"/>
        <v>32.940262230704874</v>
      </c>
      <c r="Q97" s="2">
        <f t="shared" si="30"/>
        <v>3.4930109546050225</v>
      </c>
      <c r="R97" s="2">
        <f t="shared" si="31"/>
        <v>3.4946956855770925</v>
      </c>
    </row>
    <row r="98" spans="1:18" x14ac:dyDescent="0.25">
      <c r="A98" s="1">
        <f t="shared" si="32"/>
        <v>93</v>
      </c>
      <c r="B98" s="1">
        <f t="shared" si="33"/>
        <v>0.33</v>
      </c>
      <c r="C98" s="1">
        <f t="shared" si="34"/>
        <v>0.4</v>
      </c>
      <c r="D98" s="1">
        <f t="shared" si="35"/>
        <v>0.01</v>
      </c>
      <c r="E98" s="1">
        <f t="shared" si="36"/>
        <v>0.05</v>
      </c>
      <c r="F98" s="1">
        <f t="shared" si="37"/>
        <v>0.03</v>
      </c>
      <c r="G98" s="2">
        <f t="shared" si="38"/>
        <v>380.52568959264124</v>
      </c>
      <c r="H98" s="2">
        <f t="shared" si="39"/>
        <v>16.28101980178856</v>
      </c>
      <c r="I98" s="2">
        <f t="shared" si="40"/>
        <v>2.5345091776178292</v>
      </c>
      <c r="J98" s="2">
        <f t="shared" si="23"/>
        <v>85.893891768066041</v>
      </c>
      <c r="K98" s="2">
        <f t="shared" si="24"/>
        <v>33.889753695347522</v>
      </c>
      <c r="L98" s="2">
        <f t="shared" si="25"/>
        <v>9.221647326047524</v>
      </c>
      <c r="M98" s="2">
        <f t="shared" si="26"/>
        <v>4.028971669168184E-2</v>
      </c>
      <c r="N98" s="2">
        <f t="shared" si="27"/>
        <v>3.0095606508255008E-2</v>
      </c>
      <c r="O98" s="2">
        <f t="shared" si="28"/>
        <v>9.2659886524959028</v>
      </c>
      <c r="P98" s="2">
        <f t="shared" si="29"/>
        <v>33.943442565247629</v>
      </c>
      <c r="Q98" s="2">
        <f t="shared" si="30"/>
        <v>3.5231127178246986</v>
      </c>
      <c r="R98" s="2">
        <f t="shared" si="31"/>
        <v>3.5246956855770928</v>
      </c>
    </row>
    <row r="99" spans="1:18" x14ac:dyDescent="0.25">
      <c r="A99" s="1">
        <f t="shared" si="32"/>
        <v>94</v>
      </c>
      <c r="B99" s="1">
        <f t="shared" si="33"/>
        <v>0.33</v>
      </c>
      <c r="C99" s="1">
        <f t="shared" si="34"/>
        <v>0.4</v>
      </c>
      <c r="D99" s="1">
        <f t="shared" si="35"/>
        <v>0.01</v>
      </c>
      <c r="E99" s="1">
        <f t="shared" si="36"/>
        <v>0.05</v>
      </c>
      <c r="F99" s="1">
        <f t="shared" si="37"/>
        <v>0.03</v>
      </c>
      <c r="G99" s="2">
        <f t="shared" si="38"/>
        <v>396.16999802136996</v>
      </c>
      <c r="H99" s="2">
        <f t="shared" si="39"/>
        <v>16.776850672140011</v>
      </c>
      <c r="I99" s="2">
        <f t="shared" si="40"/>
        <v>2.5599814183292455</v>
      </c>
      <c r="J99" s="2">
        <f t="shared" si="23"/>
        <v>89.407835551877966</v>
      </c>
      <c r="K99" s="2">
        <f t="shared" si="24"/>
        <v>34.925189265721073</v>
      </c>
      <c r="L99" s="2">
        <f t="shared" si="25"/>
        <v>9.224319378253055</v>
      </c>
      <c r="M99" s="2">
        <f t="shared" si="26"/>
        <v>4.027219223910565E-2</v>
      </c>
      <c r="N99" s="2">
        <f t="shared" si="27"/>
        <v>3.0089823438904865E-2</v>
      </c>
      <c r="O99" s="2">
        <f t="shared" si="28"/>
        <v>9.2659886524959028</v>
      </c>
      <c r="P99" s="2">
        <f t="shared" si="29"/>
        <v>34.977174289350209</v>
      </c>
      <c r="Q99" s="2">
        <f t="shared" si="30"/>
        <v>3.5532083243329535</v>
      </c>
      <c r="R99" s="2">
        <f t="shared" si="31"/>
        <v>3.5546956855770926</v>
      </c>
    </row>
    <row r="100" spans="1:18" x14ac:dyDescent="0.25">
      <c r="A100" s="1">
        <f t="shared" si="32"/>
        <v>95</v>
      </c>
      <c r="B100" s="1">
        <f t="shared" si="33"/>
        <v>0.33</v>
      </c>
      <c r="C100" s="1">
        <f t="shared" si="34"/>
        <v>0.4</v>
      </c>
      <c r="D100" s="1">
        <f t="shared" si="35"/>
        <v>0.01</v>
      </c>
      <c r="E100" s="1">
        <f t="shared" si="36"/>
        <v>0.05</v>
      </c>
      <c r="F100" s="1">
        <f t="shared" si="37"/>
        <v>0.03</v>
      </c>
      <c r="G100" s="2">
        <f t="shared" si="38"/>
        <v>412.4502528327094</v>
      </c>
      <c r="H100" s="2">
        <f t="shared" si="39"/>
        <v>17.287781840567781</v>
      </c>
      <c r="I100" s="2">
        <f t="shared" si="40"/>
        <v>2.5857096593158198</v>
      </c>
      <c r="J100" s="2">
        <f t="shared" si="23"/>
        <v>93.064997582315797</v>
      </c>
      <c r="K100" s="2">
        <f t="shared" si="24"/>
        <v>35.992052412775863</v>
      </c>
      <c r="L100" s="2">
        <f t="shared" si="25"/>
        <v>9.2268305081383772</v>
      </c>
      <c r="M100" s="2">
        <f t="shared" si="26"/>
        <v>4.025573090877764E-2</v>
      </c>
      <c r="N100" s="2">
        <f t="shared" si="27"/>
        <v>3.0084391199896622E-2</v>
      </c>
      <c r="O100" s="2">
        <f t="shared" si="28"/>
        <v>9.2659886524959028</v>
      </c>
      <c r="P100" s="2">
        <f t="shared" si="29"/>
        <v>36.042387831343305</v>
      </c>
      <c r="Q100" s="2">
        <f t="shared" si="30"/>
        <v>3.5832981477718588</v>
      </c>
      <c r="R100" s="2">
        <f t="shared" si="31"/>
        <v>3.5846956855770928</v>
      </c>
    </row>
    <row r="101" spans="1:18" x14ac:dyDescent="0.25">
      <c r="A101" s="1">
        <f t="shared" si="32"/>
        <v>96</v>
      </c>
      <c r="B101" s="1">
        <f t="shared" si="33"/>
        <v>0.33</v>
      </c>
      <c r="C101" s="1">
        <f t="shared" si="34"/>
        <v>0.4</v>
      </c>
      <c r="D101" s="1">
        <f t="shared" si="35"/>
        <v>0.01</v>
      </c>
      <c r="E101" s="1">
        <f t="shared" si="36"/>
        <v>0.05</v>
      </c>
      <c r="F101" s="1">
        <f t="shared" si="37"/>
        <v>0.03</v>
      </c>
      <c r="G101" s="2">
        <f t="shared" si="38"/>
        <v>429.39246185157896</v>
      </c>
      <c r="H101" s="2">
        <f t="shared" si="39"/>
        <v>17.814273179612346</v>
      </c>
      <c r="I101" s="2">
        <f t="shared" si="40"/>
        <v>2.6116964734230907</v>
      </c>
      <c r="J101" s="2">
        <f t="shared" ref="J101:J104" si="41">G101^B101*(H101*I101)^(1-B101)</f>
        <v>96.871226917995259</v>
      </c>
      <c r="K101" s="2">
        <f t="shared" ref="K101:K104" si="42">J101/I101</f>
        <v>37.091303642581543</v>
      </c>
      <c r="L101" s="2">
        <f t="shared" si="25"/>
        <v>9.2291903956245882</v>
      </c>
      <c r="M101" s="2">
        <f t="shared" ref="M101:M104" si="43">C101*(1/L101)^(1-B101)-E101</f>
        <v>4.0240267842875307E-2</v>
      </c>
      <c r="N101" s="2">
        <f t="shared" ref="N101:N104" si="44">B101*(M101-F101-D101)+F101</f>
        <v>3.0079288388148849E-2</v>
      </c>
      <c r="O101" s="2">
        <f t="shared" si="28"/>
        <v>9.2659886524959028</v>
      </c>
      <c r="P101" s="2">
        <f t="shared" si="29"/>
        <v>37.140041955318779</v>
      </c>
      <c r="Q101" s="2">
        <f t="shared" si="30"/>
        <v>3.6133825389717558</v>
      </c>
      <c r="R101" s="2">
        <f t="shared" si="31"/>
        <v>3.6146956855770931</v>
      </c>
    </row>
    <row r="102" spans="1:18" x14ac:dyDescent="0.25">
      <c r="A102" s="1">
        <f t="shared" si="32"/>
        <v>97</v>
      </c>
      <c r="B102" s="1">
        <f t="shared" si="33"/>
        <v>0.33</v>
      </c>
      <c r="C102" s="1">
        <f t="shared" si="34"/>
        <v>0.4</v>
      </c>
      <c r="D102" s="1">
        <f t="shared" si="35"/>
        <v>0.01</v>
      </c>
      <c r="E102" s="1">
        <f t="shared" si="36"/>
        <v>0.05</v>
      </c>
      <c r="F102" s="1">
        <f t="shared" si="37"/>
        <v>0.03</v>
      </c>
      <c r="G102" s="2">
        <f t="shared" si="38"/>
        <v>447.02369316858841</v>
      </c>
      <c r="H102" s="2">
        <f t="shared" si="39"/>
        <v>18.356798567018078</v>
      </c>
      <c r="I102" s="2">
        <f t="shared" si="40"/>
        <v>2.637944459354125</v>
      </c>
      <c r="J102" s="2">
        <f t="shared" si="41"/>
        <v>100.83261122376069</v>
      </c>
      <c r="K102" s="2">
        <f t="shared" si="42"/>
        <v>38.223932602602474</v>
      </c>
      <c r="L102" s="2">
        <f t="shared" si="25"/>
        <v>9.2314081397080532</v>
      </c>
      <c r="M102" s="2">
        <f t="shared" si="43"/>
        <v>4.0225742182961405E-2</v>
      </c>
      <c r="N102" s="2">
        <f t="shared" si="44"/>
        <v>3.0074494920377264E-2</v>
      </c>
      <c r="O102" s="2">
        <f t="shared" si="28"/>
        <v>9.2659886524959028</v>
      </c>
      <c r="P102" s="2">
        <f t="shared" si="29"/>
        <v>38.271124624082077</v>
      </c>
      <c r="Q102" s="2">
        <f t="shared" si="30"/>
        <v>3.6434618273599044</v>
      </c>
      <c r="R102" s="2">
        <f t="shared" si="31"/>
        <v>3.6446956855770929</v>
      </c>
    </row>
    <row r="103" spans="1:18" x14ac:dyDescent="0.25">
      <c r="A103" s="1">
        <f t="shared" si="32"/>
        <v>98</v>
      </c>
      <c r="B103" s="1">
        <f t="shared" si="33"/>
        <v>0.33</v>
      </c>
      <c r="C103" s="1">
        <f t="shared" si="34"/>
        <v>0.4</v>
      </c>
      <c r="D103" s="1">
        <f t="shared" si="35"/>
        <v>0.01</v>
      </c>
      <c r="E103" s="1">
        <f t="shared" si="36"/>
        <v>0.05</v>
      </c>
      <c r="F103" s="1">
        <f t="shared" si="37"/>
        <v>0.03</v>
      </c>
      <c r="G103" s="2">
        <f t="shared" si="38"/>
        <v>465.37211843036226</v>
      </c>
      <c r="H103" s="2">
        <f t="shared" si="39"/>
        <v>18.915846312255201</v>
      </c>
      <c r="I103" s="2">
        <f t="shared" si="40"/>
        <v>2.6644562419293889</v>
      </c>
      <c r="J103" s="2">
        <f t="shared" si="41"/>
        <v>104.95548651103566</v>
      </c>
      <c r="K103" s="2">
        <f t="shared" si="42"/>
        <v>39.390958972940453</v>
      </c>
      <c r="L103" s="2">
        <f t="shared" si="25"/>
        <v>9.2334922931651455</v>
      </c>
      <c r="M103" s="2">
        <f t="shared" si="43"/>
        <v>4.0212096818379603E-2</v>
      </c>
      <c r="N103" s="2">
        <f t="shared" si="44"/>
        <v>3.0069991950065267E-2</v>
      </c>
      <c r="O103" s="2">
        <f t="shared" si="28"/>
        <v>9.2659886524959028</v>
      </c>
      <c r="P103" s="2">
        <f t="shared" si="29"/>
        <v>39.436653888385464</v>
      </c>
      <c r="Q103" s="2">
        <f t="shared" si="30"/>
        <v>3.6735363222802824</v>
      </c>
      <c r="R103" s="2">
        <f t="shared" si="31"/>
        <v>3.6746956855770931</v>
      </c>
    </row>
    <row r="104" spans="1:18" x14ac:dyDescent="0.25">
      <c r="A104" s="1">
        <f t="shared" si="32"/>
        <v>99</v>
      </c>
      <c r="B104" s="1">
        <f t="shared" si="33"/>
        <v>0.33</v>
      </c>
      <c r="C104" s="1">
        <f t="shared" si="34"/>
        <v>0.4</v>
      </c>
      <c r="D104" s="1">
        <f t="shared" si="35"/>
        <v>0.01</v>
      </c>
      <c r="E104" s="1">
        <f t="shared" si="36"/>
        <v>0.05</v>
      </c>
      <c r="F104" s="1">
        <f t="shared" si="37"/>
        <v>0.03</v>
      </c>
      <c r="G104" s="2">
        <f t="shared" si="38"/>
        <v>484.46705789652714</v>
      </c>
      <c r="H104" s="2">
        <f t="shared" si="39"/>
        <v>19.491919596031284</v>
      </c>
      <c r="I104" s="2">
        <f t="shared" si="40"/>
        <v>2.6912344723492336</v>
      </c>
      <c r="J104" s="2">
        <f t="shared" si="41"/>
        <v>109.24644727558623</v>
      </c>
      <c r="K104" s="2">
        <f t="shared" si="42"/>
        <v>40.593433384577146</v>
      </c>
      <c r="L104" s="2">
        <f t="shared" si="25"/>
        <v>9.235450895202348</v>
      </c>
      <c r="M104" s="2">
        <f t="shared" si="43"/>
        <v>4.0199278151059961E-2</v>
      </c>
      <c r="N104" s="2">
        <f t="shared" si="44"/>
        <v>3.0065761789849786E-2</v>
      </c>
      <c r="O104" s="2">
        <f t="shared" si="28"/>
        <v>9.2659886524959028</v>
      </c>
      <c r="P104" s="2">
        <f t="shared" si="29"/>
        <v>40.637678803242395</v>
      </c>
      <c r="Q104" s="2">
        <f t="shared" si="30"/>
        <v>3.7036063142303473</v>
      </c>
      <c r="R104" s="2">
        <f t="shared" si="31"/>
        <v>3.7046956855770929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1EA-85F2-6E40-9B21-3826563E3D7C}">
  <dimension ref="A1"/>
  <sheetViews>
    <sheetView workbookViewId="0">
      <selection activeCell="O11" sqref="O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Solow Model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2022-12-22T22:53:32Z</dcterms:created>
  <dcterms:modified xsi:type="dcterms:W3CDTF">2024-11-18T02:25:03Z</dcterms:modified>
</cp:coreProperties>
</file>