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grammer\Desktop\ВАРИАНТ2\Сессия 1\"/>
    </mc:Choice>
  </mc:AlternateContent>
  <bookViews>
    <workbookView xWindow="0" yWindow="0" windowWidth="28800" windowHeight="12330"/>
  </bookViews>
  <sheets>
    <sheet name="ProductMaterial" sheetId="1" r:id="rId1"/>
    <sheet name="Product" sheetId="2" r:id="rId2"/>
    <sheet name="WorkShop" sheetId="5" r:id="rId3"/>
    <sheet name="ProductType" sheetId="4" r:id="rId4"/>
    <sheet name="Material" sheetId="3" r:id="rId5"/>
    <sheet name="MaterialType" sheetId="7" r:id="rId6"/>
    <sheet name="UnitType" sheetId="6" r:id="rId7"/>
  </sheets>
  <definedNames>
    <definedName name="ExternalData_1" localSheetId="4" hidden="1">Material!$A$1:$J$51</definedName>
    <definedName name="ExternalData_1" localSheetId="1" hidden="1">Product!$A$1:$I$101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</calcChain>
</file>

<file path=xl/connections.xml><?xml version="1.0" encoding="utf-8"?>
<connections xmlns="http://schemas.openxmlformats.org/spreadsheetml/2006/main">
  <connection id="1" keepAlive="1" name="Запрос — materials_short_s_import" description="Соединение с запросом &quot;materials_short_s_import&quot; в книге." type="5" refreshedVersion="6" background="1" saveData="1">
    <dbPr connection="Provider=Microsoft.Mashup.OleDb.1;Data Source=$Workbook$;Location=materials_short_s_import;Extended Properties=&quot;&quot;" command="SELECT * FROM [materials_short_s_import]"/>
  </connection>
  <connection id="2" keepAlive="1" name="Запрос — products_s_import" description="Соединение с запросом &quot;products_s_import&quot; в книге." type="5" refreshedVersion="6" background="1" saveData="1">
    <dbPr connection="Provider=Microsoft.Mashup.OleDb.1;Data Source=$Workbook$;Location=products_s_import;Extended Properties=&quot;&quot;" command="SELECT * FROM [products_s_import]"/>
  </connection>
</connections>
</file>

<file path=xl/sharedStrings.xml><?xml version="1.0" encoding="utf-8"?>
<sst xmlns="http://schemas.openxmlformats.org/spreadsheetml/2006/main" count="698" uniqueCount="267">
  <si>
    <t>Силикон зеленый 0x3</t>
  </si>
  <si>
    <t>Силикон белый 2x0</t>
  </si>
  <si>
    <t>Наименование материала</t>
  </si>
  <si>
    <t>Продукция</t>
  </si>
  <si>
    <t>Респиратор "Алина" АВ</t>
  </si>
  <si>
    <t>Резинка розовый 1x0</t>
  </si>
  <si>
    <t>Респиратор "Алина" 200</t>
  </si>
  <si>
    <t>Резинка белый 3x3</t>
  </si>
  <si>
    <t>Маска одноразовая трехслойная из нетканого материала, нестерильная</t>
  </si>
  <si>
    <t>Полумаска "Elipse" (Элипс) P3 (анти-запах)</t>
  </si>
  <si>
    <t>Вата серый 3x3</t>
  </si>
  <si>
    <t>Маска из нетканого материала KN95</t>
  </si>
  <si>
    <t>Респиратор "Алина" П</t>
  </si>
  <si>
    <t>Повязка санитарно–гигиеническая многоразовая с принтом</t>
  </si>
  <si>
    <t>Силикон зеленый 3x1</t>
  </si>
  <si>
    <t>Полумаска "Elipse" (Элипс) ABEK1</t>
  </si>
  <si>
    <t>Респиратор "Юлия" 319</t>
  </si>
  <si>
    <t>Респиратор "Юлия" 209</t>
  </si>
  <si>
    <t>Силикон серый 1x1</t>
  </si>
  <si>
    <t>Респиратор противоаэрозольный 9312</t>
  </si>
  <si>
    <t>Вата розовый 3x1</t>
  </si>
  <si>
    <t>Респиратор 3M 8122</t>
  </si>
  <si>
    <t>Вата розовый 1x0</t>
  </si>
  <si>
    <t>Респиратор "Нева" 200</t>
  </si>
  <si>
    <t>Резинка синий 1x0</t>
  </si>
  <si>
    <t>Повязка санитарно–гигиеническая многоразовая черная</t>
  </si>
  <si>
    <t>Ткань розовый 0x0</t>
  </si>
  <si>
    <t>Респиратор RK6021</t>
  </si>
  <si>
    <t>Полумаска "Elipse" (Элипс) A2P3</t>
  </si>
  <si>
    <t>Респиратор M1200VWC FFP2 Delta Plus (Дельта Плюс)</t>
  </si>
  <si>
    <t>Силикон белый 1x3</t>
  </si>
  <si>
    <t>Повязка санитарно–гигиеническая многоразовая с логотипом СОЮЗСПЕЦОДЕЖДА</t>
  </si>
  <si>
    <t>Металлический стержень цветной 3x1</t>
  </si>
  <si>
    <t>Ткань синий 2x0</t>
  </si>
  <si>
    <t>Респиратор 3M 8102 противоаэрозольный</t>
  </si>
  <si>
    <t>Резинка синий 3x1</t>
  </si>
  <si>
    <t>Полумаска "Elipse" (Элипс) ABEK1P3</t>
  </si>
  <si>
    <t>Респиратор 3M 8101 противоаэрозольный</t>
  </si>
  <si>
    <t>Респиратор "Алина" 110</t>
  </si>
  <si>
    <t>Металлический стержень зеленый 2x2</t>
  </si>
  <si>
    <t>Ткань зеленый 2x2</t>
  </si>
  <si>
    <t>Респиратор с клапаном 9926</t>
  </si>
  <si>
    <t>Резинка серый 3x3</t>
  </si>
  <si>
    <t>Респиратор "Юлия" 219</t>
  </si>
  <si>
    <t>Респиратор M1300V2С FFP3 Delta Plus (Дельта Плюс)</t>
  </si>
  <si>
    <t>Респиратор 3M 8112 противоаэрозольный с клапаном выдоха</t>
  </si>
  <si>
    <t>Резинка синий 3x2</t>
  </si>
  <si>
    <t>Вата серый 3x2</t>
  </si>
  <si>
    <t>Респиратор "Алина" 310</t>
  </si>
  <si>
    <t>Респиратор "Нева" 210</t>
  </si>
  <si>
    <t>Металлический стержень синий 3x1</t>
  </si>
  <si>
    <t>Резинка зеленый 0x0</t>
  </si>
  <si>
    <t>Респиратор Алина 211</t>
  </si>
  <si>
    <t>Вата серый 1x1</t>
  </si>
  <si>
    <t>Резинка серый 0x0</t>
  </si>
  <si>
    <t>Респиратор У-2К</t>
  </si>
  <si>
    <t>Респиратор-полумаска "3М" серия 6000</t>
  </si>
  <si>
    <t>Вата серый 0x1</t>
  </si>
  <si>
    <t>Резинка зеленый 1x0</t>
  </si>
  <si>
    <t>Респиратор "Юлия" 109</t>
  </si>
  <si>
    <t>Ткань синий 0x2</t>
  </si>
  <si>
    <t>Резинка зеленый 0x3</t>
  </si>
  <si>
    <t>Ткань белый 1x3</t>
  </si>
  <si>
    <t>Респиратор "Юлия" 215</t>
  </si>
  <si>
    <t>Респиратор 9101 FFP1</t>
  </si>
  <si>
    <t>Резинка цветной 0x1</t>
  </si>
  <si>
    <t>Респиратор 3M с клапаном 9162</t>
  </si>
  <si>
    <t>Вата серый 3x0</t>
  </si>
  <si>
    <t>Полумаска "Elipse" (Элипс) А1</t>
  </si>
  <si>
    <t>Вата белый 2x0</t>
  </si>
  <si>
    <t>Полумаска "Elipse" (Элипс) A1P3</t>
  </si>
  <si>
    <t>Металлический стержень цветной 1x2</t>
  </si>
  <si>
    <t>Ткань белый 3x2</t>
  </si>
  <si>
    <t>Металлический стержень белый 3x1</t>
  </si>
  <si>
    <t>Металлический стержень синий 0x1</t>
  </si>
  <si>
    <t>Металлический стержень белый 0x2</t>
  </si>
  <si>
    <t>Полумаска "Moon" (Элипс) P3</t>
  </si>
  <si>
    <t>Респиратор Алина 210</t>
  </si>
  <si>
    <t>Респиратор противоаэрозольный 9322</t>
  </si>
  <si>
    <t>Силикон розовый 1x3</t>
  </si>
  <si>
    <t>Респиратор "Нева" 109</t>
  </si>
  <si>
    <t>Металлический стержень белый 2x2</t>
  </si>
  <si>
    <t>Респиратор "Юлия" 119</t>
  </si>
  <si>
    <t>Резинка зеленый 3x0</t>
  </si>
  <si>
    <t>Респиратор "Нева" 310</t>
  </si>
  <si>
    <t>Ткань серый 0x3</t>
  </si>
  <si>
    <t>Силикон цветной 1x0</t>
  </si>
  <si>
    <t>Ткань белый 2x2</t>
  </si>
  <si>
    <t>Резинка цветной 0x2</t>
  </si>
  <si>
    <t>Респиратор RK6020</t>
  </si>
  <si>
    <t>Вата розовый 3x3</t>
  </si>
  <si>
    <t>Респиратор RK6030</t>
  </si>
  <si>
    <t>Артикул</t>
  </si>
  <si>
    <t>Минимальная стоимость для агента</t>
  </si>
  <si>
    <t>Тип продукции</t>
  </si>
  <si>
    <t>Номер цеха для производства</t>
  </si>
  <si>
    <t>Полумаски</t>
  </si>
  <si>
    <t>Повязки</t>
  </si>
  <si>
    <t>Маски</t>
  </si>
  <si>
    <t>Маска из нетканого материала с клапаном KN95</t>
  </si>
  <si>
    <t>Респираторы</t>
  </si>
  <si>
    <t>Респиратор "Алина" 100</t>
  </si>
  <si>
    <t>Респиратор 3M 9152 FFP2</t>
  </si>
  <si>
    <t>Респиратор полумаска НРЗ-0102 FFP2 NR D</t>
  </si>
  <si>
    <t>Полумаска "Elipse" (Элипс) P3</t>
  </si>
  <si>
    <t>Респиратор-полумаска Исток 300/400</t>
  </si>
  <si>
    <t>Комплект для защиты дыхания J-SET 6500 JETA</t>
  </si>
  <si>
    <t>Лицевая маска Elipse Integra А1P3</t>
  </si>
  <si>
    <t>Лицевая маска Elipse Integra P3</t>
  </si>
  <si>
    <t>На лицо</t>
  </si>
  <si>
    <t>Лицевая маска Elipse Integra (Элипс интегра) P3 (анти-запах)</t>
  </si>
  <si>
    <t>Полнолицевая маска 5950 JETA</t>
  </si>
  <si>
    <t>Сменный патрон с фильтром 6054 для масок и полумасок "3М" серии 6000</t>
  </si>
  <si>
    <t>Полнолицевые</t>
  </si>
  <si>
    <t>Сменный патрон с фильтром 6059 для масок и полумасок "3М" серии 6000</t>
  </si>
  <si>
    <t>Сменные части</t>
  </si>
  <si>
    <t>Сменный фильтр 6510 A1 JETA</t>
  </si>
  <si>
    <t>Запасные фильтры к полумаске Elipse ABEK1P3</t>
  </si>
  <si>
    <t>Запасные фильтры к полумаске Elipse A2P3</t>
  </si>
  <si>
    <t>Запасные части</t>
  </si>
  <si>
    <t>Запасные фильтры к полумаске Elipse (Элипс) А1</t>
  </si>
  <si>
    <t>Сменный фильтр 6541 ABEK1 JETA</t>
  </si>
  <si>
    <t>Запасные фильтры к полумаске "Elipse" (Элипс) P3 (анти-запах)</t>
  </si>
  <si>
    <t>Запасные фильтры к полумаске "Elipse" (Элипс) P3</t>
  </si>
  <si>
    <t>Запасные фильтры к полумаске "Elipse" (Элипс) A1P3</t>
  </si>
  <si>
    <t>Запасные фильтры к полумаске "Elipse" (Элипс) ABEK1</t>
  </si>
  <si>
    <t>Запасные фильтры (пара) АВЕ1 к полумаскам "Адвантейдж"</t>
  </si>
  <si>
    <t>Запасной фильтр к полумаске Исток-300 (РПГ-67) марка В</t>
  </si>
  <si>
    <t>Запасной фильтр к полумаске Исток-300 (РПГ-67) марка А</t>
  </si>
  <si>
    <t>Держатель предфильтра 5101 JETA</t>
  </si>
  <si>
    <t>Держатели предфильтра для масок и полумасок "3М" серии 6000</t>
  </si>
  <si>
    <t>Держители</t>
  </si>
  <si>
    <t>Предфильтр Р2 (4 шт) 6020 JETA</t>
  </si>
  <si>
    <t>Предфильтры для масок и полумасок "3М" серии 6000</t>
  </si>
  <si>
    <t>Предфильтры</t>
  </si>
  <si>
    <t>Респиратор "Мадонна" 110</t>
  </si>
  <si>
    <t>Респиратор "Витязь" 100</t>
  </si>
  <si>
    <t>Респиратор "Серёга" 109</t>
  </si>
  <si>
    <t>Респиратор "Амперметр" 109</t>
  </si>
  <si>
    <t>Респиратор "Фирюза" 110</t>
  </si>
  <si>
    <t>Респиратор "Красный" 100</t>
  </si>
  <si>
    <t>Респиратор "Волга" 109</t>
  </si>
  <si>
    <t>Респиратор "Мадонна" 220</t>
  </si>
  <si>
    <t>Респиратор "Витязь" 220</t>
  </si>
  <si>
    <t>Респиратор "Серёга" 220</t>
  </si>
  <si>
    <t>Респиратор "Амперметр" 220</t>
  </si>
  <si>
    <t>Респиратор "Фирюза" 220</t>
  </si>
  <si>
    <t>Респиратор "Красный" 220</t>
  </si>
  <si>
    <t>Респиратор "Волга" 220</t>
  </si>
  <si>
    <t>Полумаска "Sunset" ABEK1P3</t>
  </si>
  <si>
    <t>Полумаска "Sunset" A2P3</t>
  </si>
  <si>
    <t>Полумаска "Sunset" А1</t>
  </si>
  <si>
    <t>Полумаска "Sunset" P3 (анти-запах)</t>
  </si>
  <si>
    <t>Полумаска "Sunset" (Элипс) P3</t>
  </si>
  <si>
    <t>Полумаска "Sunset" A1P3</t>
  </si>
  <si>
    <t>Полумаска "Sunset" ABEK1</t>
  </si>
  <si>
    <t>Полумаска "Moon" ABEK1</t>
  </si>
  <si>
    <t>Полумаска "Moon" ABEK1P3</t>
  </si>
  <si>
    <t>Полумаска "Moon" A2P3</t>
  </si>
  <si>
    <t>Полумаска "Moon" А1</t>
  </si>
  <si>
    <t>Полумаска "Moon" P3 (анти-запах)</t>
  </si>
  <si>
    <t xml:space="preserve"> Тип материала</t>
  </si>
  <si>
    <t xml:space="preserve"> Единица измерения</t>
  </si>
  <si>
    <t xml:space="preserve"> Количество на складе</t>
  </si>
  <si>
    <t xml:space="preserve"> м</t>
  </si>
  <si>
    <t xml:space="preserve"> кг</t>
  </si>
  <si>
    <t>Силикон белый 0x3</t>
  </si>
  <si>
    <t>Ткань синий 3x3</t>
  </si>
  <si>
    <t>Ткань цветной 2x1</t>
  </si>
  <si>
    <t>Силикон белый 1x2</t>
  </si>
  <si>
    <t>Резинка цветной 1x1</t>
  </si>
  <si>
    <t>ProductId</t>
  </si>
  <si>
    <t>Materiald</t>
  </si>
  <si>
    <t>Id</t>
  </si>
  <si>
    <t>5fb128cd1e2b9.jpg</t>
  </si>
  <si>
    <t>5fb128cc69235.jpg</t>
  </si>
  <si>
    <t>5fb128cc719a6.jpg</t>
  </si>
  <si>
    <t>5fb128cc753e3.jpg</t>
  </si>
  <si>
    <t>5fb128cc7941f.jpg</t>
  </si>
  <si>
    <t>5fb128cc7d798.jpg</t>
  </si>
  <si>
    <t>5fb128cc80a10.jpg</t>
  </si>
  <si>
    <t>5fb128cc84474.jpg</t>
  </si>
  <si>
    <t>5fb128cc87b90.jpg</t>
  </si>
  <si>
    <t>5fb128cc8b750.jpg</t>
  </si>
  <si>
    <t>5fb128cc8f4dd.jpg</t>
  </si>
  <si>
    <t>5fb128cc9414b.jpg</t>
  </si>
  <si>
    <t>5fb128cc97ff4.jpg</t>
  </si>
  <si>
    <t>5fb128cc9bd36.jpg</t>
  </si>
  <si>
    <t>5fb128cc9f069.jpg</t>
  </si>
  <si>
    <t>5fb128cca31d9.jpg</t>
  </si>
  <si>
    <t>5fb128cca6910.jpg</t>
  </si>
  <si>
    <t>5fb128cca9d9b.jpg</t>
  </si>
  <si>
    <t>5fb128ccae21a.jpg</t>
  </si>
  <si>
    <t>5fb128ccb1958.jpg</t>
  </si>
  <si>
    <t>5fb128ccb4e8c.jpg</t>
  </si>
  <si>
    <t>5fb128ccb97a0.jpg</t>
  </si>
  <si>
    <t>5fb128ccbd227.jpg</t>
  </si>
  <si>
    <t>5fb128ccc1592.jpg</t>
  </si>
  <si>
    <t>5fb128ccc4a86.jpg</t>
  </si>
  <si>
    <t>5fb128ccc9a9e.jpg</t>
  </si>
  <si>
    <t>5fb128cccdbee.jpg</t>
  </si>
  <si>
    <t>5fb128ccd133c.jpg</t>
  </si>
  <si>
    <t>5fb128ccd5dc2.jpg</t>
  </si>
  <si>
    <t>5fb128ccd8ff6.jpg</t>
  </si>
  <si>
    <t>5fb128ccdca1e.jpg</t>
  </si>
  <si>
    <t>5fb128cce0042.jpg</t>
  </si>
  <si>
    <t>5fb128cce39fa.jpg</t>
  </si>
  <si>
    <t>5fb128cce7971.jpg</t>
  </si>
  <si>
    <t>5fb128cceae7c.jpg</t>
  </si>
  <si>
    <t>5fb128ccef256.jpg</t>
  </si>
  <si>
    <t>5fb128ccf3dd2.jpg</t>
  </si>
  <si>
    <t>5fb128cd0544b.jpg</t>
  </si>
  <si>
    <t>5fb128cd08e3f.jpg</t>
  </si>
  <si>
    <t>5fb128cd0d0b1.jpg</t>
  </si>
  <si>
    <t>5fb128cd10ec2.jpg</t>
  </si>
  <si>
    <t>5fb128cd157f9.jpg</t>
  </si>
  <si>
    <t>5fb128cd19baa.jpg</t>
  </si>
  <si>
    <t>5fb128cd2215f.jpg</t>
  </si>
  <si>
    <t>5fb128cd268bf.jpg</t>
  </si>
  <si>
    <t>5fb128cd2ab69.jpg</t>
  </si>
  <si>
    <t>5fb128cd2ef7a.jpg</t>
  </si>
  <si>
    <t>5fb128cd331c4.jpg</t>
  </si>
  <si>
    <t>5fb128cd3674d.jpg</t>
  </si>
  <si>
    <t>5fb128cd3af5c.jpg</t>
  </si>
  <si>
    <t>5fb128cd3e7e4.jpg</t>
  </si>
  <si>
    <t>5fb128cd41ece.jpg</t>
  </si>
  <si>
    <t>5fb128cd4672c.jpg</t>
  </si>
  <si>
    <t>5fb128cd4c99d.jpg</t>
  </si>
  <si>
    <t>5fb128cd50a70.jpg</t>
  </si>
  <si>
    <t>5fb128cd5433e.jpg</t>
  </si>
  <si>
    <t>5fb128cd5838d.jpg</t>
  </si>
  <si>
    <t>5fb128cd5bb7d.jpg</t>
  </si>
  <si>
    <t>5fb128cd5ff78.jpg</t>
  </si>
  <si>
    <t>5fb128cd63666.jpg</t>
  </si>
  <si>
    <t>5fb128cd66df6.jpg</t>
  </si>
  <si>
    <t>5fb128cd6a2b6.jpg</t>
  </si>
  <si>
    <t>5fb128cd6e4ee.jpg</t>
  </si>
  <si>
    <t>5fb128cd71db3.jpg</t>
  </si>
  <si>
    <t>5fb128cd7518c.jpg</t>
  </si>
  <si>
    <t>5fb128cd78fce.jpg</t>
  </si>
  <si>
    <t>5fb128cd7d2cd.jpg</t>
  </si>
  <si>
    <t>5fb128cd80a06.jpg</t>
  </si>
  <si>
    <t>5fb128cd8417e.jpg</t>
  </si>
  <si>
    <t>5fb128cd8818d.jpg</t>
  </si>
  <si>
    <t>ProductTypeId</t>
  </si>
  <si>
    <t>ProductTypeName</t>
  </si>
  <si>
    <t>ProductName</t>
  </si>
  <si>
    <t>WorkShopId</t>
  </si>
  <si>
    <t>WorkShopName</t>
  </si>
  <si>
    <t>UnitTypeName</t>
  </si>
  <si>
    <t>UnitTypeId</t>
  </si>
  <si>
    <t>MaterialId</t>
  </si>
  <si>
    <t>MaterialName</t>
  </si>
  <si>
    <t>CountPack</t>
  </si>
  <si>
    <t>MinimalCount</t>
  </si>
  <si>
    <t>Price</t>
  </si>
  <si>
    <t>MaterialTypeId</t>
  </si>
  <si>
    <t>MaterialTypeName</t>
  </si>
  <si>
    <t>Count</t>
  </si>
  <si>
    <t>PeopleCount</t>
  </si>
  <si>
    <t>Image</t>
  </si>
  <si>
    <t>Вата</t>
  </si>
  <si>
    <t>Ткань</t>
  </si>
  <si>
    <t>Стержень</t>
  </si>
  <si>
    <t>Силикон</t>
  </si>
  <si>
    <t>Резинка</t>
  </si>
  <si>
    <t>ProductMaterialId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</si>
</sst>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NumberFormat="1"/>
    <xf numFmtId="0" fontId="2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Обычный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4" unboundColumnsRight="1">
    <queryTableFields count="10">
      <queryTableField id="1" name="Наименование продукции" tableColumnId="17"/>
      <queryTableField id="2" name="Индекс" tableColumnId="18"/>
      <queryTableField id="3" name="Артикул" tableColumnId="19"/>
      <queryTableField id="4" name="Минимальная стоимость для агента" tableColumnId="20"/>
      <queryTableField id="5" name="Изображение" tableColumnId="21"/>
      <queryTableField id="6" name="Тип продукции" tableColumnId="22"/>
      <queryTableField id="10" dataBound="0" tableColumnId="26"/>
      <queryTableField id="7" name="Количество человек для производства" tableColumnId="23"/>
      <queryTableField id="8" name="Номер цеха для производства" tableColumnId="24"/>
      <queryTableField id="12" dataBound="0" tableColumnId="2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>
    <queryTableFields count="10">
      <queryTableField id="1" name="Наименование материала" tableColumnId="17"/>
      <queryTableField id="2" name="Индекс" tableColumnId="18"/>
      <queryTableField id="3" name=" Тип материала" tableColumnId="19"/>
      <queryTableField id="11" dataBound="0" tableColumnId="27"/>
      <queryTableField id="4" name=" Количество в упаковке" tableColumnId="20"/>
      <queryTableField id="5" name=" Единица измерения" tableColumnId="21"/>
      <queryTableField id="10" dataBound="0" tableColumnId="26"/>
      <queryTableField id="6" name=" Количество на складе" tableColumnId="22"/>
      <queryTableField id="7" name=" Минимальный возможный остаток" tableColumnId="23"/>
      <queryTableField id="8" name=" Стоимость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roducts_s_import" displayName="products_s_import" ref="A1:J101" tableType="queryTable" totalsRowShown="0">
  <autoFilter ref="A1:J101"/>
  <tableColumns count="10">
    <tableColumn id="17" uniqueName="17" name="ProductName" queryTableFieldId="1" dataDxfId="19"/>
    <tableColumn id="18" uniqueName="18" name="Id" queryTableFieldId="2" dataDxfId="18"/>
    <tableColumn id="19" uniqueName="19" name="Артикул" queryTableFieldId="3" dataDxfId="17"/>
    <tableColumn id="20" uniqueName="20" name="Минимальная стоимость для агента" queryTableFieldId="4" dataDxfId="4"/>
    <tableColumn id="21" uniqueName="21" name="Image" queryTableFieldId="5" dataDxfId="16"/>
    <tableColumn id="22" uniqueName="22" name="Тип продукции" queryTableFieldId="6" dataDxfId="15"/>
    <tableColumn id="26" uniqueName="26" name="ProductTypeId" queryTableFieldId="10" dataDxfId="3">
      <calculatedColumnFormula>VLOOKUP(products_s_import[[#This Row],[Тип продукции]],ProductType!$A$1:$B$11,2,0)</calculatedColumnFormula>
    </tableColumn>
    <tableColumn id="23" uniqueName="23" name="PeopleCount" queryTableFieldId="7" dataDxfId="14"/>
    <tableColumn id="24" uniqueName="24" name="Номер цеха для производства" queryTableFieldId="8" dataDxfId="13"/>
    <tableColumn id="28" uniqueName="28" name="WorkShopId" queryTableFieldId="12" dataDxfId="2">
      <calculatedColumnFormula>VLOOKUP(products_s_import[[#This Row],[Номер цеха для производства]],WorkShop!$A$1:$B$11,2,0)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materials_short_s_import" displayName="materials_short_s_import" ref="A1:J51" tableType="queryTable" totalsRowShown="0">
  <autoFilter ref="A1:J51"/>
  <tableColumns count="10">
    <tableColumn id="17" uniqueName="17" name="MaterialName" queryTableFieldId="1" dataDxfId="12"/>
    <tableColumn id="18" uniqueName="18" name="MaterialId" queryTableFieldId="2" dataDxfId="11"/>
    <tableColumn id="19" uniqueName="19" name=" Тип материала" queryTableFieldId="3" dataDxfId="10"/>
    <tableColumn id="27" uniqueName="27" name="MaterialTypeId" queryTableFieldId="11" dataDxfId="0">
      <calculatedColumnFormula>VLOOKUP(materials_short_s_import[[#This Row],[ Тип материала]],MaterialType!$A$1:$B$6,2,0)</calculatedColumnFormula>
    </tableColumn>
    <tableColumn id="20" uniqueName="20" name="CountPack" queryTableFieldId="4" dataDxfId="9"/>
    <tableColumn id="21" uniqueName="21" name=" Единица измерения" queryTableFieldId="5" dataDxfId="8"/>
    <tableColumn id="26" uniqueName="26" name="UnitTypeId" queryTableFieldId="10" dataDxfId="1">
      <calculatedColumnFormula>VLOOKUP(materials_short_s_import[[#This Row],[ Единица измерения]],UnitType!$A$1:$B$3,2,0)</calculatedColumnFormula>
    </tableColumn>
    <tableColumn id="22" uniqueName="22" name=" Количество на складе" queryTableFieldId="6" dataDxfId="7"/>
    <tableColumn id="23" uniqueName="23" name="MinimalCount" queryTableFieldId="7" dataDxfId="6"/>
    <tableColumn id="24" uniqueName="24" name="Price" queryTableFieldId="8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55" zoomScale="70" zoomScaleNormal="70" workbookViewId="0">
      <selection activeCell="B90" sqref="B90"/>
    </sheetView>
  </sheetViews>
  <sheetFormatPr defaultRowHeight="15" x14ac:dyDescent="0.25"/>
  <cols>
    <col min="2" max="2" width="43.28515625" customWidth="1"/>
    <col min="3" max="3" width="16.7109375" customWidth="1"/>
    <col min="4" max="5" width="50" customWidth="1"/>
    <col min="6" max="6" width="37" customWidth="1"/>
  </cols>
  <sheetData>
    <row r="1" spans="1:6" s="2" customFormat="1" x14ac:dyDescent="0.25">
      <c r="A1" s="2" t="s">
        <v>266</v>
      </c>
      <c r="B1" s="2" t="s">
        <v>3</v>
      </c>
      <c r="C1" s="2" t="s">
        <v>171</v>
      </c>
      <c r="D1" s="2" t="s">
        <v>2</v>
      </c>
      <c r="E1" s="2" t="s">
        <v>172</v>
      </c>
      <c r="F1" s="2" t="s">
        <v>258</v>
      </c>
    </row>
    <row r="2" spans="1:6" x14ac:dyDescent="0.25">
      <c r="A2">
        <v>1</v>
      </c>
      <c r="B2" s="1" t="s">
        <v>4</v>
      </c>
      <c r="C2" s="1">
        <f>VLOOKUP(B2,products_s_import[[#All],[ProductName]:[Id]],2,0)</f>
        <v>31</v>
      </c>
      <c r="D2" s="1" t="s">
        <v>5</v>
      </c>
      <c r="E2" s="1">
        <f>VLOOKUP(D2,materials_short_s_import[[#All],[MaterialName]:[MaterialId]],2,0)</f>
        <v>43</v>
      </c>
      <c r="F2" s="1">
        <v>9</v>
      </c>
    </row>
    <row r="3" spans="1:6" x14ac:dyDescent="0.25">
      <c r="A3">
        <v>2</v>
      </c>
      <c r="B3" s="1" t="s">
        <v>6</v>
      </c>
      <c r="C3" s="1">
        <f>VLOOKUP(B3,products_s_import[[#All],[ProductName]:[Id]],2,0)</f>
        <v>29</v>
      </c>
      <c r="D3" s="1" t="s">
        <v>7</v>
      </c>
      <c r="E3" s="1">
        <f>VLOOKUP(D3,materials_short_s_import[[#All],[MaterialName]:[MaterialId]],2,0)</f>
        <v>30</v>
      </c>
      <c r="F3" s="1">
        <v>19</v>
      </c>
    </row>
    <row r="4" spans="1:6" ht="30" x14ac:dyDescent="0.25">
      <c r="A4">
        <v>3</v>
      </c>
      <c r="B4" s="1" t="s">
        <v>8</v>
      </c>
      <c r="C4" s="1">
        <f>VLOOKUP(B4,products_s_import[[#All],[ProductName]:[Id]],2,0)</f>
        <v>4</v>
      </c>
      <c r="D4" s="1" t="s">
        <v>7</v>
      </c>
      <c r="E4" s="1">
        <f>VLOOKUP(D4,materials_short_s_import[[#All],[MaterialName]:[MaterialId]],2,0)</f>
        <v>30</v>
      </c>
      <c r="F4" s="1">
        <v>19</v>
      </c>
    </row>
    <row r="5" spans="1:6" x14ac:dyDescent="0.25">
      <c r="A5">
        <v>4</v>
      </c>
      <c r="B5" s="1" t="s">
        <v>9</v>
      </c>
      <c r="C5" s="1">
        <f>VLOOKUP(B5,products_s_import[[#All],[ProductName]:[Id]],2,0)</f>
        <v>46</v>
      </c>
      <c r="D5" s="1" t="s">
        <v>10</v>
      </c>
      <c r="E5" s="1">
        <f>VLOOKUP(D5,materials_short_s_import[[#All],[MaterialName]:[MaterialId]],2,0)</f>
        <v>21</v>
      </c>
      <c r="F5" s="1">
        <v>18</v>
      </c>
    </row>
    <row r="6" spans="1:6" x14ac:dyDescent="0.25">
      <c r="A6">
        <v>5</v>
      </c>
      <c r="B6" s="1" t="s">
        <v>11</v>
      </c>
      <c r="C6" s="1">
        <f>VLOOKUP(B6,products_s_import[[#All],[ProductName]:[Id]],2,0)</f>
        <v>6</v>
      </c>
      <c r="D6" s="1" t="s">
        <v>10</v>
      </c>
      <c r="E6" s="1">
        <f>VLOOKUP(D6,materials_short_s_import[[#All],[MaterialName]:[MaterialId]],2,0)</f>
        <v>21</v>
      </c>
      <c r="F6" s="1">
        <v>2</v>
      </c>
    </row>
    <row r="7" spans="1:6" x14ac:dyDescent="0.25">
      <c r="A7">
        <v>6</v>
      </c>
      <c r="B7" s="1" t="s">
        <v>11</v>
      </c>
      <c r="C7" s="1">
        <f>VLOOKUP(B7,products_s_import[[#All],[ProductName]:[Id]],2,0)</f>
        <v>6</v>
      </c>
      <c r="D7" s="1" t="s">
        <v>5</v>
      </c>
      <c r="E7" s="1">
        <f>VLOOKUP(D7,materials_short_s_import[[#All],[MaterialName]:[MaterialId]],2,0)</f>
        <v>43</v>
      </c>
      <c r="F7" s="1">
        <v>15</v>
      </c>
    </row>
    <row r="8" spans="1:6" x14ac:dyDescent="0.25">
      <c r="A8">
        <v>7</v>
      </c>
      <c r="B8" s="1" t="s">
        <v>12</v>
      </c>
      <c r="C8" s="1">
        <f>VLOOKUP(B8,products_s_import[[#All],[ProductName]:[Id]],2,0)</f>
        <v>30</v>
      </c>
      <c r="D8" s="1" t="s">
        <v>10</v>
      </c>
      <c r="E8" s="1">
        <f>VLOOKUP(D8,materials_short_s_import[[#All],[MaterialName]:[MaterialId]],2,0)</f>
        <v>21</v>
      </c>
      <c r="F8" s="1">
        <v>9</v>
      </c>
    </row>
    <row r="9" spans="1:6" ht="30" x14ac:dyDescent="0.25">
      <c r="A9">
        <v>8</v>
      </c>
      <c r="B9" s="1" t="s">
        <v>13</v>
      </c>
      <c r="C9" s="1">
        <f>VLOOKUP(B9,products_s_import[[#All],[ProductName]:[Id]],2,0)</f>
        <v>5</v>
      </c>
      <c r="D9" s="1" t="s">
        <v>14</v>
      </c>
      <c r="E9" s="1">
        <f>VLOOKUP(D9,materials_short_s_import[[#All],[MaterialName]:[MaterialId]],2,0)</f>
        <v>20</v>
      </c>
      <c r="F9" s="1">
        <v>4</v>
      </c>
    </row>
    <row r="10" spans="1:6" x14ac:dyDescent="0.25">
      <c r="A10">
        <v>9</v>
      </c>
      <c r="B10" s="1" t="s">
        <v>15</v>
      </c>
      <c r="C10" s="1">
        <f>VLOOKUP(B10,products_s_import[[#All],[ProductName]:[Id]],2,0)</f>
        <v>49</v>
      </c>
      <c r="D10" s="1" t="s">
        <v>14</v>
      </c>
      <c r="E10" s="1">
        <f>VLOOKUP(D10,materials_short_s_import[[#All],[MaterialName]:[MaterialId]],2,0)</f>
        <v>20</v>
      </c>
      <c r="F10" s="1">
        <v>13</v>
      </c>
    </row>
    <row r="11" spans="1:6" x14ac:dyDescent="0.25">
      <c r="A11">
        <v>10</v>
      </c>
      <c r="B11" s="1" t="s">
        <v>11</v>
      </c>
      <c r="C11" s="1">
        <f>VLOOKUP(B11,products_s_import[[#All],[ProductName]:[Id]],2,0)</f>
        <v>6</v>
      </c>
      <c r="D11" s="1" t="s">
        <v>14</v>
      </c>
      <c r="E11" s="1">
        <f>VLOOKUP(D11,materials_short_s_import[[#All],[MaterialName]:[MaterialId]],2,0)</f>
        <v>20</v>
      </c>
      <c r="F11" s="1">
        <v>5</v>
      </c>
    </row>
    <row r="12" spans="1:6" x14ac:dyDescent="0.25">
      <c r="A12">
        <v>11</v>
      </c>
      <c r="B12" s="1" t="s">
        <v>16</v>
      </c>
      <c r="C12" s="1">
        <f>VLOOKUP(B12,products_s_import[[#All],[ProductName]:[Id]],2,0)</f>
        <v>42</v>
      </c>
      <c r="D12" s="1" t="s">
        <v>14</v>
      </c>
      <c r="E12" s="1">
        <f>VLOOKUP(D12,materials_short_s_import[[#All],[MaterialName]:[MaterialId]],2,0)</f>
        <v>20</v>
      </c>
      <c r="F12" s="1">
        <v>12</v>
      </c>
    </row>
    <row r="13" spans="1:6" x14ac:dyDescent="0.25">
      <c r="A13">
        <v>12</v>
      </c>
      <c r="B13" s="1" t="s">
        <v>17</v>
      </c>
      <c r="C13" s="1">
        <f>VLOOKUP(B13,products_s_import[[#All],[ProductName]:[Id]],2,0)</f>
        <v>37</v>
      </c>
      <c r="D13" s="1" t="s">
        <v>18</v>
      </c>
      <c r="E13" s="1">
        <f>VLOOKUP(D13,materials_short_s_import[[#All],[MaterialName]:[MaterialId]],2,0)</f>
        <v>4</v>
      </c>
      <c r="F13" s="1">
        <v>15</v>
      </c>
    </row>
    <row r="14" spans="1:6" x14ac:dyDescent="0.25">
      <c r="A14">
        <v>13</v>
      </c>
      <c r="B14" s="1" t="s">
        <v>19</v>
      </c>
      <c r="C14" s="1">
        <f>VLOOKUP(B14,products_s_import[[#All],[ProductName]:[Id]],2,0)</f>
        <v>10</v>
      </c>
      <c r="D14" s="1" t="s">
        <v>20</v>
      </c>
      <c r="E14" s="1">
        <f>VLOOKUP(D14,materials_short_s_import[[#All],[MaterialName]:[MaterialId]],2,0)</f>
        <v>23</v>
      </c>
      <c r="F14" s="1">
        <v>2</v>
      </c>
    </row>
    <row r="15" spans="1:6" x14ac:dyDescent="0.25">
      <c r="A15">
        <v>14</v>
      </c>
      <c r="B15" s="1" t="s">
        <v>21</v>
      </c>
      <c r="C15" s="1">
        <f>VLOOKUP(B15,products_s_import[[#All],[ProductName]:[Id]],2,0)</f>
        <v>23</v>
      </c>
      <c r="D15" s="1" t="s">
        <v>22</v>
      </c>
      <c r="E15" s="1">
        <f>VLOOKUP(D15,materials_short_s_import[[#All],[MaterialName]:[MaterialId]],2,0)</f>
        <v>12</v>
      </c>
      <c r="F15" s="1">
        <v>12</v>
      </c>
    </row>
    <row r="16" spans="1:6" x14ac:dyDescent="0.25">
      <c r="A16">
        <v>15</v>
      </c>
      <c r="B16" s="1" t="s">
        <v>23</v>
      </c>
      <c r="C16" s="1">
        <f>VLOOKUP(B16,products_s_import[[#All],[ProductName]:[Id]],2,0)</f>
        <v>33</v>
      </c>
      <c r="D16" s="1" t="s">
        <v>24</v>
      </c>
      <c r="E16" s="1">
        <f>VLOOKUP(D16,materials_short_s_import[[#All],[MaterialName]:[MaterialId]],2,0)</f>
        <v>16</v>
      </c>
      <c r="F16" s="1">
        <v>19</v>
      </c>
    </row>
    <row r="17" spans="1:6" ht="30" x14ac:dyDescent="0.25">
      <c r="A17">
        <v>16</v>
      </c>
      <c r="B17" s="1" t="s">
        <v>25</v>
      </c>
      <c r="C17" s="1">
        <f>VLOOKUP(B17,products_s_import[[#All],[ProductName]:[Id]],2,0)</f>
        <v>3</v>
      </c>
      <c r="D17" s="1" t="s">
        <v>26</v>
      </c>
      <c r="E17" s="1">
        <f>VLOOKUP(D17,materials_short_s_import[[#All],[MaterialName]:[MaterialId]],2,0)</f>
        <v>14</v>
      </c>
      <c r="F17" s="1">
        <v>18</v>
      </c>
    </row>
    <row r="18" spans="1:6" x14ac:dyDescent="0.25">
      <c r="A18">
        <v>17</v>
      </c>
      <c r="B18" s="1" t="s">
        <v>4</v>
      </c>
      <c r="C18" s="1">
        <f>VLOOKUP(B18,products_s_import[[#All],[ProductName]:[Id]],2,0)</f>
        <v>31</v>
      </c>
      <c r="D18" s="1" t="s">
        <v>26</v>
      </c>
      <c r="E18" s="1">
        <f>VLOOKUP(D18,materials_short_s_import[[#All],[MaterialName]:[MaterialId]],2,0)</f>
        <v>14</v>
      </c>
      <c r="F18" s="1">
        <v>20</v>
      </c>
    </row>
    <row r="19" spans="1:6" x14ac:dyDescent="0.25">
      <c r="A19">
        <v>18</v>
      </c>
      <c r="B19" s="1" t="s">
        <v>27</v>
      </c>
      <c r="C19" s="1">
        <f>VLOOKUP(B19,products_s_import[[#All],[ProductName]:[Id]],2,0)</f>
        <v>25</v>
      </c>
      <c r="D19" s="1" t="s">
        <v>26</v>
      </c>
      <c r="E19" s="1">
        <f>VLOOKUP(D19,materials_short_s_import[[#All],[MaterialName]:[MaterialId]],2,0)</f>
        <v>14</v>
      </c>
      <c r="F19" s="1">
        <v>9</v>
      </c>
    </row>
    <row r="20" spans="1:6" ht="30" x14ac:dyDescent="0.25">
      <c r="A20">
        <v>19</v>
      </c>
      <c r="B20" s="1" t="s">
        <v>13</v>
      </c>
      <c r="C20" s="1">
        <f>VLOOKUP(B20,products_s_import[[#All],[ProductName]:[Id]],2,0)</f>
        <v>5</v>
      </c>
      <c r="D20" s="1" t="s">
        <v>26</v>
      </c>
      <c r="E20" s="1">
        <f>VLOOKUP(D20,materials_short_s_import[[#All],[MaterialName]:[MaterialId]],2,0)</f>
        <v>14</v>
      </c>
      <c r="F20" s="1">
        <v>18</v>
      </c>
    </row>
    <row r="21" spans="1:6" x14ac:dyDescent="0.25">
      <c r="A21">
        <v>20</v>
      </c>
      <c r="B21" s="1" t="s">
        <v>6</v>
      </c>
      <c r="C21" s="1">
        <f>VLOOKUP(B21,products_s_import[[#All],[ProductName]:[Id]],2,0)</f>
        <v>29</v>
      </c>
      <c r="D21" s="1" t="s">
        <v>24</v>
      </c>
      <c r="E21" s="1">
        <f>VLOOKUP(D21,materials_short_s_import[[#All],[MaterialName]:[MaterialId]],2,0)</f>
        <v>16</v>
      </c>
      <c r="F21" s="1">
        <v>4</v>
      </c>
    </row>
    <row r="22" spans="1:6" x14ac:dyDescent="0.25">
      <c r="A22">
        <v>21</v>
      </c>
      <c r="B22" s="1" t="s">
        <v>28</v>
      </c>
      <c r="C22" s="1">
        <f>VLOOKUP(B22,products_s_import[[#All],[ProductName]:[Id]],2,0)</f>
        <v>44</v>
      </c>
      <c r="D22" s="1" t="s">
        <v>26</v>
      </c>
      <c r="E22" s="1">
        <f>VLOOKUP(D22,materials_short_s_import[[#All],[MaterialName]:[MaterialId]],2,0)</f>
        <v>14</v>
      </c>
      <c r="F22" s="1">
        <v>2</v>
      </c>
    </row>
    <row r="23" spans="1:6" x14ac:dyDescent="0.25">
      <c r="A23">
        <v>22</v>
      </c>
      <c r="B23" s="1" t="s">
        <v>12</v>
      </c>
      <c r="C23" s="1">
        <f>VLOOKUP(B23,products_s_import[[#All],[ProductName]:[Id]],2,0)</f>
        <v>30</v>
      </c>
      <c r="D23" s="1" t="s">
        <v>20</v>
      </c>
      <c r="E23" s="1">
        <f>VLOOKUP(D23,materials_short_s_import[[#All],[MaterialName]:[MaterialId]],2,0)</f>
        <v>23</v>
      </c>
      <c r="F23" s="1">
        <v>13</v>
      </c>
    </row>
    <row r="24" spans="1:6" x14ac:dyDescent="0.25">
      <c r="A24">
        <v>23</v>
      </c>
      <c r="B24" s="1" t="s">
        <v>17</v>
      </c>
      <c r="C24" s="1">
        <f>VLOOKUP(B24,products_s_import[[#All],[ProductName]:[Id]],2,0)</f>
        <v>37</v>
      </c>
      <c r="D24" s="1" t="s">
        <v>24</v>
      </c>
      <c r="E24" s="1">
        <f>VLOOKUP(D24,materials_short_s_import[[#All],[MaterialName]:[MaterialId]],2,0)</f>
        <v>16</v>
      </c>
      <c r="F24" s="1">
        <v>6</v>
      </c>
    </row>
    <row r="25" spans="1:6" ht="30" x14ac:dyDescent="0.25">
      <c r="A25">
        <v>24</v>
      </c>
      <c r="B25" s="1" t="s">
        <v>29</v>
      </c>
      <c r="C25" s="1">
        <f>VLOOKUP(B25,products_s_import[[#All],[ProductName]:[Id]],2,0)</f>
        <v>24</v>
      </c>
      <c r="D25" s="1" t="s">
        <v>30</v>
      </c>
      <c r="E25" s="1">
        <f>VLOOKUP(D25,materials_short_s_import[[#All],[MaterialName]:[MaterialId]],2,0)</f>
        <v>6</v>
      </c>
      <c r="F25" s="1">
        <v>19</v>
      </c>
    </row>
    <row r="26" spans="1:6" ht="45" x14ac:dyDescent="0.25">
      <c r="A26">
        <v>25</v>
      </c>
      <c r="B26" s="1" t="s">
        <v>31</v>
      </c>
      <c r="C26" s="1">
        <f>VLOOKUP(B26,products_s_import[[#All],[ProductName]:[Id]],2,0)</f>
        <v>2</v>
      </c>
      <c r="D26" s="1" t="s">
        <v>32</v>
      </c>
      <c r="E26" s="1">
        <f>VLOOKUP(D26,materials_short_s_import[[#All],[MaterialName]:[MaterialId]],2,0)</f>
        <v>15</v>
      </c>
      <c r="F26" s="1">
        <v>16</v>
      </c>
    </row>
    <row r="27" spans="1:6" x14ac:dyDescent="0.25">
      <c r="A27">
        <v>26</v>
      </c>
      <c r="B27" s="1" t="s">
        <v>28</v>
      </c>
      <c r="C27" s="1">
        <f>VLOOKUP(B27,products_s_import[[#All],[ProductName]:[Id]],2,0)</f>
        <v>44</v>
      </c>
      <c r="D27" s="1" t="s">
        <v>33</v>
      </c>
      <c r="E27" s="1">
        <f>VLOOKUP(D27,materials_short_s_import[[#All],[MaterialName]:[MaterialId]],2,0)</f>
        <v>24</v>
      </c>
      <c r="F27" s="1">
        <v>19</v>
      </c>
    </row>
    <row r="28" spans="1:6" x14ac:dyDescent="0.25">
      <c r="A28">
        <v>27</v>
      </c>
      <c r="B28" s="1" t="s">
        <v>34</v>
      </c>
      <c r="C28" s="1">
        <f>VLOOKUP(B28,products_s_import[[#All],[ProductName]:[Id]],2,0)</f>
        <v>22</v>
      </c>
      <c r="D28" s="1" t="s">
        <v>35</v>
      </c>
      <c r="E28" s="1">
        <f>VLOOKUP(D28,materials_short_s_import[[#All],[MaterialName]:[MaterialId]],2,0)</f>
        <v>37</v>
      </c>
      <c r="F28" s="1">
        <v>4</v>
      </c>
    </row>
    <row r="29" spans="1:6" x14ac:dyDescent="0.25">
      <c r="A29">
        <v>28</v>
      </c>
      <c r="B29" s="1" t="s">
        <v>15</v>
      </c>
      <c r="C29" s="1">
        <f>VLOOKUP(B29,products_s_import[[#All],[ProductName]:[Id]],2,0)</f>
        <v>49</v>
      </c>
      <c r="D29" s="1" t="s">
        <v>30</v>
      </c>
      <c r="E29" s="1">
        <f>VLOOKUP(D29,materials_short_s_import[[#All],[MaterialName]:[MaterialId]],2,0)</f>
        <v>6</v>
      </c>
      <c r="F29" s="1">
        <v>15</v>
      </c>
    </row>
    <row r="30" spans="1:6" x14ac:dyDescent="0.25">
      <c r="A30">
        <v>29</v>
      </c>
      <c r="B30" s="1" t="s">
        <v>36</v>
      </c>
      <c r="C30" s="1">
        <f>VLOOKUP(B30,products_s_import[[#All],[ProductName]:[Id]],2,0)</f>
        <v>43</v>
      </c>
      <c r="D30" s="1" t="s">
        <v>35</v>
      </c>
      <c r="E30" s="1">
        <f>VLOOKUP(D30,materials_short_s_import[[#All],[MaterialName]:[MaterialId]],2,0)</f>
        <v>37</v>
      </c>
      <c r="F30" s="1">
        <v>17</v>
      </c>
    </row>
    <row r="31" spans="1:6" x14ac:dyDescent="0.25">
      <c r="A31">
        <v>30</v>
      </c>
      <c r="B31" s="1" t="s">
        <v>37</v>
      </c>
      <c r="C31" s="1">
        <f>VLOOKUP(B31,products_s_import[[#All],[ProductName]:[Id]],2,0)</f>
        <v>12</v>
      </c>
      <c r="D31" s="1" t="s">
        <v>30</v>
      </c>
      <c r="E31" s="1">
        <f>VLOOKUP(D31,materials_short_s_import[[#All],[MaterialName]:[MaterialId]],2,0)</f>
        <v>6</v>
      </c>
      <c r="F31" s="1">
        <v>3</v>
      </c>
    </row>
    <row r="32" spans="1:6" x14ac:dyDescent="0.25">
      <c r="A32">
        <v>31</v>
      </c>
      <c r="B32" s="1" t="s">
        <v>38</v>
      </c>
      <c r="C32" s="1">
        <f>VLOOKUP(B32,products_s_import[[#All],[ProductName]:[Id]],2,0)</f>
        <v>13</v>
      </c>
      <c r="D32" s="1" t="s">
        <v>39</v>
      </c>
      <c r="E32" s="1">
        <f>VLOOKUP(D32,materials_short_s_import[[#All],[MaterialName]:[MaterialId]],2,0)</f>
        <v>25</v>
      </c>
      <c r="F32" s="1">
        <v>1</v>
      </c>
    </row>
    <row r="33" spans="1:6" ht="30" x14ac:dyDescent="0.25">
      <c r="A33">
        <v>32</v>
      </c>
      <c r="B33" s="1" t="s">
        <v>13</v>
      </c>
      <c r="C33" s="1">
        <f>VLOOKUP(B33,products_s_import[[#All],[ProductName]:[Id]],2,0)</f>
        <v>5</v>
      </c>
      <c r="D33" s="1" t="s">
        <v>40</v>
      </c>
      <c r="E33" s="1">
        <f>VLOOKUP(D33,materials_short_s_import[[#All],[MaterialName]:[MaterialId]],2,0)</f>
        <v>28</v>
      </c>
      <c r="F33" s="1">
        <v>14</v>
      </c>
    </row>
    <row r="34" spans="1:6" x14ac:dyDescent="0.25">
      <c r="A34">
        <v>33</v>
      </c>
      <c r="B34" s="1" t="s">
        <v>27</v>
      </c>
      <c r="C34" s="1">
        <f>VLOOKUP(B34,products_s_import[[#All],[ProductName]:[Id]],2,0)</f>
        <v>25</v>
      </c>
      <c r="D34" s="1" t="s">
        <v>30</v>
      </c>
      <c r="E34" s="1">
        <f>VLOOKUP(D34,materials_short_s_import[[#All],[MaterialName]:[MaterialId]],2,0)</f>
        <v>6</v>
      </c>
      <c r="F34" s="1">
        <v>10</v>
      </c>
    </row>
    <row r="35" spans="1:6" x14ac:dyDescent="0.25">
      <c r="A35">
        <v>34</v>
      </c>
      <c r="B35" s="1" t="s">
        <v>41</v>
      </c>
      <c r="C35" s="1">
        <f>VLOOKUP(B35,products_s_import[[#All],[ProductName]:[Id]],2,0)</f>
        <v>21</v>
      </c>
      <c r="D35" s="1" t="s">
        <v>42</v>
      </c>
      <c r="E35" s="1">
        <f>VLOOKUP(D35,materials_short_s_import[[#All],[MaterialName]:[MaterialId]],2,0)</f>
        <v>49</v>
      </c>
      <c r="F35" s="1">
        <v>19</v>
      </c>
    </row>
    <row r="36" spans="1:6" x14ac:dyDescent="0.25">
      <c r="A36">
        <v>35</v>
      </c>
      <c r="B36" s="1" t="s">
        <v>23</v>
      </c>
      <c r="C36" s="1">
        <f>VLOOKUP(B36,products_s_import[[#All],[ProductName]:[Id]],2,0)</f>
        <v>33</v>
      </c>
      <c r="D36" s="1" t="s">
        <v>30</v>
      </c>
      <c r="E36" s="1">
        <f>VLOOKUP(D36,materials_short_s_import[[#All],[MaterialName]:[MaterialId]],2,0)</f>
        <v>6</v>
      </c>
      <c r="F36" s="1">
        <v>13</v>
      </c>
    </row>
    <row r="37" spans="1:6" x14ac:dyDescent="0.25">
      <c r="A37">
        <v>36</v>
      </c>
      <c r="B37" s="1" t="s">
        <v>43</v>
      </c>
      <c r="C37" s="1">
        <f>VLOOKUP(B37,products_s_import[[#All],[ProductName]:[Id]],2,0)</f>
        <v>35</v>
      </c>
      <c r="D37" s="1" t="s">
        <v>32</v>
      </c>
      <c r="E37" s="1">
        <f>VLOOKUP(D37,materials_short_s_import[[#All],[MaterialName]:[MaterialId]],2,0)</f>
        <v>15</v>
      </c>
      <c r="F37" s="1">
        <v>2</v>
      </c>
    </row>
    <row r="38" spans="1:6" ht="30" x14ac:dyDescent="0.25">
      <c r="A38">
        <v>37</v>
      </c>
      <c r="B38" s="1" t="s">
        <v>44</v>
      </c>
      <c r="C38" s="1">
        <f>VLOOKUP(B38,products_s_import[[#All],[ProductName]:[Id]],2,0)</f>
        <v>38</v>
      </c>
      <c r="D38" s="1" t="s">
        <v>42</v>
      </c>
      <c r="E38" s="1">
        <f>VLOOKUP(D38,materials_short_s_import[[#All],[MaterialName]:[MaterialId]],2,0)</f>
        <v>49</v>
      </c>
      <c r="F38" s="1">
        <v>3</v>
      </c>
    </row>
    <row r="39" spans="1:6" ht="30" x14ac:dyDescent="0.25">
      <c r="A39">
        <v>38</v>
      </c>
      <c r="B39" s="1" t="s">
        <v>45</v>
      </c>
      <c r="C39" s="1">
        <f>VLOOKUP(B39,products_s_import[[#All],[ProductName]:[Id]],2,0)</f>
        <v>11</v>
      </c>
      <c r="D39" s="1" t="s">
        <v>46</v>
      </c>
      <c r="E39" s="1">
        <f>VLOOKUP(D39,materials_short_s_import[[#All],[MaterialName]:[MaterialId]],2,0)</f>
        <v>42</v>
      </c>
      <c r="F39" s="1">
        <v>20</v>
      </c>
    </row>
    <row r="40" spans="1:6" ht="30" x14ac:dyDescent="0.25">
      <c r="A40">
        <v>39</v>
      </c>
      <c r="B40" s="1" t="s">
        <v>44</v>
      </c>
      <c r="C40" s="1">
        <f>VLOOKUP(B40,products_s_import[[#All],[ProductName]:[Id]],2,0)</f>
        <v>38</v>
      </c>
      <c r="D40" s="1" t="s">
        <v>47</v>
      </c>
      <c r="E40" s="1">
        <f>VLOOKUP(D40,materials_short_s_import[[#All],[MaterialName]:[MaterialId]],2,0)</f>
        <v>13</v>
      </c>
      <c r="F40" s="1">
        <v>13</v>
      </c>
    </row>
    <row r="41" spans="1:6" x14ac:dyDescent="0.25">
      <c r="A41">
        <v>40</v>
      </c>
      <c r="B41" s="1" t="s">
        <v>48</v>
      </c>
      <c r="C41" s="1">
        <f>VLOOKUP(B41,products_s_import[[#All],[ProductName]:[Id]],2,0)</f>
        <v>40</v>
      </c>
      <c r="D41" s="1" t="s">
        <v>46</v>
      </c>
      <c r="E41" s="1">
        <f>VLOOKUP(D41,materials_short_s_import[[#All],[MaterialName]:[MaterialId]],2,0)</f>
        <v>42</v>
      </c>
      <c r="F41" s="1">
        <v>19</v>
      </c>
    </row>
    <row r="42" spans="1:6" x14ac:dyDescent="0.25">
      <c r="A42">
        <v>41</v>
      </c>
      <c r="B42" s="1" t="s">
        <v>49</v>
      </c>
      <c r="C42" s="1">
        <f>VLOOKUP(B42,products_s_import[[#All],[ProductName]:[Id]],2,0)</f>
        <v>32</v>
      </c>
      <c r="D42" s="1" t="s">
        <v>50</v>
      </c>
      <c r="E42" s="1">
        <f>VLOOKUP(D42,materials_short_s_import[[#All],[MaterialName]:[MaterialId]],2,0)</f>
        <v>38</v>
      </c>
      <c r="F42" s="1">
        <v>2</v>
      </c>
    </row>
    <row r="43" spans="1:6" x14ac:dyDescent="0.25">
      <c r="A43">
        <v>42</v>
      </c>
      <c r="B43" s="1" t="s">
        <v>21</v>
      </c>
      <c r="C43" s="1">
        <f>VLOOKUP(B43,products_s_import[[#All],[ProductName]:[Id]],2,0)</f>
        <v>23</v>
      </c>
      <c r="D43" s="1" t="s">
        <v>50</v>
      </c>
      <c r="E43" s="1">
        <f>VLOOKUP(D43,materials_short_s_import[[#All],[MaterialName]:[MaterialId]],2,0)</f>
        <v>38</v>
      </c>
      <c r="F43" s="1">
        <v>15</v>
      </c>
    </row>
    <row r="44" spans="1:6" ht="30" x14ac:dyDescent="0.25">
      <c r="A44">
        <v>43</v>
      </c>
      <c r="B44" s="1" t="s">
        <v>29</v>
      </c>
      <c r="C44" s="1">
        <f>VLOOKUP(B44,products_s_import[[#All],[ProductName]:[Id]],2,0)</f>
        <v>24</v>
      </c>
      <c r="D44" s="1" t="s">
        <v>51</v>
      </c>
      <c r="E44" s="1">
        <f>VLOOKUP(D44,materials_short_s_import[[#All],[MaterialName]:[MaterialId]],2,0)</f>
        <v>26</v>
      </c>
      <c r="F44" s="1">
        <v>5</v>
      </c>
    </row>
    <row r="45" spans="1:6" x14ac:dyDescent="0.25">
      <c r="A45">
        <v>44</v>
      </c>
      <c r="B45" s="1" t="s">
        <v>52</v>
      </c>
      <c r="C45" s="1">
        <f>VLOOKUP(B45,products_s_import[[#All],[ProductName]:[Id]],2,0)</f>
        <v>28</v>
      </c>
      <c r="D45" s="1" t="s">
        <v>53</v>
      </c>
      <c r="E45" s="1">
        <f>VLOOKUP(D45,materials_short_s_import[[#All],[MaterialName]:[MaterialId]],2,0)</f>
        <v>1</v>
      </c>
      <c r="F45" s="1">
        <v>19</v>
      </c>
    </row>
    <row r="46" spans="1:6" x14ac:dyDescent="0.25">
      <c r="A46">
        <v>45</v>
      </c>
      <c r="B46" s="1" t="s">
        <v>43</v>
      </c>
      <c r="C46" s="1">
        <f>VLOOKUP(B46,products_s_import[[#All],[ProductName]:[Id]],2,0)</f>
        <v>35</v>
      </c>
      <c r="D46" s="1" t="s">
        <v>54</v>
      </c>
      <c r="E46" s="1">
        <f>VLOOKUP(D46,materials_short_s_import[[#All],[MaterialName]:[MaterialId]],2,0)</f>
        <v>50</v>
      </c>
      <c r="F46" s="1">
        <v>17</v>
      </c>
    </row>
    <row r="47" spans="1:6" x14ac:dyDescent="0.25">
      <c r="A47">
        <v>46</v>
      </c>
      <c r="B47" s="1" t="s">
        <v>55</v>
      </c>
      <c r="C47" s="1">
        <f>VLOOKUP(B47,products_s_import[[#All],[ProductName]:[Id]],2,0)</f>
        <v>8</v>
      </c>
      <c r="D47" s="1" t="s">
        <v>51</v>
      </c>
      <c r="E47" s="1">
        <f>VLOOKUP(D47,materials_short_s_import[[#All],[MaterialName]:[MaterialId]],2,0)</f>
        <v>26</v>
      </c>
      <c r="F47" s="1">
        <v>19</v>
      </c>
    </row>
    <row r="48" spans="1:6" x14ac:dyDescent="0.25">
      <c r="A48">
        <v>47</v>
      </c>
      <c r="B48" s="1" t="s">
        <v>56</v>
      </c>
      <c r="C48" s="1">
        <f>VLOOKUP(B48,products_s_import[[#All],[ProductName]:[Id]],2,0)</f>
        <v>50</v>
      </c>
      <c r="D48" s="1" t="s">
        <v>54</v>
      </c>
      <c r="E48" s="1">
        <f>VLOOKUP(D48,materials_short_s_import[[#All],[MaterialName]:[MaterialId]],2,0)</f>
        <v>50</v>
      </c>
      <c r="F48" s="1">
        <v>17</v>
      </c>
    </row>
    <row r="49" spans="1:6" ht="45" x14ac:dyDescent="0.25">
      <c r="A49">
        <v>48</v>
      </c>
      <c r="B49" s="1" t="s">
        <v>31</v>
      </c>
      <c r="C49" s="1">
        <f>VLOOKUP(B49,products_s_import[[#All],[ProductName]:[Id]],2,0)</f>
        <v>2</v>
      </c>
      <c r="D49" s="1" t="s">
        <v>57</v>
      </c>
      <c r="E49" s="1">
        <f>VLOOKUP(D49,materials_short_s_import[[#All],[MaterialName]:[MaterialId]],2,0)</f>
        <v>35</v>
      </c>
      <c r="F49" s="1">
        <v>5</v>
      </c>
    </row>
    <row r="50" spans="1:6" ht="30" x14ac:dyDescent="0.25">
      <c r="A50">
        <v>49</v>
      </c>
      <c r="B50" s="1" t="s">
        <v>8</v>
      </c>
      <c r="C50" s="1">
        <f>VLOOKUP(B50,products_s_import[[#All],[ProductName]:[Id]],2,0)</f>
        <v>4</v>
      </c>
      <c r="D50" s="1" t="s">
        <v>58</v>
      </c>
      <c r="E50" s="1">
        <f>VLOOKUP(D50,materials_short_s_import[[#All],[MaterialName]:[MaterialId]],2,0)</f>
        <v>8</v>
      </c>
      <c r="F50" s="1">
        <v>20</v>
      </c>
    </row>
    <row r="51" spans="1:6" x14ac:dyDescent="0.25">
      <c r="A51">
        <v>50</v>
      </c>
      <c r="B51" s="1" t="s">
        <v>59</v>
      </c>
      <c r="C51" s="1">
        <f>VLOOKUP(B51,products_s_import[[#All],[ProductName]:[Id]],2,0)</f>
        <v>16</v>
      </c>
      <c r="D51" s="1" t="s">
        <v>60</v>
      </c>
      <c r="E51" s="1">
        <f>VLOOKUP(D51,materials_short_s_import[[#All],[MaterialName]:[MaterialId]],2,0)</f>
        <v>27</v>
      </c>
      <c r="F51" s="1">
        <v>18</v>
      </c>
    </row>
    <row r="52" spans="1:6" x14ac:dyDescent="0.25">
      <c r="A52">
        <v>51</v>
      </c>
      <c r="B52" s="1" t="s">
        <v>19</v>
      </c>
      <c r="C52" s="1">
        <f>VLOOKUP(B52,products_s_import[[#All],[ProductName]:[Id]],2,0)</f>
        <v>10</v>
      </c>
      <c r="D52" s="1" t="s">
        <v>61</v>
      </c>
      <c r="E52" s="1">
        <f>VLOOKUP(D52,materials_short_s_import[[#All],[MaterialName]:[MaterialId]],2,0)</f>
        <v>44</v>
      </c>
      <c r="F52" s="1">
        <v>20</v>
      </c>
    </row>
    <row r="53" spans="1:6" x14ac:dyDescent="0.25">
      <c r="A53">
        <v>52</v>
      </c>
      <c r="B53" s="1" t="s">
        <v>59</v>
      </c>
      <c r="C53" s="1">
        <f>VLOOKUP(B53,products_s_import[[#All],[ProductName]:[Id]],2,0)</f>
        <v>16</v>
      </c>
      <c r="D53" s="1" t="s">
        <v>62</v>
      </c>
      <c r="E53" s="1">
        <f>VLOOKUP(D53,materials_short_s_import[[#All],[MaterialName]:[MaterialId]],2,0)</f>
        <v>32</v>
      </c>
      <c r="F53" s="1">
        <v>8</v>
      </c>
    </row>
    <row r="54" spans="1:6" x14ac:dyDescent="0.25">
      <c r="A54">
        <v>53</v>
      </c>
      <c r="B54" s="1" t="s">
        <v>63</v>
      </c>
      <c r="C54" s="1">
        <f>VLOOKUP(B54,products_s_import[[#All],[ProductName]:[Id]],2,0)</f>
        <v>36</v>
      </c>
      <c r="D54" s="1" t="s">
        <v>58</v>
      </c>
      <c r="E54" s="1">
        <f>VLOOKUP(D54,materials_short_s_import[[#All],[MaterialName]:[MaterialId]],2,0)</f>
        <v>8</v>
      </c>
      <c r="F54" s="1">
        <v>1</v>
      </c>
    </row>
    <row r="55" spans="1:6" x14ac:dyDescent="0.25">
      <c r="A55">
        <v>54</v>
      </c>
      <c r="B55" s="1" t="s">
        <v>64</v>
      </c>
      <c r="C55" s="1">
        <f>VLOOKUP(B55,products_s_import[[#All],[ProductName]:[Id]],2,0)</f>
        <v>9</v>
      </c>
      <c r="D55" s="1" t="s">
        <v>65</v>
      </c>
      <c r="E55" s="1">
        <f>VLOOKUP(D55,materials_short_s_import[[#All],[MaterialName]:[MaterialId]],2,0)</f>
        <v>45</v>
      </c>
      <c r="F55" s="1">
        <v>14</v>
      </c>
    </row>
    <row r="56" spans="1:6" x14ac:dyDescent="0.25">
      <c r="A56">
        <v>55</v>
      </c>
      <c r="B56" s="1" t="s">
        <v>64</v>
      </c>
      <c r="C56" s="1">
        <f>VLOOKUP(B56,products_s_import[[#All],[ProductName]:[Id]],2,0)</f>
        <v>9</v>
      </c>
      <c r="D56" s="1" t="s">
        <v>62</v>
      </c>
      <c r="E56" s="1">
        <f>VLOOKUP(D56,materials_short_s_import[[#All],[MaterialName]:[MaterialId]],2,0)</f>
        <v>32</v>
      </c>
      <c r="F56" s="1">
        <v>9</v>
      </c>
    </row>
    <row r="57" spans="1:6" ht="30" x14ac:dyDescent="0.25">
      <c r="A57">
        <v>56</v>
      </c>
      <c r="B57" s="1" t="s">
        <v>25</v>
      </c>
      <c r="C57" s="1">
        <f>VLOOKUP(B57,products_s_import[[#All],[ProductName]:[Id]],2,0)</f>
        <v>3</v>
      </c>
      <c r="D57" s="1" t="s">
        <v>65</v>
      </c>
      <c r="E57" s="1">
        <f>VLOOKUP(D57,materials_short_s_import[[#All],[MaterialName]:[MaterialId]],2,0)</f>
        <v>45</v>
      </c>
      <c r="F57" s="1">
        <v>11</v>
      </c>
    </row>
    <row r="58" spans="1:6" x14ac:dyDescent="0.25">
      <c r="A58">
        <v>57</v>
      </c>
      <c r="B58" s="1" t="s">
        <v>66</v>
      </c>
      <c r="C58" s="1">
        <f>VLOOKUP(B58,products_s_import[[#All],[ProductName]:[Id]],2,0)</f>
        <v>18</v>
      </c>
      <c r="D58" s="1" t="s">
        <v>67</v>
      </c>
      <c r="E58" s="1">
        <f>VLOOKUP(D58,materials_short_s_import[[#All],[MaterialName]:[MaterialId]],2,0)</f>
        <v>48</v>
      </c>
      <c r="F58" s="1">
        <v>11</v>
      </c>
    </row>
    <row r="59" spans="1:6" x14ac:dyDescent="0.25">
      <c r="A59">
        <v>58</v>
      </c>
      <c r="B59" s="1" t="s">
        <v>68</v>
      </c>
      <c r="C59" s="1">
        <f>VLOOKUP(B59,products_s_import[[#All],[ProductName]:[Id]],2,0)</f>
        <v>45</v>
      </c>
      <c r="D59" s="1" t="s">
        <v>65</v>
      </c>
      <c r="E59" s="1">
        <f>VLOOKUP(D59,materials_short_s_import[[#All],[MaterialName]:[MaterialId]],2,0)</f>
        <v>45</v>
      </c>
      <c r="F59" s="1">
        <v>20</v>
      </c>
    </row>
    <row r="60" spans="1:6" ht="30" x14ac:dyDescent="0.25">
      <c r="A60">
        <v>59</v>
      </c>
      <c r="B60" s="1" t="s">
        <v>13</v>
      </c>
      <c r="C60" s="1">
        <f>VLOOKUP(B60,products_s_import[[#All],[ProductName]:[Id]],2,0)</f>
        <v>5</v>
      </c>
      <c r="D60" s="1" t="s">
        <v>69</v>
      </c>
      <c r="E60" s="1">
        <f>VLOOKUP(D60,materials_short_s_import[[#All],[MaterialName]:[MaterialId]],2,0)</f>
        <v>22</v>
      </c>
      <c r="F60" s="1">
        <v>11</v>
      </c>
    </row>
    <row r="61" spans="1:6" x14ac:dyDescent="0.25">
      <c r="A61">
        <v>60</v>
      </c>
      <c r="B61" s="1" t="s">
        <v>70</v>
      </c>
      <c r="C61" s="1">
        <f>VLOOKUP(B61,products_s_import[[#All],[ProductName]:[Id]],2,0)</f>
        <v>48</v>
      </c>
      <c r="D61" s="1" t="s">
        <v>60</v>
      </c>
      <c r="E61" s="1">
        <f>VLOOKUP(D61,materials_short_s_import[[#All],[MaterialName]:[MaterialId]],2,0)</f>
        <v>27</v>
      </c>
      <c r="F61" s="1">
        <v>16</v>
      </c>
    </row>
    <row r="62" spans="1:6" x14ac:dyDescent="0.25">
      <c r="A62">
        <v>61</v>
      </c>
      <c r="B62" s="1" t="s">
        <v>37</v>
      </c>
      <c r="C62" s="1">
        <f>VLOOKUP(B62,products_s_import[[#All],[ProductName]:[Id]],2,0)</f>
        <v>12</v>
      </c>
      <c r="D62" s="1" t="s">
        <v>71</v>
      </c>
      <c r="E62" s="1">
        <f>VLOOKUP(D62,materials_short_s_import[[#All],[MaterialName]:[MaterialId]],2,0)</f>
        <v>17</v>
      </c>
      <c r="F62" s="1">
        <v>1</v>
      </c>
    </row>
    <row r="63" spans="1:6" x14ac:dyDescent="0.25">
      <c r="A63">
        <v>62</v>
      </c>
      <c r="B63" s="1" t="s">
        <v>12</v>
      </c>
      <c r="C63" s="1">
        <f>VLOOKUP(B63,products_s_import[[#All],[ProductName]:[Id]],2,0)</f>
        <v>30</v>
      </c>
      <c r="D63" s="1" t="s">
        <v>60</v>
      </c>
      <c r="E63" s="1">
        <f>VLOOKUP(D63,materials_short_s_import[[#All],[MaterialName]:[MaterialId]],2,0)</f>
        <v>27</v>
      </c>
      <c r="F63" s="1">
        <v>1</v>
      </c>
    </row>
    <row r="64" spans="1:6" x14ac:dyDescent="0.25">
      <c r="A64">
        <v>63</v>
      </c>
      <c r="B64" s="1" t="s">
        <v>15</v>
      </c>
      <c r="C64" s="1">
        <f>VLOOKUP(B64,products_s_import[[#All],[ProductName]:[Id]],2,0)</f>
        <v>49</v>
      </c>
      <c r="D64" s="1" t="s">
        <v>57</v>
      </c>
      <c r="E64" s="1">
        <f>VLOOKUP(D64,materials_short_s_import[[#All],[MaterialName]:[MaterialId]],2,0)</f>
        <v>35</v>
      </c>
      <c r="F64" s="1">
        <v>2</v>
      </c>
    </row>
    <row r="65" spans="1:6" x14ac:dyDescent="0.25">
      <c r="A65">
        <v>64</v>
      </c>
      <c r="B65" s="1" t="s">
        <v>63</v>
      </c>
      <c r="C65" s="1">
        <f>VLOOKUP(B65,products_s_import[[#All],[ProductName]:[Id]],2,0)</f>
        <v>36</v>
      </c>
      <c r="D65" s="1" t="s">
        <v>72</v>
      </c>
      <c r="E65" s="1">
        <f>VLOOKUP(D65,materials_short_s_import[[#All],[MaterialName]:[MaterialId]],2,0)</f>
        <v>11</v>
      </c>
      <c r="F65" s="1">
        <v>1</v>
      </c>
    </row>
    <row r="66" spans="1:6" x14ac:dyDescent="0.25">
      <c r="A66">
        <v>65</v>
      </c>
      <c r="B66" s="1" t="s">
        <v>21</v>
      </c>
      <c r="C66" s="1">
        <f>VLOOKUP(B66,products_s_import[[#All],[ProductName]:[Id]],2,0)</f>
        <v>23</v>
      </c>
      <c r="D66" s="1" t="s">
        <v>73</v>
      </c>
      <c r="E66" s="1">
        <f>VLOOKUP(D66,materials_short_s_import[[#All],[MaterialName]:[MaterialId]],2,0)</f>
        <v>36</v>
      </c>
      <c r="F66" s="1">
        <v>2</v>
      </c>
    </row>
    <row r="67" spans="1:6" ht="30" x14ac:dyDescent="0.25">
      <c r="A67">
        <v>66</v>
      </c>
      <c r="B67" s="1" t="s">
        <v>29</v>
      </c>
      <c r="C67" s="1">
        <f>VLOOKUP(B67,products_s_import[[#All],[ProductName]:[Id]],2,0)</f>
        <v>24</v>
      </c>
      <c r="D67" s="1" t="s">
        <v>74</v>
      </c>
      <c r="E67" s="1">
        <f>VLOOKUP(D67,materials_short_s_import[[#All],[MaterialName]:[MaterialId]],2,0)</f>
        <v>29</v>
      </c>
      <c r="F67" s="1">
        <v>5</v>
      </c>
    </row>
    <row r="68" spans="1:6" x14ac:dyDescent="0.25">
      <c r="A68">
        <v>67</v>
      </c>
      <c r="B68" s="1" t="s">
        <v>17</v>
      </c>
      <c r="C68" s="1">
        <f>VLOOKUP(B68,products_s_import[[#All],[ProductName]:[Id]],2,0)</f>
        <v>37</v>
      </c>
      <c r="D68" s="1" t="s">
        <v>74</v>
      </c>
      <c r="E68" s="1">
        <f>VLOOKUP(D68,materials_short_s_import[[#All],[MaterialName]:[MaterialId]],2,0)</f>
        <v>29</v>
      </c>
      <c r="F68" s="1">
        <v>6</v>
      </c>
    </row>
    <row r="69" spans="1:6" ht="30" x14ac:dyDescent="0.25">
      <c r="A69">
        <v>68</v>
      </c>
      <c r="B69" s="1" t="s">
        <v>44</v>
      </c>
      <c r="C69" s="1">
        <f>VLOOKUP(B69,products_s_import[[#All],[ProductName]:[Id]],2,0)</f>
        <v>38</v>
      </c>
      <c r="D69" s="1" t="s">
        <v>75</v>
      </c>
      <c r="E69" s="1">
        <f>VLOOKUP(D69,materials_short_s_import[[#All],[MaterialName]:[MaterialId]],2,0)</f>
        <v>3</v>
      </c>
      <c r="F69" s="1">
        <v>10</v>
      </c>
    </row>
    <row r="70" spans="1:6" x14ac:dyDescent="0.25">
      <c r="A70">
        <v>69</v>
      </c>
      <c r="B70" s="1" t="s">
        <v>76</v>
      </c>
      <c r="C70" s="1">
        <f>VLOOKUP(B70,products_s_import[[#All],[ProductName]:[Id]],2,0)</f>
        <v>1</v>
      </c>
      <c r="D70" s="1" t="s">
        <v>75</v>
      </c>
      <c r="E70" s="1">
        <f>VLOOKUP(D70,materials_short_s_import[[#All],[MaterialName]:[MaterialId]],2,0)</f>
        <v>3</v>
      </c>
      <c r="F70" s="1">
        <v>12</v>
      </c>
    </row>
    <row r="71" spans="1:6" x14ac:dyDescent="0.25">
      <c r="A71">
        <v>70</v>
      </c>
      <c r="B71" s="1" t="s">
        <v>27</v>
      </c>
      <c r="C71" s="1">
        <f>VLOOKUP(B71,products_s_import[[#All],[ProductName]:[Id]],2,0)</f>
        <v>25</v>
      </c>
      <c r="D71" s="1" t="s">
        <v>73</v>
      </c>
      <c r="E71" s="1">
        <f>VLOOKUP(D71,materials_short_s_import[[#All],[MaterialName]:[MaterialId]],2,0)</f>
        <v>36</v>
      </c>
      <c r="F71" s="1">
        <v>7</v>
      </c>
    </row>
    <row r="72" spans="1:6" x14ac:dyDescent="0.25">
      <c r="A72">
        <v>71</v>
      </c>
      <c r="B72" s="1" t="s">
        <v>77</v>
      </c>
      <c r="C72" s="1">
        <f>VLOOKUP(B72,products_s_import[[#All],[ProductName]:[Id]],2,0)</f>
        <v>27</v>
      </c>
      <c r="D72" s="1" t="s">
        <v>74</v>
      </c>
      <c r="E72" s="1">
        <f>VLOOKUP(D72,materials_short_s_import[[#All],[MaterialName]:[MaterialId]],2,0)</f>
        <v>29</v>
      </c>
      <c r="F72" s="1">
        <v>4</v>
      </c>
    </row>
    <row r="73" spans="1:6" x14ac:dyDescent="0.25">
      <c r="A73">
        <v>72</v>
      </c>
      <c r="B73" s="1" t="s">
        <v>6</v>
      </c>
      <c r="C73" s="1">
        <f>VLOOKUP(B73,products_s_import[[#All],[ProductName]:[Id]],2,0)</f>
        <v>29</v>
      </c>
      <c r="D73" s="1" t="s">
        <v>73</v>
      </c>
      <c r="E73" s="1">
        <f>VLOOKUP(D73,materials_short_s_import[[#All],[MaterialName]:[MaterialId]],2,0)</f>
        <v>36</v>
      </c>
      <c r="F73" s="1">
        <v>16</v>
      </c>
    </row>
    <row r="74" spans="1:6" x14ac:dyDescent="0.25">
      <c r="A74">
        <v>73</v>
      </c>
      <c r="B74" s="1" t="s">
        <v>78</v>
      </c>
      <c r="C74" s="1">
        <f>VLOOKUP(B74,products_s_import[[#All],[ProductName]:[Id]],2,0)</f>
        <v>20</v>
      </c>
      <c r="D74" s="1" t="s">
        <v>79</v>
      </c>
      <c r="E74" s="1">
        <f>VLOOKUP(D74,materials_short_s_import[[#All],[MaterialName]:[MaterialId]],2,0)</f>
        <v>41</v>
      </c>
      <c r="F74" s="1">
        <v>4</v>
      </c>
    </row>
    <row r="75" spans="1:6" x14ac:dyDescent="0.25">
      <c r="A75">
        <v>74</v>
      </c>
      <c r="B75" s="1" t="s">
        <v>12</v>
      </c>
      <c r="C75" s="1">
        <f>VLOOKUP(B75,products_s_import[[#All],[ProductName]:[Id]],2,0)</f>
        <v>30</v>
      </c>
      <c r="D75" s="1" t="s">
        <v>73</v>
      </c>
      <c r="E75" s="1">
        <f>VLOOKUP(D75,materials_short_s_import[[#All],[MaterialName]:[MaterialId]],2,0)</f>
        <v>36</v>
      </c>
      <c r="F75" s="1">
        <v>18</v>
      </c>
    </row>
    <row r="76" spans="1:6" x14ac:dyDescent="0.25">
      <c r="A76">
        <v>75</v>
      </c>
      <c r="B76" s="1" t="s">
        <v>76</v>
      </c>
      <c r="C76" s="1">
        <f>VLOOKUP(B76,products_s_import[[#All],[ProductName]:[Id]],2,0)</f>
        <v>1</v>
      </c>
      <c r="D76" s="1" t="s">
        <v>79</v>
      </c>
      <c r="E76" s="1">
        <f>VLOOKUP(D76,materials_short_s_import[[#All],[MaterialName]:[MaterialId]],2,0)</f>
        <v>41</v>
      </c>
      <c r="F76" s="1">
        <v>10</v>
      </c>
    </row>
    <row r="77" spans="1:6" x14ac:dyDescent="0.25">
      <c r="A77">
        <v>76</v>
      </c>
      <c r="B77" s="1" t="s">
        <v>28</v>
      </c>
      <c r="C77" s="1">
        <f>VLOOKUP(B77,products_s_import[[#All],[ProductName]:[Id]],2,0)</f>
        <v>44</v>
      </c>
      <c r="D77" s="1" t="s">
        <v>74</v>
      </c>
      <c r="E77" s="1">
        <f>VLOOKUP(D77,materials_short_s_import[[#All],[MaterialName]:[MaterialId]],2,0)</f>
        <v>29</v>
      </c>
      <c r="F77" s="1">
        <v>9</v>
      </c>
    </row>
    <row r="78" spans="1:6" ht="30" x14ac:dyDescent="0.25">
      <c r="A78">
        <v>77</v>
      </c>
      <c r="B78" s="1" t="s">
        <v>25</v>
      </c>
      <c r="C78" s="1">
        <f>VLOOKUP(B78,products_s_import[[#All],[ProductName]:[Id]],2,0)</f>
        <v>3</v>
      </c>
      <c r="D78" s="1" t="s">
        <v>75</v>
      </c>
      <c r="E78" s="1">
        <f>VLOOKUP(D78,materials_short_s_import[[#All],[MaterialName]:[MaterialId]],2,0)</f>
        <v>3</v>
      </c>
      <c r="F78" s="1">
        <v>9</v>
      </c>
    </row>
    <row r="79" spans="1:6" x14ac:dyDescent="0.25">
      <c r="A79">
        <v>78</v>
      </c>
      <c r="B79" s="1" t="s">
        <v>19</v>
      </c>
      <c r="C79" s="1">
        <f>VLOOKUP(B79,products_s_import[[#All],[ProductName]:[Id]],2,0)</f>
        <v>10</v>
      </c>
      <c r="D79" s="1" t="s">
        <v>74</v>
      </c>
      <c r="E79" s="1">
        <f>VLOOKUP(D79,materials_short_s_import[[#All],[MaterialName]:[MaterialId]],2,0)</f>
        <v>29</v>
      </c>
      <c r="F79" s="1">
        <v>9</v>
      </c>
    </row>
    <row r="80" spans="1:6" x14ac:dyDescent="0.25">
      <c r="A80">
        <v>79</v>
      </c>
      <c r="B80" s="1" t="s">
        <v>38</v>
      </c>
      <c r="C80" s="1">
        <f>VLOOKUP(B80,products_s_import[[#All],[ProductName]:[Id]],2,0)</f>
        <v>13</v>
      </c>
      <c r="D80" s="1" t="s">
        <v>0</v>
      </c>
      <c r="E80" s="1">
        <f>VLOOKUP(D80,materials_short_s_import[[#All],[MaterialName]:[MaterialId]],2,0)</f>
        <v>34</v>
      </c>
      <c r="F80" s="1">
        <v>9</v>
      </c>
    </row>
    <row r="81" spans="1:6" x14ac:dyDescent="0.25">
      <c r="A81">
        <v>80</v>
      </c>
      <c r="B81" s="1" t="s">
        <v>80</v>
      </c>
      <c r="C81" s="1">
        <f>VLOOKUP(B81,products_s_import[[#All],[ProductName]:[Id]],2,0)</f>
        <v>15</v>
      </c>
      <c r="D81" s="1" t="s">
        <v>81</v>
      </c>
      <c r="E81" s="1">
        <f>VLOOKUP(D81,materials_short_s_import[[#All],[MaterialName]:[MaterialId]],2,0)</f>
        <v>9</v>
      </c>
      <c r="F81" s="1">
        <v>19</v>
      </c>
    </row>
    <row r="82" spans="1:6" x14ac:dyDescent="0.25">
      <c r="A82">
        <v>81</v>
      </c>
      <c r="B82" s="1" t="s">
        <v>82</v>
      </c>
      <c r="C82" s="1">
        <f>VLOOKUP(B82,products_s_import[[#All],[ProductName]:[Id]],2,0)</f>
        <v>17</v>
      </c>
      <c r="D82" s="1" t="s">
        <v>72</v>
      </c>
      <c r="E82" s="1">
        <f>VLOOKUP(D82,materials_short_s_import[[#All],[MaterialName]:[MaterialId]],2,0)</f>
        <v>11</v>
      </c>
      <c r="F82" s="1">
        <v>3</v>
      </c>
    </row>
    <row r="83" spans="1:6" x14ac:dyDescent="0.25">
      <c r="A83">
        <v>82</v>
      </c>
      <c r="B83" s="1" t="s">
        <v>63</v>
      </c>
      <c r="C83" s="1">
        <f>VLOOKUP(B83,products_s_import[[#All],[ProductName]:[Id]],2,0)</f>
        <v>36</v>
      </c>
      <c r="D83" s="1" t="s">
        <v>75</v>
      </c>
      <c r="E83" s="1">
        <f>VLOOKUP(D83,materials_short_s_import[[#All],[MaterialName]:[MaterialId]],2,0)</f>
        <v>3</v>
      </c>
      <c r="F83" s="1">
        <v>19</v>
      </c>
    </row>
    <row r="84" spans="1:6" x14ac:dyDescent="0.25">
      <c r="A84">
        <v>83</v>
      </c>
      <c r="B84" s="1" t="s">
        <v>34</v>
      </c>
      <c r="C84" s="1">
        <f>VLOOKUP(B84,products_s_import[[#All],[ProductName]:[Id]],2,0)</f>
        <v>22</v>
      </c>
      <c r="D84" s="1" t="s">
        <v>72</v>
      </c>
      <c r="E84" s="1">
        <f>VLOOKUP(D84,materials_short_s_import[[#All],[MaterialName]:[MaterialId]],2,0)</f>
        <v>11</v>
      </c>
      <c r="F84" s="1">
        <v>14</v>
      </c>
    </row>
    <row r="85" spans="1:6" x14ac:dyDescent="0.25">
      <c r="A85">
        <v>84</v>
      </c>
      <c r="B85" s="1" t="s">
        <v>11</v>
      </c>
      <c r="C85" s="1">
        <f>VLOOKUP(B85,products_s_import[[#All],[ProductName]:[Id]],2,0)</f>
        <v>6</v>
      </c>
      <c r="D85" s="1" t="s">
        <v>83</v>
      </c>
      <c r="E85" s="1">
        <f>VLOOKUP(D85,materials_short_s_import[[#All],[MaterialName]:[MaterialId]],2,0)</f>
        <v>31</v>
      </c>
      <c r="F85" s="1">
        <v>19</v>
      </c>
    </row>
    <row r="86" spans="1:6" x14ac:dyDescent="0.25">
      <c r="A86">
        <v>85</v>
      </c>
      <c r="B86" s="1" t="s">
        <v>84</v>
      </c>
      <c r="C86" s="1">
        <f>VLOOKUP(B86,products_s_import[[#All],[ProductName]:[Id]],2,0)</f>
        <v>41</v>
      </c>
      <c r="D86" s="1" t="s">
        <v>1</v>
      </c>
      <c r="E86" s="1">
        <f>VLOOKUP(D86,materials_short_s_import[[#All],[MaterialName]:[MaterialId]],2,0)</f>
        <v>19</v>
      </c>
      <c r="F86" s="1">
        <v>17</v>
      </c>
    </row>
    <row r="87" spans="1:6" x14ac:dyDescent="0.25">
      <c r="A87">
        <v>86</v>
      </c>
      <c r="B87" s="1" t="s">
        <v>84</v>
      </c>
      <c r="C87" s="1">
        <f>VLOOKUP(B87,products_s_import[[#All],[ProductName]:[Id]],2,0)</f>
        <v>41</v>
      </c>
      <c r="D87" s="1" t="s">
        <v>83</v>
      </c>
      <c r="E87" s="1">
        <f>VLOOKUP(D87,materials_short_s_import[[#All],[MaterialName]:[MaterialId]],2,0)</f>
        <v>31</v>
      </c>
      <c r="F87" s="1">
        <v>16</v>
      </c>
    </row>
    <row r="88" spans="1:6" ht="30" x14ac:dyDescent="0.25">
      <c r="A88">
        <v>87</v>
      </c>
      <c r="B88" s="1" t="s">
        <v>13</v>
      </c>
      <c r="C88" s="1">
        <f>VLOOKUP(B88,products_s_import[[#All],[ProductName]:[Id]],2,0)</f>
        <v>5</v>
      </c>
      <c r="D88" s="1" t="s">
        <v>85</v>
      </c>
      <c r="E88" s="1">
        <f>VLOOKUP(D88,materials_short_s_import[[#All],[MaterialName]:[MaterialId]],2,0)</f>
        <v>7</v>
      </c>
      <c r="F88" s="1">
        <v>7</v>
      </c>
    </row>
    <row r="89" spans="1:6" x14ac:dyDescent="0.25">
      <c r="A89">
        <v>88</v>
      </c>
      <c r="B89" s="1" t="s">
        <v>21</v>
      </c>
      <c r="C89" s="1">
        <f>VLOOKUP(B89,products_s_import[[#All],[ProductName]:[Id]],2,0)</f>
        <v>23</v>
      </c>
      <c r="D89" s="1" t="s">
        <v>86</v>
      </c>
      <c r="E89" s="1">
        <f>VLOOKUP(D89,materials_short_s_import[[#All],[MaterialName]:[MaterialId]],2,0)</f>
        <v>33</v>
      </c>
      <c r="F89" s="1">
        <v>4</v>
      </c>
    </row>
    <row r="90" spans="1:6" ht="30" x14ac:dyDescent="0.25">
      <c r="A90">
        <v>89</v>
      </c>
      <c r="B90" s="1" t="s">
        <v>25</v>
      </c>
      <c r="C90" s="1">
        <f>VLOOKUP(B90,products_s_import[[#All],[ProductName]:[Id]],2,0)</f>
        <v>3</v>
      </c>
      <c r="D90" s="1" t="s">
        <v>83</v>
      </c>
      <c r="E90" s="1">
        <f>VLOOKUP(D90,materials_short_s_import[[#All],[MaterialName]:[MaterialId]],2,0)</f>
        <v>31</v>
      </c>
      <c r="F90" s="1">
        <v>2</v>
      </c>
    </row>
    <row r="91" spans="1:6" x14ac:dyDescent="0.25">
      <c r="A91">
        <v>90</v>
      </c>
      <c r="B91" s="1" t="s">
        <v>34</v>
      </c>
      <c r="C91" s="1">
        <f>VLOOKUP(B91,products_s_import[[#All],[ProductName]:[Id]],2,0)</f>
        <v>22</v>
      </c>
      <c r="D91" s="1" t="s">
        <v>87</v>
      </c>
      <c r="E91" s="1">
        <f>VLOOKUP(D91,materials_short_s_import[[#All],[MaterialName]:[MaterialId]],2,0)</f>
        <v>2</v>
      </c>
      <c r="F91" s="1">
        <v>12</v>
      </c>
    </row>
    <row r="92" spans="1:6" x14ac:dyDescent="0.25">
      <c r="A92">
        <v>91</v>
      </c>
      <c r="B92" s="1" t="s">
        <v>80</v>
      </c>
      <c r="C92" s="1">
        <f>VLOOKUP(B92,products_s_import[[#All],[ProductName]:[Id]],2,0)</f>
        <v>15</v>
      </c>
      <c r="D92" s="1" t="s">
        <v>85</v>
      </c>
      <c r="E92" s="1">
        <f>VLOOKUP(D92,materials_short_s_import[[#All],[MaterialName]:[MaterialId]],2,0)</f>
        <v>7</v>
      </c>
      <c r="F92" s="1">
        <v>4</v>
      </c>
    </row>
    <row r="93" spans="1:6" x14ac:dyDescent="0.25">
      <c r="A93">
        <v>92</v>
      </c>
      <c r="B93" s="1" t="s">
        <v>37</v>
      </c>
      <c r="C93" s="1">
        <f>VLOOKUP(B93,products_s_import[[#All],[ProductName]:[Id]],2,0)</f>
        <v>12</v>
      </c>
      <c r="D93" s="1" t="s">
        <v>88</v>
      </c>
      <c r="E93" s="1">
        <f>VLOOKUP(D93,materials_short_s_import[[#All],[MaterialName]:[MaterialId]],2,0)</f>
        <v>47</v>
      </c>
      <c r="F93" s="1">
        <v>3</v>
      </c>
    </row>
    <row r="94" spans="1:6" x14ac:dyDescent="0.25">
      <c r="A94">
        <v>93</v>
      </c>
      <c r="B94" s="1" t="s">
        <v>89</v>
      </c>
      <c r="C94" s="1">
        <f>VLOOKUP(B94,products_s_import[[#All],[ProductName]:[Id]],2,0)</f>
        <v>26</v>
      </c>
      <c r="D94" s="1" t="s">
        <v>85</v>
      </c>
      <c r="E94" s="1">
        <f>VLOOKUP(D94,materials_short_s_import[[#All],[MaterialName]:[MaterialId]],2,0)</f>
        <v>7</v>
      </c>
      <c r="F94" s="1">
        <v>10</v>
      </c>
    </row>
    <row r="95" spans="1:6" x14ac:dyDescent="0.25">
      <c r="A95">
        <v>94</v>
      </c>
      <c r="B95" s="1" t="s">
        <v>19</v>
      </c>
      <c r="C95" s="1">
        <f>VLOOKUP(B95,products_s_import[[#All],[ProductName]:[Id]],2,0)</f>
        <v>10</v>
      </c>
      <c r="D95" s="1" t="s">
        <v>85</v>
      </c>
      <c r="E95" s="1">
        <f>VLOOKUP(D95,materials_short_s_import[[#All],[MaterialName]:[MaterialId]],2,0)</f>
        <v>7</v>
      </c>
      <c r="F95" s="1">
        <v>8</v>
      </c>
    </row>
    <row r="96" spans="1:6" x14ac:dyDescent="0.25">
      <c r="A96">
        <v>95</v>
      </c>
      <c r="B96" s="1" t="s">
        <v>70</v>
      </c>
      <c r="C96" s="1">
        <f>VLOOKUP(B96,products_s_import[[#All],[ProductName]:[Id]],2,0)</f>
        <v>48</v>
      </c>
      <c r="D96" s="1" t="s">
        <v>86</v>
      </c>
      <c r="E96" s="1">
        <f>VLOOKUP(D96,materials_short_s_import[[#All],[MaterialName]:[MaterialId]],2,0)</f>
        <v>33</v>
      </c>
      <c r="F96" s="1">
        <v>16</v>
      </c>
    </row>
    <row r="97" spans="1:6" x14ac:dyDescent="0.25">
      <c r="A97">
        <v>96</v>
      </c>
      <c r="B97" s="1" t="s">
        <v>70</v>
      </c>
      <c r="C97" s="1">
        <f>VLOOKUP(B97,products_s_import[[#All],[ProductName]:[Id]],2,0)</f>
        <v>48</v>
      </c>
      <c r="D97" s="1" t="s">
        <v>90</v>
      </c>
      <c r="E97" s="1">
        <f>VLOOKUP(D97,materials_short_s_import[[#All],[MaterialName]:[MaterialId]],2,0)</f>
        <v>46</v>
      </c>
      <c r="F97" s="1">
        <v>3</v>
      </c>
    </row>
    <row r="98" spans="1:6" x14ac:dyDescent="0.25">
      <c r="A98">
        <v>97</v>
      </c>
      <c r="B98" s="1" t="s">
        <v>43</v>
      </c>
      <c r="C98" s="1">
        <f>VLOOKUP(B98,products_s_import[[#All],[ProductName]:[Id]],2,0)</f>
        <v>35</v>
      </c>
      <c r="D98" s="1" t="s">
        <v>88</v>
      </c>
      <c r="E98" s="1">
        <f>VLOOKUP(D98,materials_short_s_import[[#All],[MaterialName]:[MaterialId]],2,0)</f>
        <v>47</v>
      </c>
      <c r="F98" s="1">
        <v>2</v>
      </c>
    </row>
    <row r="99" spans="1:6" x14ac:dyDescent="0.25">
      <c r="A99">
        <v>98</v>
      </c>
      <c r="B99" s="1" t="s">
        <v>91</v>
      </c>
      <c r="C99" s="1">
        <f>VLOOKUP(B99,products_s_import[[#All],[ProductName]:[Id]],2,0)</f>
        <v>39</v>
      </c>
      <c r="D99" s="1" t="s">
        <v>85</v>
      </c>
      <c r="E99" s="1">
        <f>VLOOKUP(D99,materials_short_s_import[[#All],[MaterialName]:[MaterialId]],2,0)</f>
        <v>7</v>
      </c>
      <c r="F99" s="1">
        <v>20</v>
      </c>
    </row>
    <row r="100" spans="1:6" x14ac:dyDescent="0.25">
      <c r="A100">
        <v>99</v>
      </c>
      <c r="B100" s="1" t="s">
        <v>91</v>
      </c>
      <c r="C100" s="1">
        <f>VLOOKUP(B100,products_s_import[[#All],[ProductName]:[Id]],2,0)</f>
        <v>39</v>
      </c>
      <c r="D100" s="1" t="s">
        <v>83</v>
      </c>
      <c r="E100" s="1">
        <f>VLOOKUP(D100,materials_short_s_import[[#All],[MaterialName]:[MaterialId]],2,0)</f>
        <v>31</v>
      </c>
      <c r="F100" s="1">
        <v>1</v>
      </c>
    </row>
    <row r="101" spans="1:6" x14ac:dyDescent="0.25">
      <c r="A101">
        <v>100</v>
      </c>
      <c r="B101" s="1" t="s">
        <v>48</v>
      </c>
      <c r="C101" s="1">
        <f>VLOOKUP(B101,products_s_import[[#All],[ProductName]:[Id]],2,0)</f>
        <v>40</v>
      </c>
      <c r="D101" s="1" t="s">
        <v>87</v>
      </c>
      <c r="E101" s="1">
        <f>VLOOKUP(D101,materials_short_s_import[[#All],[MaterialName]:[MaterialId]],2,0)</f>
        <v>2</v>
      </c>
      <c r="F101" s="1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1" sqref="J1"/>
    </sheetView>
  </sheetViews>
  <sheetFormatPr defaultRowHeight="15" x14ac:dyDescent="0.25"/>
  <cols>
    <col min="1" max="1" width="78.28515625" bestFit="1" customWidth="1"/>
    <col min="2" max="2" width="10.140625" bestFit="1" customWidth="1"/>
    <col min="3" max="3" width="10.85546875" bestFit="1" customWidth="1"/>
    <col min="4" max="4" width="37.28515625" bestFit="1" customWidth="1"/>
    <col min="5" max="5" width="27.5703125" bestFit="1" customWidth="1"/>
    <col min="6" max="6" width="17.28515625" bestFit="1" customWidth="1"/>
    <col min="7" max="7" width="17.28515625" customWidth="1"/>
    <col min="8" max="8" width="39.5703125" bestFit="1" customWidth="1"/>
    <col min="9" max="9" width="31.7109375" bestFit="1" customWidth="1"/>
  </cols>
  <sheetData>
    <row r="1" spans="1:10" x14ac:dyDescent="0.25">
      <c r="A1" s="3" t="s">
        <v>246</v>
      </c>
      <c r="B1" s="3" t="s">
        <v>173</v>
      </c>
      <c r="C1" s="3" t="s">
        <v>92</v>
      </c>
      <c r="D1" s="3" t="s">
        <v>93</v>
      </c>
      <c r="E1" s="3" t="s">
        <v>260</v>
      </c>
      <c r="F1" s="3" t="s">
        <v>94</v>
      </c>
      <c r="G1" s="3" t="s">
        <v>244</v>
      </c>
      <c r="H1" s="3" t="s">
        <v>259</v>
      </c>
      <c r="I1" s="3" t="s">
        <v>95</v>
      </c>
      <c r="J1" t="s">
        <v>247</v>
      </c>
    </row>
    <row r="2" spans="1:10" x14ac:dyDescent="0.25">
      <c r="A2" s="3" t="s">
        <v>76</v>
      </c>
      <c r="B2" s="3">
        <v>1</v>
      </c>
      <c r="C2" s="3">
        <v>59922</v>
      </c>
      <c r="D2" s="3">
        <v>2690</v>
      </c>
      <c r="E2" s="3" t="s">
        <v>174</v>
      </c>
      <c r="F2" s="3" t="s">
        <v>96</v>
      </c>
      <c r="G2" s="3">
        <f>VLOOKUP(products_s_import[[#This Row],[Тип продукции]],ProductType!$A$1:$B$11,2,0)</f>
        <v>1</v>
      </c>
      <c r="H2" s="3">
        <v>5</v>
      </c>
      <c r="I2" s="3">
        <v>4</v>
      </c>
      <c r="J2" s="3">
        <f>VLOOKUP(products_s_import[[#This Row],[Номер цеха для производства]],WorkShop!$A$1:$B$11,2,0)</f>
        <v>4</v>
      </c>
    </row>
    <row r="3" spans="1:10" x14ac:dyDescent="0.25">
      <c r="A3" s="3" t="s">
        <v>31</v>
      </c>
      <c r="B3" s="3">
        <v>2</v>
      </c>
      <c r="C3" s="3">
        <v>5028556</v>
      </c>
      <c r="D3" s="3">
        <v>49</v>
      </c>
      <c r="E3" s="3"/>
      <c r="F3" s="3" t="s">
        <v>97</v>
      </c>
      <c r="G3" s="3">
        <f>VLOOKUP(products_s_import[[#This Row],[Тип продукции]],ProductType!$A$1:$B$11,2,0)</f>
        <v>2</v>
      </c>
      <c r="H3" s="3">
        <v>5</v>
      </c>
      <c r="I3" s="3">
        <v>9</v>
      </c>
      <c r="J3" s="3">
        <f>VLOOKUP(products_s_import[[#This Row],[Номер цеха для производства]],WorkShop!$A$1:$B$11,2,0)</f>
        <v>9</v>
      </c>
    </row>
    <row r="4" spans="1:10" x14ac:dyDescent="0.25">
      <c r="A4" s="3" t="s">
        <v>25</v>
      </c>
      <c r="B4" s="3">
        <v>3</v>
      </c>
      <c r="C4" s="3">
        <v>5028272</v>
      </c>
      <c r="D4" s="3">
        <v>59</v>
      </c>
      <c r="E4" s="3"/>
      <c r="F4" s="3" t="s">
        <v>97</v>
      </c>
      <c r="G4" s="3">
        <f>VLOOKUP(products_s_import[[#This Row],[Тип продукции]],ProductType!$A$1:$B$11,2,0)</f>
        <v>2</v>
      </c>
      <c r="H4" s="3">
        <v>4</v>
      </c>
      <c r="I4" s="3">
        <v>4</v>
      </c>
      <c r="J4" s="3">
        <f>VLOOKUP(products_s_import[[#This Row],[Номер цеха для производства]],WorkShop!$A$1:$B$11,2,0)</f>
        <v>4</v>
      </c>
    </row>
    <row r="5" spans="1:10" x14ac:dyDescent="0.25">
      <c r="A5" s="3" t="s">
        <v>8</v>
      </c>
      <c r="B5" s="3">
        <v>4</v>
      </c>
      <c r="C5" s="3">
        <v>5028247</v>
      </c>
      <c r="D5" s="3">
        <v>6</v>
      </c>
      <c r="E5" s="3" t="s">
        <v>175</v>
      </c>
      <c r="F5" s="3" t="s">
        <v>97</v>
      </c>
      <c r="G5" s="3">
        <f>VLOOKUP(products_s_import[[#This Row],[Тип продукции]],ProductType!$A$1:$B$11,2,0)</f>
        <v>2</v>
      </c>
      <c r="H5" s="3">
        <v>3</v>
      </c>
      <c r="I5" s="3">
        <v>2</v>
      </c>
      <c r="J5" s="3">
        <f>VLOOKUP(products_s_import[[#This Row],[Номер цеха для производства]],WorkShop!$A$1:$B$11,2,0)</f>
        <v>2</v>
      </c>
    </row>
    <row r="6" spans="1:10" x14ac:dyDescent="0.25">
      <c r="A6" s="3" t="s">
        <v>13</v>
      </c>
      <c r="B6" s="3">
        <v>5</v>
      </c>
      <c r="C6" s="3">
        <v>5028229</v>
      </c>
      <c r="D6" s="3">
        <v>49</v>
      </c>
      <c r="E6" s="3"/>
      <c r="F6" s="3" t="s">
        <v>97</v>
      </c>
      <c r="G6" s="3">
        <f>VLOOKUP(products_s_import[[#This Row],[Тип продукции]],ProductType!$A$1:$B$11,2,0)</f>
        <v>2</v>
      </c>
      <c r="H6" s="3">
        <v>2</v>
      </c>
      <c r="I6" s="3">
        <v>10</v>
      </c>
      <c r="J6" s="3">
        <f>VLOOKUP(products_s_import[[#This Row],[Номер цеха для производства]],WorkShop!$A$1:$B$11,2,0)</f>
        <v>10</v>
      </c>
    </row>
    <row r="7" spans="1:10" x14ac:dyDescent="0.25">
      <c r="A7" s="3" t="s">
        <v>11</v>
      </c>
      <c r="B7" s="3">
        <v>6</v>
      </c>
      <c r="C7" s="3">
        <v>5030981</v>
      </c>
      <c r="D7" s="3">
        <v>59</v>
      </c>
      <c r="E7" s="3" t="s">
        <v>176</v>
      </c>
      <c r="F7" s="3" t="s">
        <v>98</v>
      </c>
      <c r="G7" s="3">
        <f>VLOOKUP(products_s_import[[#This Row],[Тип продукции]],ProductType!$A$1:$B$11,2,0)</f>
        <v>3</v>
      </c>
      <c r="H7" s="3">
        <v>3</v>
      </c>
      <c r="I7" s="3">
        <v>5</v>
      </c>
      <c r="J7" s="3">
        <f>VLOOKUP(products_s_import[[#This Row],[Номер цеха для производства]],WorkShop!$A$1:$B$11,2,0)</f>
        <v>5</v>
      </c>
    </row>
    <row r="8" spans="1:10" x14ac:dyDescent="0.25">
      <c r="A8" s="3" t="s">
        <v>99</v>
      </c>
      <c r="B8" s="3">
        <v>7</v>
      </c>
      <c r="C8" s="3">
        <v>5029784</v>
      </c>
      <c r="D8" s="3">
        <v>79</v>
      </c>
      <c r="E8" s="3" t="s">
        <v>177</v>
      </c>
      <c r="F8" s="3" t="s">
        <v>98</v>
      </c>
      <c r="G8" s="3">
        <f>VLOOKUP(products_s_import[[#This Row],[Тип продукции]],ProductType!$A$1:$B$11,2,0)</f>
        <v>3</v>
      </c>
      <c r="H8" s="3">
        <v>3</v>
      </c>
      <c r="I8" s="3">
        <v>4</v>
      </c>
      <c r="J8" s="3">
        <f>VLOOKUP(products_s_import[[#This Row],[Номер цеха для производства]],WorkShop!$A$1:$B$11,2,0)</f>
        <v>4</v>
      </c>
    </row>
    <row r="9" spans="1:10" x14ac:dyDescent="0.25">
      <c r="A9" s="3" t="s">
        <v>55</v>
      </c>
      <c r="B9" s="3">
        <v>8</v>
      </c>
      <c r="C9" s="3">
        <v>58953</v>
      </c>
      <c r="D9" s="3">
        <v>95</v>
      </c>
      <c r="E9" s="3" t="s">
        <v>178</v>
      </c>
      <c r="F9" s="3" t="s">
        <v>98</v>
      </c>
      <c r="G9" s="3">
        <f>VLOOKUP(products_s_import[[#This Row],[Тип продукции]],ProductType!$A$1:$B$11,2,0)</f>
        <v>3</v>
      </c>
      <c r="H9" s="3">
        <v>2</v>
      </c>
      <c r="I9" s="3">
        <v>6</v>
      </c>
      <c r="J9" s="3">
        <f>VLOOKUP(products_s_import[[#This Row],[Номер цеха для производства]],WorkShop!$A$1:$B$11,2,0)</f>
        <v>6</v>
      </c>
    </row>
    <row r="10" spans="1:10" x14ac:dyDescent="0.25">
      <c r="A10" s="3" t="s">
        <v>64</v>
      </c>
      <c r="B10" s="3">
        <v>9</v>
      </c>
      <c r="C10" s="3">
        <v>5026662</v>
      </c>
      <c r="D10" s="3">
        <v>189</v>
      </c>
      <c r="E10" s="3" t="s">
        <v>179</v>
      </c>
      <c r="F10" s="3" t="s">
        <v>100</v>
      </c>
      <c r="G10" s="3">
        <f>VLOOKUP(products_s_import[[#This Row],[Тип продукции]],ProductType!$A$1:$B$11,2,0)</f>
        <v>4</v>
      </c>
      <c r="H10" s="3">
        <v>5</v>
      </c>
      <c r="I10" s="3">
        <v>8</v>
      </c>
      <c r="J10" s="3">
        <f>VLOOKUP(products_s_import[[#This Row],[Номер цеха для производства]],WorkShop!$A$1:$B$11,2,0)</f>
        <v>8</v>
      </c>
    </row>
    <row r="11" spans="1:10" x14ac:dyDescent="0.25">
      <c r="A11" s="3" t="s">
        <v>19</v>
      </c>
      <c r="B11" s="3">
        <v>10</v>
      </c>
      <c r="C11" s="3">
        <v>59043</v>
      </c>
      <c r="D11" s="3">
        <v>399</v>
      </c>
      <c r="E11" s="3" t="s">
        <v>180</v>
      </c>
      <c r="F11" s="3" t="s">
        <v>100</v>
      </c>
      <c r="G11" s="3">
        <f>VLOOKUP(products_s_import[[#This Row],[Тип продукции]],ProductType!$A$1:$B$11,2,0)</f>
        <v>4</v>
      </c>
      <c r="H11" s="3">
        <v>4</v>
      </c>
      <c r="I11" s="3">
        <v>7</v>
      </c>
      <c r="J11" s="3">
        <f>VLOOKUP(products_s_import[[#This Row],[Номер цеха для производства]],WorkShop!$A$1:$B$11,2,0)</f>
        <v>7</v>
      </c>
    </row>
    <row r="12" spans="1:10" x14ac:dyDescent="0.25">
      <c r="A12" s="3" t="s">
        <v>45</v>
      </c>
      <c r="B12" s="3">
        <v>11</v>
      </c>
      <c r="C12" s="3">
        <v>58376</v>
      </c>
      <c r="D12" s="3">
        <v>299</v>
      </c>
      <c r="E12" s="3" t="s">
        <v>181</v>
      </c>
      <c r="F12" s="3" t="s">
        <v>100</v>
      </c>
      <c r="G12" s="3">
        <f>VLOOKUP(products_s_import[[#This Row],[Тип продукции]],ProductType!$A$1:$B$11,2,0)</f>
        <v>4</v>
      </c>
      <c r="H12" s="3">
        <v>3</v>
      </c>
      <c r="I12" s="3">
        <v>1</v>
      </c>
      <c r="J12" s="3">
        <f>VLOOKUP(products_s_import[[#This Row],[Номер цеха для производства]],WorkShop!$A$1:$B$11,2,0)</f>
        <v>1</v>
      </c>
    </row>
    <row r="13" spans="1:10" x14ac:dyDescent="0.25">
      <c r="A13" s="3" t="s">
        <v>37</v>
      </c>
      <c r="B13" s="3">
        <v>12</v>
      </c>
      <c r="C13" s="3">
        <v>58375</v>
      </c>
      <c r="D13" s="3">
        <v>149</v>
      </c>
      <c r="E13" s="3" t="s">
        <v>182</v>
      </c>
      <c r="F13" s="3" t="s">
        <v>100</v>
      </c>
      <c r="G13" s="3">
        <f>VLOOKUP(products_s_import[[#This Row],[Тип продукции]],ProductType!$A$1:$B$11,2,0)</f>
        <v>4</v>
      </c>
      <c r="H13" s="3">
        <v>1</v>
      </c>
      <c r="I13" s="3">
        <v>4</v>
      </c>
      <c r="J13" s="3">
        <f>VLOOKUP(products_s_import[[#This Row],[Номер цеха для производства]],WorkShop!$A$1:$B$11,2,0)</f>
        <v>4</v>
      </c>
    </row>
    <row r="14" spans="1:10" x14ac:dyDescent="0.25">
      <c r="A14" s="3" t="s">
        <v>38</v>
      </c>
      <c r="B14" s="3">
        <v>13</v>
      </c>
      <c r="C14" s="3">
        <v>59324</v>
      </c>
      <c r="D14" s="3">
        <v>129</v>
      </c>
      <c r="E14" s="3" t="s">
        <v>183</v>
      </c>
      <c r="F14" s="3" t="s">
        <v>100</v>
      </c>
      <c r="G14" s="3">
        <f>VLOOKUP(products_s_import[[#This Row],[Тип продукции]],ProductType!$A$1:$B$11,2,0)</f>
        <v>4</v>
      </c>
      <c r="H14" s="3">
        <v>3</v>
      </c>
      <c r="I14" s="3">
        <v>9</v>
      </c>
      <c r="J14" s="3">
        <f>VLOOKUP(products_s_import[[#This Row],[Номер цеха для производства]],WorkShop!$A$1:$B$11,2,0)</f>
        <v>9</v>
      </c>
    </row>
    <row r="15" spans="1:10" x14ac:dyDescent="0.25">
      <c r="A15" s="3" t="s">
        <v>101</v>
      </c>
      <c r="B15" s="3">
        <v>14</v>
      </c>
      <c r="C15" s="3">
        <v>58827</v>
      </c>
      <c r="D15" s="3">
        <v>99</v>
      </c>
      <c r="E15" s="3" t="s">
        <v>184</v>
      </c>
      <c r="F15" s="3" t="s">
        <v>100</v>
      </c>
      <c r="G15" s="3">
        <f>VLOOKUP(products_s_import[[#This Row],[Тип продукции]],ProductType!$A$1:$B$11,2,0)</f>
        <v>4</v>
      </c>
      <c r="H15" s="3">
        <v>2</v>
      </c>
      <c r="I15" s="3">
        <v>8</v>
      </c>
      <c r="J15" s="3">
        <f>VLOOKUP(products_s_import[[#This Row],[Номер цеха для производства]],WorkShop!$A$1:$B$11,2,0)</f>
        <v>8</v>
      </c>
    </row>
    <row r="16" spans="1:10" x14ac:dyDescent="0.25">
      <c r="A16" s="3" t="s">
        <v>80</v>
      </c>
      <c r="B16" s="3">
        <v>15</v>
      </c>
      <c r="C16" s="3">
        <v>59898</v>
      </c>
      <c r="D16" s="3">
        <v>129</v>
      </c>
      <c r="E16" s="3" t="s">
        <v>185</v>
      </c>
      <c r="F16" s="3" t="s">
        <v>100</v>
      </c>
      <c r="G16" s="3">
        <f>VLOOKUP(products_s_import[[#This Row],[Тип продукции]],ProductType!$A$1:$B$11,2,0)</f>
        <v>4</v>
      </c>
      <c r="H16" s="3">
        <v>4</v>
      </c>
      <c r="I16" s="3">
        <v>1</v>
      </c>
      <c r="J16" s="3">
        <f>VLOOKUP(products_s_import[[#This Row],[Номер цеха для производства]],WorkShop!$A$1:$B$11,2,0)</f>
        <v>1</v>
      </c>
    </row>
    <row r="17" spans="1:10" x14ac:dyDescent="0.25">
      <c r="A17" s="3" t="s">
        <v>59</v>
      </c>
      <c r="B17" s="3">
        <v>16</v>
      </c>
      <c r="C17" s="3">
        <v>59474</v>
      </c>
      <c r="D17" s="3">
        <v>129</v>
      </c>
      <c r="E17" s="3" t="s">
        <v>186</v>
      </c>
      <c r="F17" s="3" t="s">
        <v>100</v>
      </c>
      <c r="G17" s="3">
        <f>VLOOKUP(products_s_import[[#This Row],[Тип продукции]],ProductType!$A$1:$B$11,2,0)</f>
        <v>4</v>
      </c>
      <c r="H17" s="3">
        <v>4</v>
      </c>
      <c r="I17" s="3">
        <v>8</v>
      </c>
      <c r="J17" s="3">
        <f>VLOOKUP(products_s_import[[#This Row],[Номер цеха для производства]],WorkShop!$A$1:$B$11,2,0)</f>
        <v>8</v>
      </c>
    </row>
    <row r="18" spans="1:10" x14ac:dyDescent="0.25">
      <c r="A18" s="3" t="s">
        <v>82</v>
      </c>
      <c r="B18" s="3">
        <v>17</v>
      </c>
      <c r="C18" s="3">
        <v>59472</v>
      </c>
      <c r="D18" s="3">
        <v>149</v>
      </c>
      <c r="E18" s="3" t="s">
        <v>187</v>
      </c>
      <c r="F18" s="3" t="s">
        <v>100</v>
      </c>
      <c r="G18" s="3">
        <f>VLOOKUP(products_s_import[[#This Row],[Тип продукции]],ProductType!$A$1:$B$11,2,0)</f>
        <v>4</v>
      </c>
      <c r="H18" s="3">
        <v>3</v>
      </c>
      <c r="I18" s="3">
        <v>7</v>
      </c>
      <c r="J18" s="3">
        <f>VLOOKUP(products_s_import[[#This Row],[Номер цеха для производства]],WorkShop!$A$1:$B$11,2,0)</f>
        <v>7</v>
      </c>
    </row>
    <row r="19" spans="1:10" x14ac:dyDescent="0.25">
      <c r="A19" s="3" t="s">
        <v>66</v>
      </c>
      <c r="B19" s="3">
        <v>18</v>
      </c>
      <c r="C19" s="3">
        <v>5033136</v>
      </c>
      <c r="D19" s="3">
        <v>349</v>
      </c>
      <c r="E19" s="3" t="s">
        <v>188</v>
      </c>
      <c r="F19" s="3" t="s">
        <v>100</v>
      </c>
      <c r="G19" s="3">
        <f>VLOOKUP(products_s_import[[#This Row],[Тип продукции]],ProductType!$A$1:$B$11,2,0)</f>
        <v>4</v>
      </c>
      <c r="H19" s="3">
        <v>2</v>
      </c>
      <c r="I19" s="3">
        <v>9</v>
      </c>
      <c r="J19" s="3">
        <f>VLOOKUP(products_s_import[[#This Row],[Номер цеха для производства]],WorkShop!$A$1:$B$11,2,0)</f>
        <v>9</v>
      </c>
    </row>
    <row r="20" spans="1:10" x14ac:dyDescent="0.25">
      <c r="A20" s="3" t="s">
        <v>102</v>
      </c>
      <c r="B20" s="3">
        <v>19</v>
      </c>
      <c r="C20" s="3">
        <v>5028048</v>
      </c>
      <c r="D20" s="3">
        <v>390</v>
      </c>
      <c r="E20" s="3" t="s">
        <v>189</v>
      </c>
      <c r="F20" s="3" t="s">
        <v>100</v>
      </c>
      <c r="G20" s="3">
        <f>VLOOKUP(products_s_import[[#This Row],[Тип продукции]],ProductType!$A$1:$B$11,2,0)</f>
        <v>4</v>
      </c>
      <c r="H20" s="3">
        <v>2</v>
      </c>
      <c r="I20" s="3">
        <v>8</v>
      </c>
      <c r="J20" s="3">
        <f>VLOOKUP(products_s_import[[#This Row],[Номер цеха для производства]],WorkShop!$A$1:$B$11,2,0)</f>
        <v>8</v>
      </c>
    </row>
    <row r="21" spans="1:10" x14ac:dyDescent="0.25">
      <c r="A21" s="3" t="s">
        <v>78</v>
      </c>
      <c r="B21" s="3">
        <v>20</v>
      </c>
      <c r="C21" s="3">
        <v>58796</v>
      </c>
      <c r="D21" s="3">
        <v>449</v>
      </c>
      <c r="E21" s="3" t="s">
        <v>190</v>
      </c>
      <c r="F21" s="3" t="s">
        <v>100</v>
      </c>
      <c r="G21" s="3">
        <f>VLOOKUP(products_s_import[[#This Row],[Тип продукции]],ProductType!$A$1:$B$11,2,0)</f>
        <v>4</v>
      </c>
      <c r="H21" s="3">
        <v>4</v>
      </c>
      <c r="I21" s="3">
        <v>4</v>
      </c>
      <c r="J21" s="3">
        <f>VLOOKUP(products_s_import[[#This Row],[Номер цеха для производства]],WorkShop!$A$1:$B$11,2,0)</f>
        <v>4</v>
      </c>
    </row>
    <row r="22" spans="1:10" x14ac:dyDescent="0.25">
      <c r="A22" s="3" t="s">
        <v>41</v>
      </c>
      <c r="B22" s="3">
        <v>21</v>
      </c>
      <c r="C22" s="3">
        <v>58568</v>
      </c>
      <c r="D22" s="3">
        <v>699</v>
      </c>
      <c r="E22" s="3" t="s">
        <v>191</v>
      </c>
      <c r="F22" s="3" t="s">
        <v>100</v>
      </c>
      <c r="G22" s="3">
        <f>VLOOKUP(products_s_import[[#This Row],[Тип продукции]],ProductType!$A$1:$B$11,2,0)</f>
        <v>4</v>
      </c>
      <c r="H22" s="3">
        <v>3</v>
      </c>
      <c r="I22" s="3">
        <v>5</v>
      </c>
      <c r="J22" s="3">
        <f>VLOOKUP(products_s_import[[#This Row],[Номер цеха для производства]],WorkShop!$A$1:$B$11,2,0)</f>
        <v>5</v>
      </c>
    </row>
    <row r="23" spans="1:10" x14ac:dyDescent="0.25">
      <c r="A23" s="3" t="s">
        <v>34</v>
      </c>
      <c r="B23" s="3">
        <v>22</v>
      </c>
      <c r="C23" s="3">
        <v>58466</v>
      </c>
      <c r="D23" s="3">
        <v>199</v>
      </c>
      <c r="E23" s="3" t="s">
        <v>192</v>
      </c>
      <c r="F23" s="3" t="s">
        <v>100</v>
      </c>
      <c r="G23" s="3">
        <f>VLOOKUP(products_s_import[[#This Row],[Тип продукции]],ProductType!$A$1:$B$11,2,0)</f>
        <v>4</v>
      </c>
      <c r="H23" s="3">
        <v>3</v>
      </c>
      <c r="I23" s="3">
        <v>9</v>
      </c>
      <c r="J23" s="3">
        <f>VLOOKUP(products_s_import[[#This Row],[Номер цеха для производства]],WorkShop!$A$1:$B$11,2,0)</f>
        <v>9</v>
      </c>
    </row>
    <row r="24" spans="1:10" x14ac:dyDescent="0.25">
      <c r="A24" s="3" t="s">
        <v>21</v>
      </c>
      <c r="B24" s="3">
        <v>23</v>
      </c>
      <c r="C24" s="3">
        <v>58445</v>
      </c>
      <c r="D24" s="3">
        <v>299</v>
      </c>
      <c r="E24" s="3" t="s">
        <v>193</v>
      </c>
      <c r="F24" s="3" t="s">
        <v>100</v>
      </c>
      <c r="G24" s="3">
        <f>VLOOKUP(products_s_import[[#This Row],[Тип продукции]],ProductType!$A$1:$B$11,2,0)</f>
        <v>4</v>
      </c>
      <c r="H24" s="3">
        <v>3</v>
      </c>
      <c r="I24" s="3">
        <v>6</v>
      </c>
      <c r="J24" s="3">
        <f>VLOOKUP(products_s_import[[#This Row],[Номер цеха для производства]],WorkShop!$A$1:$B$11,2,0)</f>
        <v>6</v>
      </c>
    </row>
    <row r="25" spans="1:10" x14ac:dyDescent="0.25">
      <c r="A25" s="3" t="s">
        <v>29</v>
      </c>
      <c r="B25" s="3">
        <v>24</v>
      </c>
      <c r="C25" s="3">
        <v>5031919</v>
      </c>
      <c r="D25" s="3">
        <v>349</v>
      </c>
      <c r="E25" s="3" t="s">
        <v>194</v>
      </c>
      <c r="F25" s="3" t="s">
        <v>100</v>
      </c>
      <c r="G25" s="3">
        <f>VLOOKUP(products_s_import[[#This Row],[Тип продукции]],ProductType!$A$1:$B$11,2,0)</f>
        <v>4</v>
      </c>
      <c r="H25" s="3">
        <v>2</v>
      </c>
      <c r="I25" s="3">
        <v>8</v>
      </c>
      <c r="J25" s="3">
        <f>VLOOKUP(products_s_import[[#This Row],[Номер цеха для производства]],WorkShop!$A$1:$B$11,2,0)</f>
        <v>8</v>
      </c>
    </row>
    <row r="26" spans="1:10" x14ac:dyDescent="0.25">
      <c r="A26" s="3" t="s">
        <v>27</v>
      </c>
      <c r="B26" s="3">
        <v>25</v>
      </c>
      <c r="C26" s="3">
        <v>5030026</v>
      </c>
      <c r="D26" s="3">
        <v>290</v>
      </c>
      <c r="E26" s="3" t="s">
        <v>195</v>
      </c>
      <c r="F26" s="3" t="s">
        <v>100</v>
      </c>
      <c r="G26" s="3">
        <f>VLOOKUP(products_s_import[[#This Row],[Тип продукции]],ProductType!$A$1:$B$11,2,0)</f>
        <v>4</v>
      </c>
      <c r="H26" s="3">
        <v>5</v>
      </c>
      <c r="I26" s="3">
        <v>8</v>
      </c>
      <c r="J26" s="3">
        <f>VLOOKUP(products_s_import[[#This Row],[Номер цеха для производства]],WorkShop!$A$1:$B$11,2,0)</f>
        <v>8</v>
      </c>
    </row>
    <row r="27" spans="1:10" x14ac:dyDescent="0.25">
      <c r="A27" s="3" t="s">
        <v>89</v>
      </c>
      <c r="B27" s="3">
        <v>26</v>
      </c>
      <c r="C27" s="3">
        <v>5030020</v>
      </c>
      <c r="D27" s="3">
        <v>129</v>
      </c>
      <c r="E27" s="3" t="s">
        <v>196</v>
      </c>
      <c r="F27" s="3" t="s">
        <v>100</v>
      </c>
      <c r="G27" s="3">
        <f>VLOOKUP(products_s_import[[#This Row],[Тип продукции]],ProductType!$A$1:$B$11,2,0)</f>
        <v>4</v>
      </c>
      <c r="H27" s="3">
        <v>3</v>
      </c>
      <c r="I27" s="3">
        <v>5</v>
      </c>
      <c r="J27" s="3">
        <f>VLOOKUP(products_s_import[[#This Row],[Номер цеха для производства]],WorkShop!$A$1:$B$11,2,0)</f>
        <v>5</v>
      </c>
    </row>
    <row r="28" spans="1:10" x14ac:dyDescent="0.25">
      <c r="A28" s="3" t="s">
        <v>77</v>
      </c>
      <c r="B28" s="3">
        <v>27</v>
      </c>
      <c r="C28" s="3">
        <v>5030072</v>
      </c>
      <c r="D28" s="3">
        <v>290</v>
      </c>
      <c r="E28" s="3" t="s">
        <v>197</v>
      </c>
      <c r="F28" s="3" t="s">
        <v>100</v>
      </c>
      <c r="G28" s="3">
        <f>VLOOKUP(products_s_import[[#This Row],[Тип продукции]],ProductType!$A$1:$B$11,2,0)</f>
        <v>4</v>
      </c>
      <c r="H28" s="3">
        <v>1</v>
      </c>
      <c r="I28" s="3">
        <v>5</v>
      </c>
      <c r="J28" s="3">
        <f>VLOOKUP(products_s_import[[#This Row],[Номер цеха для производства]],WorkShop!$A$1:$B$11,2,0)</f>
        <v>5</v>
      </c>
    </row>
    <row r="29" spans="1:10" x14ac:dyDescent="0.25">
      <c r="A29" s="3" t="s">
        <v>52</v>
      </c>
      <c r="B29" s="3">
        <v>28</v>
      </c>
      <c r="C29" s="3">
        <v>5030062</v>
      </c>
      <c r="D29" s="3">
        <v>290</v>
      </c>
      <c r="E29" s="3" t="s">
        <v>198</v>
      </c>
      <c r="F29" s="3" t="s">
        <v>100</v>
      </c>
      <c r="G29" s="3">
        <f>VLOOKUP(products_s_import[[#This Row],[Тип продукции]],ProductType!$A$1:$B$11,2,0)</f>
        <v>4</v>
      </c>
      <c r="H29" s="3">
        <v>1</v>
      </c>
      <c r="I29" s="3">
        <v>6</v>
      </c>
      <c r="J29" s="3">
        <f>VLOOKUP(products_s_import[[#This Row],[Номер цеха для производства]],WorkShop!$A$1:$B$11,2,0)</f>
        <v>6</v>
      </c>
    </row>
    <row r="30" spans="1:10" x14ac:dyDescent="0.25">
      <c r="A30" s="3" t="s">
        <v>6</v>
      </c>
      <c r="B30" s="3">
        <v>29</v>
      </c>
      <c r="C30" s="3">
        <v>58826</v>
      </c>
      <c r="D30" s="3">
        <v>149</v>
      </c>
      <c r="E30" s="3" t="s">
        <v>199</v>
      </c>
      <c r="F30" s="3" t="s">
        <v>100</v>
      </c>
      <c r="G30" s="3">
        <f>VLOOKUP(products_s_import[[#This Row],[Тип продукции]],ProductType!$A$1:$B$11,2,0)</f>
        <v>4</v>
      </c>
      <c r="H30" s="3">
        <v>4</v>
      </c>
      <c r="I30" s="3">
        <v>5</v>
      </c>
      <c r="J30" s="3">
        <f>VLOOKUP(products_s_import[[#This Row],[Номер цеха для производства]],WorkShop!$A$1:$B$11,2,0)</f>
        <v>5</v>
      </c>
    </row>
    <row r="31" spans="1:10" x14ac:dyDescent="0.25">
      <c r="A31" s="3" t="s">
        <v>12</v>
      </c>
      <c r="B31" s="3">
        <v>30</v>
      </c>
      <c r="C31" s="3">
        <v>58825</v>
      </c>
      <c r="D31" s="3">
        <v>290</v>
      </c>
      <c r="E31" s="3" t="s">
        <v>200</v>
      </c>
      <c r="F31" s="3" t="s">
        <v>100</v>
      </c>
      <c r="G31" s="3">
        <f>VLOOKUP(products_s_import[[#This Row],[Тип продукции]],ProductType!$A$1:$B$11,2,0)</f>
        <v>4</v>
      </c>
      <c r="H31" s="3">
        <v>4</v>
      </c>
      <c r="I31" s="3">
        <v>5</v>
      </c>
      <c r="J31" s="3">
        <f>VLOOKUP(products_s_import[[#This Row],[Номер цеха для производства]],WorkShop!$A$1:$B$11,2,0)</f>
        <v>5</v>
      </c>
    </row>
    <row r="32" spans="1:10" x14ac:dyDescent="0.25">
      <c r="A32" s="3" t="s">
        <v>4</v>
      </c>
      <c r="B32" s="3">
        <v>31</v>
      </c>
      <c r="C32" s="3">
        <v>58584</v>
      </c>
      <c r="D32" s="3">
        <v>249</v>
      </c>
      <c r="E32" s="3" t="s">
        <v>201</v>
      </c>
      <c r="F32" s="3" t="s">
        <v>100</v>
      </c>
      <c r="G32" s="3">
        <f>VLOOKUP(products_s_import[[#This Row],[Тип продукции]],ProductType!$A$1:$B$11,2,0)</f>
        <v>4</v>
      </c>
      <c r="H32" s="3">
        <v>2</v>
      </c>
      <c r="I32" s="3">
        <v>5</v>
      </c>
      <c r="J32" s="3">
        <f>VLOOKUP(products_s_import[[#This Row],[Номер цеха для производства]],WorkShop!$A$1:$B$11,2,0)</f>
        <v>5</v>
      </c>
    </row>
    <row r="33" spans="1:10" x14ac:dyDescent="0.25">
      <c r="A33" s="3" t="s">
        <v>49</v>
      </c>
      <c r="B33" s="3">
        <v>32</v>
      </c>
      <c r="C33" s="3">
        <v>59736</v>
      </c>
      <c r="D33" s="3">
        <v>109</v>
      </c>
      <c r="E33" s="3" t="s">
        <v>202</v>
      </c>
      <c r="F33" s="3" t="s">
        <v>100</v>
      </c>
      <c r="G33" s="3">
        <f>VLOOKUP(products_s_import[[#This Row],[Тип продукции]],ProductType!$A$1:$B$11,2,0)</f>
        <v>4</v>
      </c>
      <c r="H33" s="3">
        <v>1</v>
      </c>
      <c r="I33" s="3">
        <v>3</v>
      </c>
      <c r="J33" s="3">
        <f>VLOOKUP(products_s_import[[#This Row],[Номер цеха для производства]],WorkShop!$A$1:$B$11,2,0)</f>
        <v>3</v>
      </c>
    </row>
    <row r="34" spans="1:10" x14ac:dyDescent="0.25">
      <c r="A34" s="3" t="s">
        <v>23</v>
      </c>
      <c r="B34" s="3">
        <v>33</v>
      </c>
      <c r="C34" s="3">
        <v>59735</v>
      </c>
      <c r="D34" s="3">
        <v>79</v>
      </c>
      <c r="E34" s="3" t="s">
        <v>203</v>
      </c>
      <c r="F34" s="3" t="s">
        <v>100</v>
      </c>
      <c r="G34" s="3">
        <f>VLOOKUP(products_s_import[[#This Row],[Тип продукции]],ProductType!$A$1:$B$11,2,0)</f>
        <v>4</v>
      </c>
      <c r="H34" s="3">
        <v>2</v>
      </c>
      <c r="I34" s="3">
        <v>3</v>
      </c>
      <c r="J34" s="3">
        <f>VLOOKUP(products_s_import[[#This Row],[Номер цеха для производства]],WorkShop!$A$1:$B$11,2,0)</f>
        <v>3</v>
      </c>
    </row>
    <row r="35" spans="1:10" x14ac:dyDescent="0.25">
      <c r="A35" s="3" t="s">
        <v>103</v>
      </c>
      <c r="B35" s="3">
        <v>34</v>
      </c>
      <c r="C35" s="3">
        <v>5027238</v>
      </c>
      <c r="D35" s="3">
        <v>149</v>
      </c>
      <c r="E35" s="3" t="s">
        <v>204</v>
      </c>
      <c r="F35" s="3" t="s">
        <v>100</v>
      </c>
      <c r="G35" s="3">
        <f>VLOOKUP(products_s_import[[#This Row],[Тип продукции]],ProductType!$A$1:$B$11,2,0)</f>
        <v>4</v>
      </c>
      <c r="H35" s="3">
        <v>4</v>
      </c>
      <c r="I35" s="3">
        <v>4</v>
      </c>
      <c r="J35" s="3">
        <f>VLOOKUP(products_s_import[[#This Row],[Номер цеха для производства]],WorkShop!$A$1:$B$11,2,0)</f>
        <v>4</v>
      </c>
    </row>
    <row r="36" spans="1:10" x14ac:dyDescent="0.25">
      <c r="A36" s="3" t="s">
        <v>43</v>
      </c>
      <c r="B36" s="3">
        <v>35</v>
      </c>
      <c r="C36" s="3">
        <v>59475</v>
      </c>
      <c r="D36" s="3">
        <v>249</v>
      </c>
      <c r="E36" s="3" t="s">
        <v>205</v>
      </c>
      <c r="F36" s="3" t="s">
        <v>100</v>
      </c>
      <c r="G36" s="3">
        <f>VLOOKUP(products_s_import[[#This Row],[Тип продукции]],ProductType!$A$1:$B$11,2,0)</f>
        <v>4</v>
      </c>
      <c r="H36" s="3">
        <v>4</v>
      </c>
      <c r="I36" s="3">
        <v>8</v>
      </c>
      <c r="J36" s="3">
        <f>VLOOKUP(products_s_import[[#This Row],[Номер цеха для производства]],WorkShop!$A$1:$B$11,2,0)</f>
        <v>8</v>
      </c>
    </row>
    <row r="37" spans="1:10" x14ac:dyDescent="0.25">
      <c r="A37" s="3" t="s">
        <v>63</v>
      </c>
      <c r="B37" s="3">
        <v>36</v>
      </c>
      <c r="C37" s="3">
        <v>59473</v>
      </c>
      <c r="D37" s="3">
        <v>349</v>
      </c>
      <c r="E37" s="3" t="s">
        <v>206</v>
      </c>
      <c r="F37" s="3" t="s">
        <v>100</v>
      </c>
      <c r="G37" s="3">
        <f>VLOOKUP(products_s_import[[#This Row],[Тип продукции]],ProductType!$A$1:$B$11,2,0)</f>
        <v>4</v>
      </c>
      <c r="H37" s="3">
        <v>3</v>
      </c>
      <c r="I37" s="3">
        <v>4</v>
      </c>
      <c r="J37" s="3">
        <f>VLOOKUP(products_s_import[[#This Row],[Номер цеха для производства]],WorkShop!$A$1:$B$11,2,0)</f>
        <v>4</v>
      </c>
    </row>
    <row r="38" spans="1:10" x14ac:dyDescent="0.25">
      <c r="A38" s="3" t="s">
        <v>17</v>
      </c>
      <c r="B38" s="3">
        <v>37</v>
      </c>
      <c r="C38" s="3">
        <v>59470</v>
      </c>
      <c r="D38" s="3">
        <v>179</v>
      </c>
      <c r="E38" s="3" t="s">
        <v>207</v>
      </c>
      <c r="F38" s="3" t="s">
        <v>100</v>
      </c>
      <c r="G38" s="3">
        <f>VLOOKUP(products_s_import[[#This Row],[Тип продукции]],ProductType!$A$1:$B$11,2,0)</f>
        <v>4</v>
      </c>
      <c r="H38" s="3">
        <v>2</v>
      </c>
      <c r="I38" s="3">
        <v>8</v>
      </c>
      <c r="J38" s="3">
        <f>VLOOKUP(products_s_import[[#This Row],[Номер цеха для производства]],WorkShop!$A$1:$B$11,2,0)</f>
        <v>8</v>
      </c>
    </row>
    <row r="39" spans="1:10" x14ac:dyDescent="0.25">
      <c r="A39" s="3" t="s">
        <v>44</v>
      </c>
      <c r="B39" s="3">
        <v>38</v>
      </c>
      <c r="C39" s="3">
        <v>5031924</v>
      </c>
      <c r="D39" s="3">
        <v>490</v>
      </c>
      <c r="E39" s="3" t="s">
        <v>208</v>
      </c>
      <c r="F39" s="3" t="s">
        <v>100</v>
      </c>
      <c r="G39" s="3">
        <f>VLOOKUP(products_s_import[[#This Row],[Тип продукции]],ProductType!$A$1:$B$11,2,0)</f>
        <v>4</v>
      </c>
      <c r="H39" s="3">
        <v>5</v>
      </c>
      <c r="I39" s="3">
        <v>2</v>
      </c>
      <c r="J39" s="3">
        <f>VLOOKUP(products_s_import[[#This Row],[Номер цеха для производства]],WorkShop!$A$1:$B$11,2,0)</f>
        <v>2</v>
      </c>
    </row>
    <row r="40" spans="1:10" x14ac:dyDescent="0.25">
      <c r="A40" s="3" t="s">
        <v>91</v>
      </c>
      <c r="B40" s="3">
        <v>39</v>
      </c>
      <c r="C40" s="3">
        <v>5030022</v>
      </c>
      <c r="D40" s="3">
        <v>390</v>
      </c>
      <c r="E40" s="3" t="s">
        <v>209</v>
      </c>
      <c r="F40" s="3" t="s">
        <v>100</v>
      </c>
      <c r="G40" s="3">
        <f>VLOOKUP(products_s_import[[#This Row],[Тип продукции]],ProductType!$A$1:$B$11,2,0)</f>
        <v>4</v>
      </c>
      <c r="H40" s="3">
        <v>3</v>
      </c>
      <c r="I40" s="3">
        <v>6</v>
      </c>
      <c r="J40" s="3">
        <f>VLOOKUP(products_s_import[[#This Row],[Номер цеха для производства]],WorkShop!$A$1:$B$11,2,0)</f>
        <v>6</v>
      </c>
    </row>
    <row r="41" spans="1:10" x14ac:dyDescent="0.25">
      <c r="A41" s="3" t="s">
        <v>48</v>
      </c>
      <c r="B41" s="3">
        <v>40</v>
      </c>
      <c r="C41" s="3">
        <v>58850</v>
      </c>
      <c r="D41" s="3">
        <v>490</v>
      </c>
      <c r="E41" s="3" t="s">
        <v>210</v>
      </c>
      <c r="F41" s="3" t="s">
        <v>100</v>
      </c>
      <c r="G41" s="3">
        <f>VLOOKUP(products_s_import[[#This Row],[Тип продукции]],ProductType!$A$1:$B$11,2,0)</f>
        <v>4</v>
      </c>
      <c r="H41" s="3">
        <v>5</v>
      </c>
      <c r="I41" s="3">
        <v>6</v>
      </c>
      <c r="J41" s="3">
        <f>VLOOKUP(products_s_import[[#This Row],[Номер цеха для производства]],WorkShop!$A$1:$B$11,2,0)</f>
        <v>6</v>
      </c>
    </row>
    <row r="42" spans="1:10" x14ac:dyDescent="0.25">
      <c r="A42" s="3" t="s">
        <v>84</v>
      </c>
      <c r="B42" s="3">
        <v>41</v>
      </c>
      <c r="C42" s="3">
        <v>59739</v>
      </c>
      <c r="D42" s="3">
        <v>289</v>
      </c>
      <c r="E42" s="3" t="s">
        <v>211</v>
      </c>
      <c r="F42" s="3" t="s">
        <v>100</v>
      </c>
      <c r="G42" s="3">
        <f>VLOOKUP(products_s_import[[#This Row],[Тип продукции]],ProductType!$A$1:$B$11,2,0)</f>
        <v>4</v>
      </c>
      <c r="H42" s="3">
        <v>4</v>
      </c>
      <c r="I42" s="3">
        <v>3</v>
      </c>
      <c r="J42" s="3">
        <f>VLOOKUP(products_s_import[[#This Row],[Номер цеха для производства]],WorkShop!$A$1:$B$11,2,0)</f>
        <v>3</v>
      </c>
    </row>
    <row r="43" spans="1:10" x14ac:dyDescent="0.25">
      <c r="A43" s="3" t="s">
        <v>16</v>
      </c>
      <c r="B43" s="3">
        <v>42</v>
      </c>
      <c r="C43" s="3">
        <v>59471</v>
      </c>
      <c r="D43" s="3">
        <v>490</v>
      </c>
      <c r="E43" s="3" t="s">
        <v>212</v>
      </c>
      <c r="F43" s="3" t="s">
        <v>100</v>
      </c>
      <c r="G43" s="3">
        <f>VLOOKUP(products_s_import[[#This Row],[Тип продукции]],ProductType!$A$1:$B$11,2,0)</f>
        <v>4</v>
      </c>
      <c r="H43" s="3">
        <v>4</v>
      </c>
      <c r="I43" s="3">
        <v>8</v>
      </c>
      <c r="J43" s="3">
        <f>VLOOKUP(products_s_import[[#This Row],[Номер цеха для производства]],WorkShop!$A$1:$B$11,2,0)</f>
        <v>8</v>
      </c>
    </row>
    <row r="44" spans="1:10" x14ac:dyDescent="0.25">
      <c r="A44" s="3" t="s">
        <v>36</v>
      </c>
      <c r="B44" s="3">
        <v>43</v>
      </c>
      <c r="C44" s="3">
        <v>5027980</v>
      </c>
      <c r="D44" s="3">
        <v>4990</v>
      </c>
      <c r="E44" s="3" t="s">
        <v>213</v>
      </c>
      <c r="F44" s="3" t="s">
        <v>100</v>
      </c>
      <c r="G44" s="3">
        <f>VLOOKUP(products_s_import[[#This Row],[Тип продукции]],ProductType!$A$1:$B$11,2,0)</f>
        <v>4</v>
      </c>
      <c r="H44" s="3">
        <v>2</v>
      </c>
      <c r="I44" s="3">
        <v>1</v>
      </c>
      <c r="J44" s="3">
        <f>VLOOKUP(products_s_import[[#This Row],[Номер цеха для производства]],WorkShop!$A$1:$B$11,2,0)</f>
        <v>1</v>
      </c>
    </row>
    <row r="45" spans="1:10" x14ac:dyDescent="0.25">
      <c r="A45" s="3" t="s">
        <v>28</v>
      </c>
      <c r="B45" s="3">
        <v>44</v>
      </c>
      <c r="C45" s="3">
        <v>5027965</v>
      </c>
      <c r="D45" s="3">
        <v>4490</v>
      </c>
      <c r="E45" s="3" t="s">
        <v>214</v>
      </c>
      <c r="F45" s="3" t="s">
        <v>96</v>
      </c>
      <c r="G45" s="3">
        <f>VLOOKUP(products_s_import[[#This Row],[Тип продукции]],ProductType!$A$1:$B$11,2,0)</f>
        <v>1</v>
      </c>
      <c r="H45" s="3">
        <v>4</v>
      </c>
      <c r="I45" s="3">
        <v>2</v>
      </c>
      <c r="J45" s="3">
        <f>VLOOKUP(products_s_import[[#This Row],[Номер цеха для производства]],WorkShop!$A$1:$B$11,2,0)</f>
        <v>2</v>
      </c>
    </row>
    <row r="46" spans="1:10" x14ac:dyDescent="0.25">
      <c r="A46" s="3" t="s">
        <v>68</v>
      </c>
      <c r="B46" s="3">
        <v>45</v>
      </c>
      <c r="C46" s="3">
        <v>5027958</v>
      </c>
      <c r="D46" s="3">
        <v>3190</v>
      </c>
      <c r="E46" s="3" t="s">
        <v>215</v>
      </c>
      <c r="F46" s="3" t="s">
        <v>96</v>
      </c>
      <c r="G46" s="3">
        <f>VLOOKUP(products_s_import[[#This Row],[Тип продукции]],ProductType!$A$1:$B$11,2,0)</f>
        <v>1</v>
      </c>
      <c r="H46" s="3">
        <v>2</v>
      </c>
      <c r="I46" s="3">
        <v>4</v>
      </c>
      <c r="J46" s="3">
        <f>VLOOKUP(products_s_import[[#This Row],[Номер цеха для производства]],WorkShop!$A$1:$B$11,2,0)</f>
        <v>4</v>
      </c>
    </row>
    <row r="47" spans="1:10" x14ac:dyDescent="0.25">
      <c r="A47" s="3" t="s">
        <v>9</v>
      </c>
      <c r="B47" s="3">
        <v>46</v>
      </c>
      <c r="C47" s="3">
        <v>59923</v>
      </c>
      <c r="D47" s="3">
        <v>2790</v>
      </c>
      <c r="E47" s="3" t="s">
        <v>216</v>
      </c>
      <c r="F47" s="3" t="s">
        <v>96</v>
      </c>
      <c r="G47" s="3">
        <f>VLOOKUP(products_s_import[[#This Row],[Тип продукции]],ProductType!$A$1:$B$11,2,0)</f>
        <v>1</v>
      </c>
      <c r="H47" s="3">
        <v>1</v>
      </c>
      <c r="I47" s="3">
        <v>9</v>
      </c>
      <c r="J47" s="3">
        <f>VLOOKUP(products_s_import[[#This Row],[Номер цеха для производства]],WorkShop!$A$1:$B$11,2,0)</f>
        <v>9</v>
      </c>
    </row>
    <row r="48" spans="1:10" x14ac:dyDescent="0.25">
      <c r="A48" s="3" t="s">
        <v>104</v>
      </c>
      <c r="B48" s="3">
        <v>47</v>
      </c>
      <c r="C48" s="3">
        <v>59922</v>
      </c>
      <c r="D48" s="3">
        <v>2690</v>
      </c>
      <c r="E48" s="3" t="s">
        <v>174</v>
      </c>
      <c r="F48" s="3" t="s">
        <v>96</v>
      </c>
      <c r="G48" s="3">
        <f>VLOOKUP(products_s_import[[#This Row],[Тип продукции]],ProductType!$A$1:$B$11,2,0)</f>
        <v>1</v>
      </c>
      <c r="H48" s="3">
        <v>5</v>
      </c>
      <c r="I48" s="3">
        <v>4</v>
      </c>
      <c r="J48" s="3">
        <f>VLOOKUP(products_s_import[[#This Row],[Номер цеха для производства]],WorkShop!$A$1:$B$11,2,0)</f>
        <v>4</v>
      </c>
    </row>
    <row r="49" spans="1:10" x14ac:dyDescent="0.25">
      <c r="A49" s="3" t="s">
        <v>70</v>
      </c>
      <c r="B49" s="3">
        <v>48</v>
      </c>
      <c r="C49" s="3">
        <v>59921</v>
      </c>
      <c r="D49" s="3">
        <v>5690</v>
      </c>
      <c r="E49" s="3" t="s">
        <v>217</v>
      </c>
      <c r="F49" s="3" t="s">
        <v>96</v>
      </c>
      <c r="G49" s="3">
        <f>VLOOKUP(products_s_import[[#This Row],[Тип продукции]],ProductType!$A$1:$B$11,2,0)</f>
        <v>1</v>
      </c>
      <c r="H49" s="3">
        <v>3</v>
      </c>
      <c r="I49" s="3">
        <v>9</v>
      </c>
      <c r="J49" s="3">
        <f>VLOOKUP(products_s_import[[#This Row],[Номер цеха для производства]],WorkShop!$A$1:$B$11,2,0)</f>
        <v>9</v>
      </c>
    </row>
    <row r="50" spans="1:10" x14ac:dyDescent="0.25">
      <c r="A50" s="3" t="s">
        <v>15</v>
      </c>
      <c r="B50" s="3">
        <v>49</v>
      </c>
      <c r="C50" s="3">
        <v>59920</v>
      </c>
      <c r="D50" s="3">
        <v>5690</v>
      </c>
      <c r="E50" s="3" t="s">
        <v>218</v>
      </c>
      <c r="F50" s="3" t="s">
        <v>96</v>
      </c>
      <c r="G50" s="3">
        <f>VLOOKUP(products_s_import[[#This Row],[Тип продукции]],ProductType!$A$1:$B$11,2,0)</f>
        <v>1</v>
      </c>
      <c r="H50" s="3">
        <v>2</v>
      </c>
      <c r="I50" s="3">
        <v>8</v>
      </c>
      <c r="J50" s="3">
        <f>VLOOKUP(products_s_import[[#This Row],[Номер цеха для производства]],WorkShop!$A$1:$B$11,2,0)</f>
        <v>8</v>
      </c>
    </row>
    <row r="51" spans="1:10" x14ac:dyDescent="0.25">
      <c r="A51" s="3" t="s">
        <v>56</v>
      </c>
      <c r="B51" s="3">
        <v>50</v>
      </c>
      <c r="C51" s="3">
        <v>58974</v>
      </c>
      <c r="D51" s="3">
        <v>3490</v>
      </c>
      <c r="E51" s="3" t="s">
        <v>219</v>
      </c>
      <c r="F51" s="3" t="s">
        <v>96</v>
      </c>
      <c r="G51" s="3">
        <f>VLOOKUP(products_s_import[[#This Row],[Тип продукции]],ProductType!$A$1:$B$11,2,0)</f>
        <v>1</v>
      </c>
      <c r="H51" s="3">
        <v>5</v>
      </c>
      <c r="I51" s="3">
        <v>9</v>
      </c>
      <c r="J51" s="3">
        <f>VLOOKUP(products_s_import[[#This Row],[Номер цеха для производства]],WorkShop!$A$1:$B$11,2,0)</f>
        <v>9</v>
      </c>
    </row>
    <row r="52" spans="1:10" x14ac:dyDescent="0.25">
      <c r="A52" s="3" t="s">
        <v>105</v>
      </c>
      <c r="B52" s="3">
        <v>51</v>
      </c>
      <c r="C52" s="3">
        <v>59334</v>
      </c>
      <c r="D52" s="3">
        <v>490</v>
      </c>
      <c r="E52" s="3" t="s">
        <v>220</v>
      </c>
      <c r="F52" s="3" t="s">
        <v>96</v>
      </c>
      <c r="G52" s="3">
        <f>VLOOKUP(products_s_import[[#This Row],[Тип продукции]],ProductType!$A$1:$B$11,2,0)</f>
        <v>1</v>
      </c>
      <c r="H52" s="3">
        <v>4</v>
      </c>
      <c r="I52" s="3">
        <v>7</v>
      </c>
      <c r="J52" s="3">
        <f>VLOOKUP(products_s_import[[#This Row],[Номер цеха для производства]],WorkShop!$A$1:$B$11,2,0)</f>
        <v>7</v>
      </c>
    </row>
    <row r="53" spans="1:10" x14ac:dyDescent="0.25">
      <c r="A53" s="3" t="s">
        <v>106</v>
      </c>
      <c r="B53" s="3">
        <v>52</v>
      </c>
      <c r="C53" s="3">
        <v>4969295</v>
      </c>
      <c r="D53" s="3">
        <v>2490</v>
      </c>
      <c r="E53" s="3" t="s">
        <v>221</v>
      </c>
      <c r="F53" s="3" t="s">
        <v>96</v>
      </c>
      <c r="G53" s="3">
        <f>VLOOKUP(products_s_import[[#This Row],[Тип продукции]],ProductType!$A$1:$B$11,2,0)</f>
        <v>1</v>
      </c>
      <c r="H53" s="3">
        <v>4</v>
      </c>
      <c r="I53" s="3">
        <v>4</v>
      </c>
      <c r="J53" s="3">
        <f>VLOOKUP(products_s_import[[#This Row],[Номер цеха для производства]],WorkShop!$A$1:$B$11,2,0)</f>
        <v>4</v>
      </c>
    </row>
    <row r="54" spans="1:10" x14ac:dyDescent="0.25">
      <c r="A54" s="3" t="s">
        <v>107</v>
      </c>
      <c r="B54" s="3">
        <v>53</v>
      </c>
      <c r="C54" s="3">
        <v>5029610</v>
      </c>
      <c r="D54" s="3">
        <v>9890</v>
      </c>
      <c r="E54" s="3" t="s">
        <v>222</v>
      </c>
      <c r="F54" s="3" t="s">
        <v>96</v>
      </c>
      <c r="G54" s="3">
        <f>VLOOKUP(products_s_import[[#This Row],[Тип продукции]],ProductType!$A$1:$B$11,2,0)</f>
        <v>1</v>
      </c>
      <c r="H54" s="3">
        <v>2</v>
      </c>
      <c r="I54" s="3">
        <v>10</v>
      </c>
      <c r="J54" s="3">
        <f>VLOOKUP(products_s_import[[#This Row],[Номер цеха для производства]],WorkShop!$A$1:$B$11,2,0)</f>
        <v>10</v>
      </c>
    </row>
    <row r="55" spans="1:10" x14ac:dyDescent="0.25">
      <c r="A55" s="3" t="s">
        <v>108</v>
      </c>
      <c r="B55" s="3">
        <v>54</v>
      </c>
      <c r="C55" s="3">
        <v>5029091</v>
      </c>
      <c r="D55" s="3">
        <v>7490</v>
      </c>
      <c r="E55" s="3" t="s">
        <v>223</v>
      </c>
      <c r="F55" s="3" t="s">
        <v>109</v>
      </c>
      <c r="G55" s="3">
        <f>VLOOKUP(products_s_import[[#This Row],[Тип продукции]],ProductType!$A$1:$B$11,2,0)</f>
        <v>5</v>
      </c>
      <c r="H55" s="3">
        <v>5</v>
      </c>
      <c r="I55" s="3">
        <v>9</v>
      </c>
      <c r="J55" s="3">
        <f>VLOOKUP(products_s_import[[#This Row],[Номер цеха для производства]],WorkShop!$A$1:$B$11,2,0)</f>
        <v>9</v>
      </c>
    </row>
    <row r="56" spans="1:10" x14ac:dyDescent="0.25">
      <c r="A56" s="3" t="s">
        <v>110</v>
      </c>
      <c r="B56" s="3">
        <v>55</v>
      </c>
      <c r="C56" s="3">
        <v>60360</v>
      </c>
      <c r="D56" s="3">
        <v>7590</v>
      </c>
      <c r="E56" s="3" t="s">
        <v>224</v>
      </c>
      <c r="F56" s="3" t="s">
        <v>109</v>
      </c>
      <c r="G56" s="3">
        <f>VLOOKUP(products_s_import[[#This Row],[Тип продукции]],ProductType!$A$1:$B$11,2,0)</f>
        <v>5</v>
      </c>
      <c r="H56" s="3">
        <v>2</v>
      </c>
      <c r="I56" s="3">
        <v>4</v>
      </c>
      <c r="J56" s="3">
        <f>VLOOKUP(products_s_import[[#This Row],[Номер цеха для производства]],WorkShop!$A$1:$B$11,2,0)</f>
        <v>4</v>
      </c>
    </row>
    <row r="57" spans="1:10" x14ac:dyDescent="0.25">
      <c r="A57" s="3" t="s">
        <v>111</v>
      </c>
      <c r="B57" s="3">
        <v>56</v>
      </c>
      <c r="C57" s="3">
        <v>4958042</v>
      </c>
      <c r="D57" s="3">
        <v>11490</v>
      </c>
      <c r="E57" s="3" t="s">
        <v>225</v>
      </c>
      <c r="F57" s="3" t="s">
        <v>109</v>
      </c>
      <c r="G57" s="3">
        <f>VLOOKUP(products_s_import[[#This Row],[Тип продукции]],ProductType!$A$1:$B$11,2,0)</f>
        <v>5</v>
      </c>
      <c r="H57" s="3">
        <v>1</v>
      </c>
      <c r="I57" s="3">
        <v>5</v>
      </c>
      <c r="J57" s="3">
        <f>VLOOKUP(products_s_import[[#This Row],[Номер цеха для производства]],WorkShop!$A$1:$B$11,2,0)</f>
        <v>5</v>
      </c>
    </row>
    <row r="58" spans="1:10" x14ac:dyDescent="0.25">
      <c r="A58" s="3" t="s">
        <v>112</v>
      </c>
      <c r="B58" s="3">
        <v>57</v>
      </c>
      <c r="C58" s="3">
        <v>59271</v>
      </c>
      <c r="D58" s="3">
        <v>1890</v>
      </c>
      <c r="E58" s="3" t="s">
        <v>226</v>
      </c>
      <c r="F58" s="3" t="s">
        <v>113</v>
      </c>
      <c r="G58" s="3">
        <f>VLOOKUP(products_s_import[[#This Row],[Тип продукции]],ProductType!$A$1:$B$11,2,0)</f>
        <v>6</v>
      </c>
      <c r="H58" s="3">
        <v>4</v>
      </c>
      <c r="I58" s="3">
        <v>2</v>
      </c>
      <c r="J58" s="3">
        <f>VLOOKUP(products_s_import[[#This Row],[Номер цеха для производства]],WorkShop!$A$1:$B$11,2,0)</f>
        <v>2</v>
      </c>
    </row>
    <row r="59" spans="1:10" x14ac:dyDescent="0.25">
      <c r="A59" s="3" t="s">
        <v>114</v>
      </c>
      <c r="B59" s="3">
        <v>58</v>
      </c>
      <c r="C59" s="3">
        <v>59253</v>
      </c>
      <c r="D59" s="3">
        <v>2290</v>
      </c>
      <c r="E59" s="3" t="s">
        <v>227</v>
      </c>
      <c r="F59" s="3" t="s">
        <v>115</v>
      </c>
      <c r="G59" s="3">
        <f>VLOOKUP(products_s_import[[#This Row],[Тип продукции]],ProductType!$A$1:$B$11,2,0)</f>
        <v>7</v>
      </c>
      <c r="H59" s="3">
        <v>2</v>
      </c>
      <c r="I59" s="3">
        <v>9</v>
      </c>
      <c r="J59" s="3">
        <f>VLOOKUP(products_s_import[[#This Row],[Номер цеха для производства]],WorkShop!$A$1:$B$11,2,0)</f>
        <v>9</v>
      </c>
    </row>
    <row r="60" spans="1:10" x14ac:dyDescent="0.25">
      <c r="A60" s="3" t="s">
        <v>116</v>
      </c>
      <c r="B60" s="3">
        <v>59</v>
      </c>
      <c r="C60" s="3">
        <v>5028197</v>
      </c>
      <c r="D60" s="3">
        <v>990</v>
      </c>
      <c r="E60" s="3" t="s">
        <v>228</v>
      </c>
      <c r="F60" s="3" t="s">
        <v>115</v>
      </c>
      <c r="G60" s="3">
        <f>VLOOKUP(products_s_import[[#This Row],[Тип продукции]],ProductType!$A$1:$B$11,2,0)</f>
        <v>7</v>
      </c>
      <c r="H60" s="3">
        <v>5</v>
      </c>
      <c r="I60" s="3">
        <v>9</v>
      </c>
      <c r="J60" s="3">
        <f>VLOOKUP(products_s_import[[#This Row],[Номер цеха для производства]],WorkShop!$A$1:$B$11,2,0)</f>
        <v>9</v>
      </c>
    </row>
    <row r="61" spans="1:10" x14ac:dyDescent="0.25">
      <c r="A61" s="3" t="s">
        <v>117</v>
      </c>
      <c r="B61" s="3">
        <v>60</v>
      </c>
      <c r="C61" s="3">
        <v>5027978</v>
      </c>
      <c r="D61" s="3">
        <v>2990</v>
      </c>
      <c r="E61" s="3" t="s">
        <v>229</v>
      </c>
      <c r="F61" s="3" t="s">
        <v>115</v>
      </c>
      <c r="G61" s="3">
        <f>VLOOKUP(products_s_import[[#This Row],[Тип продукции]],ProductType!$A$1:$B$11,2,0)</f>
        <v>7</v>
      </c>
      <c r="H61" s="3">
        <v>3</v>
      </c>
      <c r="I61" s="3">
        <v>6</v>
      </c>
      <c r="J61" s="3">
        <f>VLOOKUP(products_s_import[[#This Row],[Номер цеха для производства]],WorkShop!$A$1:$B$11,2,0)</f>
        <v>6</v>
      </c>
    </row>
    <row r="62" spans="1:10" x14ac:dyDescent="0.25">
      <c r="A62" s="3" t="s">
        <v>118</v>
      </c>
      <c r="B62" s="3">
        <v>61</v>
      </c>
      <c r="C62" s="3">
        <v>5027961</v>
      </c>
      <c r="D62" s="3">
        <v>2590</v>
      </c>
      <c r="E62" s="3" t="s">
        <v>230</v>
      </c>
      <c r="F62" s="3" t="s">
        <v>119</v>
      </c>
      <c r="G62" s="3">
        <f>VLOOKUP(products_s_import[[#This Row],[Тип продукции]],ProductType!$A$1:$B$11,2,0)</f>
        <v>8</v>
      </c>
      <c r="H62" s="3">
        <v>2</v>
      </c>
      <c r="I62" s="3">
        <v>9</v>
      </c>
      <c r="J62" s="3">
        <f>VLOOKUP(products_s_import[[#This Row],[Номер цеха для производства]],WorkShop!$A$1:$B$11,2,0)</f>
        <v>9</v>
      </c>
    </row>
    <row r="63" spans="1:10" x14ac:dyDescent="0.25">
      <c r="A63" s="3" t="s">
        <v>120</v>
      </c>
      <c r="B63" s="3">
        <v>62</v>
      </c>
      <c r="C63" s="3">
        <v>5027921</v>
      </c>
      <c r="D63" s="3">
        <v>1290</v>
      </c>
      <c r="E63" s="3" t="s">
        <v>231</v>
      </c>
      <c r="F63" s="3" t="s">
        <v>119</v>
      </c>
      <c r="G63" s="3">
        <f>VLOOKUP(products_s_import[[#This Row],[Тип продукции]],ProductType!$A$1:$B$11,2,0)</f>
        <v>8</v>
      </c>
      <c r="H63" s="3">
        <v>3</v>
      </c>
      <c r="I63" s="3">
        <v>4</v>
      </c>
      <c r="J63" s="3">
        <f>VLOOKUP(products_s_import[[#This Row],[Номер цеха для производства]],WorkShop!$A$1:$B$11,2,0)</f>
        <v>4</v>
      </c>
    </row>
    <row r="64" spans="1:10" x14ac:dyDescent="0.25">
      <c r="A64" s="3" t="s">
        <v>121</v>
      </c>
      <c r="B64" s="3">
        <v>63</v>
      </c>
      <c r="C64" s="3">
        <v>4958040</v>
      </c>
      <c r="D64" s="3">
        <v>1290</v>
      </c>
      <c r="E64" s="3" t="s">
        <v>232</v>
      </c>
      <c r="F64" s="3" t="s">
        <v>115</v>
      </c>
      <c r="G64" s="3">
        <f>VLOOKUP(products_s_import[[#This Row],[Тип продукции]],ProductType!$A$1:$B$11,2,0)</f>
        <v>7</v>
      </c>
      <c r="H64" s="3">
        <v>4</v>
      </c>
      <c r="I64" s="3">
        <v>6</v>
      </c>
      <c r="J64" s="3">
        <f>VLOOKUP(products_s_import[[#This Row],[Номер цеха для производства]],WorkShop!$A$1:$B$11,2,0)</f>
        <v>6</v>
      </c>
    </row>
    <row r="65" spans="1:10" x14ac:dyDescent="0.25">
      <c r="A65" s="3" t="s">
        <v>122</v>
      </c>
      <c r="B65" s="3">
        <v>64</v>
      </c>
      <c r="C65" s="3">
        <v>59919</v>
      </c>
      <c r="D65" s="3">
        <v>1690</v>
      </c>
      <c r="E65" s="3" t="s">
        <v>233</v>
      </c>
      <c r="F65" s="3" t="s">
        <v>119</v>
      </c>
      <c r="G65" s="3">
        <f>VLOOKUP(products_s_import[[#This Row],[Тип продукции]],ProductType!$A$1:$B$11,2,0)</f>
        <v>8</v>
      </c>
      <c r="H65" s="3">
        <v>4</v>
      </c>
      <c r="I65" s="3">
        <v>4</v>
      </c>
      <c r="J65" s="3">
        <f>VLOOKUP(products_s_import[[#This Row],[Номер цеха для производства]],WorkShop!$A$1:$B$11,2,0)</f>
        <v>4</v>
      </c>
    </row>
    <row r="66" spans="1:10" x14ac:dyDescent="0.25">
      <c r="A66" s="3" t="s">
        <v>123</v>
      </c>
      <c r="B66" s="3">
        <v>65</v>
      </c>
      <c r="C66" s="3">
        <v>59918</v>
      </c>
      <c r="D66" s="3">
        <v>1390</v>
      </c>
      <c r="E66" s="3" t="s">
        <v>234</v>
      </c>
      <c r="F66" s="3" t="s">
        <v>119</v>
      </c>
      <c r="G66" s="3">
        <f>VLOOKUP(products_s_import[[#This Row],[Тип продукции]],ProductType!$A$1:$B$11,2,0)</f>
        <v>8</v>
      </c>
      <c r="H66" s="3">
        <v>4</v>
      </c>
      <c r="I66" s="3">
        <v>7</v>
      </c>
      <c r="J66" s="3">
        <f>VLOOKUP(products_s_import[[#This Row],[Номер цеха для производства]],WorkShop!$A$1:$B$11,2,0)</f>
        <v>7</v>
      </c>
    </row>
    <row r="67" spans="1:10" x14ac:dyDescent="0.25">
      <c r="A67" s="3" t="s">
        <v>124</v>
      </c>
      <c r="B67" s="3">
        <v>66</v>
      </c>
      <c r="C67" s="3">
        <v>59917</v>
      </c>
      <c r="D67" s="3">
        <v>2190</v>
      </c>
      <c r="E67" s="3" t="s">
        <v>235</v>
      </c>
      <c r="F67" s="3" t="s">
        <v>119</v>
      </c>
      <c r="G67" s="3">
        <f>VLOOKUP(products_s_import[[#This Row],[Тип продукции]],ProductType!$A$1:$B$11,2,0)</f>
        <v>8</v>
      </c>
      <c r="H67" s="3">
        <v>1</v>
      </c>
      <c r="I67" s="3">
        <v>3</v>
      </c>
      <c r="J67" s="3">
        <f>VLOOKUP(products_s_import[[#This Row],[Номер цеха для производства]],WorkShop!$A$1:$B$11,2,0)</f>
        <v>3</v>
      </c>
    </row>
    <row r="68" spans="1:10" x14ac:dyDescent="0.25">
      <c r="A68" s="3" t="s">
        <v>125</v>
      </c>
      <c r="B68" s="3">
        <v>67</v>
      </c>
      <c r="C68" s="3">
        <v>59916</v>
      </c>
      <c r="D68" s="3">
        <v>2590</v>
      </c>
      <c r="E68" s="3" t="s">
        <v>236</v>
      </c>
      <c r="F68" s="3" t="s">
        <v>119</v>
      </c>
      <c r="G68" s="3">
        <f>VLOOKUP(products_s_import[[#This Row],[Тип продукции]],ProductType!$A$1:$B$11,2,0)</f>
        <v>8</v>
      </c>
      <c r="H68" s="3">
        <v>3</v>
      </c>
      <c r="I68" s="3">
        <v>10</v>
      </c>
      <c r="J68" s="3">
        <f>VLOOKUP(products_s_import[[#This Row],[Номер цеха для производства]],WorkShop!$A$1:$B$11,2,0)</f>
        <v>10</v>
      </c>
    </row>
    <row r="69" spans="1:10" x14ac:dyDescent="0.25">
      <c r="A69" s="3" t="s">
        <v>126</v>
      </c>
      <c r="B69" s="3">
        <v>68</v>
      </c>
      <c r="C69" s="3">
        <v>59708</v>
      </c>
      <c r="D69" s="3">
        <v>1490</v>
      </c>
      <c r="E69" s="3" t="s">
        <v>237</v>
      </c>
      <c r="F69" s="3" t="s">
        <v>119</v>
      </c>
      <c r="G69" s="3">
        <f>VLOOKUP(products_s_import[[#This Row],[Тип продукции]],ProductType!$A$1:$B$11,2,0)</f>
        <v>8</v>
      </c>
      <c r="H69" s="3">
        <v>2</v>
      </c>
      <c r="I69" s="3">
        <v>3</v>
      </c>
      <c r="J69" s="3">
        <f>VLOOKUP(products_s_import[[#This Row],[Номер цеха для производства]],WorkShop!$A$1:$B$11,2,0)</f>
        <v>3</v>
      </c>
    </row>
    <row r="70" spans="1:10" x14ac:dyDescent="0.25">
      <c r="A70" s="3" t="s">
        <v>127</v>
      </c>
      <c r="B70" s="3">
        <v>69</v>
      </c>
      <c r="C70" s="3">
        <v>67661</v>
      </c>
      <c r="D70" s="3">
        <v>110</v>
      </c>
      <c r="E70" s="3" t="s">
        <v>238</v>
      </c>
      <c r="F70" s="3" t="s">
        <v>119</v>
      </c>
      <c r="G70" s="3">
        <f>VLOOKUP(products_s_import[[#This Row],[Тип продукции]],ProductType!$A$1:$B$11,2,0)</f>
        <v>8</v>
      </c>
      <c r="H70" s="3">
        <v>5</v>
      </c>
      <c r="I70" s="3">
        <v>9</v>
      </c>
      <c r="J70" s="3">
        <f>VLOOKUP(products_s_import[[#This Row],[Номер цеха для производства]],WorkShop!$A$1:$B$11,2,0)</f>
        <v>9</v>
      </c>
    </row>
    <row r="71" spans="1:10" x14ac:dyDescent="0.25">
      <c r="A71" s="3" t="s">
        <v>128</v>
      </c>
      <c r="B71" s="3">
        <v>70</v>
      </c>
      <c r="C71" s="3">
        <v>67660</v>
      </c>
      <c r="D71" s="3">
        <v>110</v>
      </c>
      <c r="E71" s="3" t="s">
        <v>239</v>
      </c>
      <c r="F71" s="3" t="s">
        <v>119</v>
      </c>
      <c r="G71" s="3">
        <f>VLOOKUP(products_s_import[[#This Row],[Тип продукции]],ProductType!$A$1:$B$11,2,0)</f>
        <v>8</v>
      </c>
      <c r="H71" s="3">
        <v>3</v>
      </c>
      <c r="I71" s="3">
        <v>1</v>
      </c>
      <c r="J71" s="3">
        <f>VLOOKUP(products_s_import[[#This Row],[Номер цеха для производства]],WorkShop!$A$1:$B$11,2,0)</f>
        <v>1</v>
      </c>
    </row>
    <row r="72" spans="1:10" x14ac:dyDescent="0.25">
      <c r="A72" s="3" t="s">
        <v>129</v>
      </c>
      <c r="B72" s="3">
        <v>71</v>
      </c>
      <c r="C72" s="3">
        <v>4958041</v>
      </c>
      <c r="D72" s="3">
        <v>199</v>
      </c>
      <c r="E72" s="3" t="s">
        <v>240</v>
      </c>
      <c r="F72" s="3" t="s">
        <v>119</v>
      </c>
      <c r="G72" s="3">
        <f>VLOOKUP(products_s_import[[#This Row],[Тип продукции]],ProductType!$A$1:$B$11,2,0)</f>
        <v>8</v>
      </c>
      <c r="H72" s="3">
        <v>1</v>
      </c>
      <c r="I72" s="3">
        <v>7</v>
      </c>
      <c r="J72" s="3">
        <f>VLOOKUP(products_s_import[[#This Row],[Номер цеха для производства]],WorkShop!$A$1:$B$11,2,0)</f>
        <v>7</v>
      </c>
    </row>
    <row r="73" spans="1:10" x14ac:dyDescent="0.25">
      <c r="A73" s="3" t="s">
        <v>130</v>
      </c>
      <c r="B73" s="3">
        <v>72</v>
      </c>
      <c r="C73" s="3">
        <v>58431</v>
      </c>
      <c r="D73" s="3">
        <v>264</v>
      </c>
      <c r="E73" s="3" t="s">
        <v>241</v>
      </c>
      <c r="F73" s="3" t="s">
        <v>131</v>
      </c>
      <c r="G73" s="3">
        <f>VLOOKUP(products_s_import[[#This Row],[Тип продукции]],ProductType!$A$1:$B$11,2,0)</f>
        <v>9</v>
      </c>
      <c r="H73" s="3">
        <v>1</v>
      </c>
      <c r="I73" s="3">
        <v>4</v>
      </c>
      <c r="J73" s="3">
        <f>VLOOKUP(products_s_import[[#This Row],[Номер цеха для производства]],WorkShop!$A$1:$B$11,2,0)</f>
        <v>4</v>
      </c>
    </row>
    <row r="74" spans="1:10" x14ac:dyDescent="0.25">
      <c r="A74" s="3" t="s">
        <v>132</v>
      </c>
      <c r="B74" s="3">
        <v>73</v>
      </c>
      <c r="C74" s="3">
        <v>4958039</v>
      </c>
      <c r="D74" s="3">
        <v>380</v>
      </c>
      <c r="E74" s="3" t="s">
        <v>242</v>
      </c>
      <c r="F74" s="3" t="s">
        <v>131</v>
      </c>
      <c r="G74" s="3">
        <f>VLOOKUP(products_s_import[[#This Row],[Тип продукции]],ProductType!$A$1:$B$11,2,0)</f>
        <v>9</v>
      </c>
      <c r="H74" s="3">
        <v>1</v>
      </c>
      <c r="I74" s="3">
        <v>7</v>
      </c>
      <c r="J74" s="3">
        <f>VLOOKUP(products_s_import[[#This Row],[Номер цеха для производства]],WorkShop!$A$1:$B$11,2,0)</f>
        <v>7</v>
      </c>
    </row>
    <row r="75" spans="1:10" x14ac:dyDescent="0.25">
      <c r="A75" s="3" t="s">
        <v>133</v>
      </c>
      <c r="B75" s="3">
        <v>74</v>
      </c>
      <c r="C75" s="3">
        <v>58917</v>
      </c>
      <c r="D75" s="3">
        <v>409</v>
      </c>
      <c r="E75" s="3" t="s">
        <v>243</v>
      </c>
      <c r="F75" s="3" t="s">
        <v>134</v>
      </c>
      <c r="G75" s="3">
        <f>VLOOKUP(products_s_import[[#This Row],[Тип продукции]],ProductType!$A$1:$B$11,2,0)</f>
        <v>10</v>
      </c>
      <c r="H75" s="3">
        <v>5</v>
      </c>
      <c r="I75" s="3">
        <v>3</v>
      </c>
      <c r="J75" s="3">
        <f>VLOOKUP(products_s_import[[#This Row],[Номер цеха для производства]],WorkShop!$A$1:$B$11,2,0)</f>
        <v>3</v>
      </c>
    </row>
    <row r="76" spans="1:10" x14ac:dyDescent="0.25">
      <c r="A76" s="3" t="s">
        <v>135</v>
      </c>
      <c r="B76" s="3">
        <v>75</v>
      </c>
      <c r="C76" s="3">
        <v>59324</v>
      </c>
      <c r="D76" s="3">
        <v>129</v>
      </c>
      <c r="E76" s="3" t="s">
        <v>183</v>
      </c>
      <c r="F76" s="3" t="s">
        <v>100</v>
      </c>
      <c r="G76" s="3">
        <f>VLOOKUP(products_s_import[[#This Row],[Тип продукции]],ProductType!$A$1:$B$11,2,0)</f>
        <v>4</v>
      </c>
      <c r="H76" s="3">
        <v>3</v>
      </c>
      <c r="I76" s="3">
        <v>9</v>
      </c>
      <c r="J76" s="3">
        <f>VLOOKUP(products_s_import[[#This Row],[Номер цеха для производства]],WorkShop!$A$1:$B$11,2,0)</f>
        <v>9</v>
      </c>
    </row>
    <row r="77" spans="1:10" x14ac:dyDescent="0.25">
      <c r="A77" s="3" t="s">
        <v>136</v>
      </c>
      <c r="B77" s="3">
        <v>76</v>
      </c>
      <c r="C77" s="3">
        <v>58827</v>
      </c>
      <c r="D77" s="3">
        <v>99</v>
      </c>
      <c r="E77" s="3" t="s">
        <v>184</v>
      </c>
      <c r="F77" s="3" t="s">
        <v>100</v>
      </c>
      <c r="G77" s="3">
        <f>VLOOKUP(products_s_import[[#This Row],[Тип продукции]],ProductType!$A$1:$B$11,2,0)</f>
        <v>4</v>
      </c>
      <c r="H77" s="3">
        <v>2</v>
      </c>
      <c r="I77" s="3">
        <v>8</v>
      </c>
      <c r="J77" s="3">
        <f>VLOOKUP(products_s_import[[#This Row],[Номер цеха для производства]],WorkShop!$A$1:$B$11,2,0)</f>
        <v>8</v>
      </c>
    </row>
    <row r="78" spans="1:10" x14ac:dyDescent="0.25">
      <c r="A78" s="3" t="s">
        <v>137</v>
      </c>
      <c r="B78" s="3">
        <v>77</v>
      </c>
      <c r="C78" s="3">
        <v>59898</v>
      </c>
      <c r="D78" s="3">
        <v>129</v>
      </c>
      <c r="E78" s="3" t="s">
        <v>185</v>
      </c>
      <c r="F78" s="3" t="s">
        <v>100</v>
      </c>
      <c r="G78" s="3">
        <f>VLOOKUP(products_s_import[[#This Row],[Тип продукции]],ProductType!$A$1:$B$11,2,0)</f>
        <v>4</v>
      </c>
      <c r="H78" s="3">
        <v>4</v>
      </c>
      <c r="I78" s="3">
        <v>1</v>
      </c>
      <c r="J78" s="3">
        <f>VLOOKUP(products_s_import[[#This Row],[Номер цеха для производства]],WorkShop!$A$1:$B$11,2,0)</f>
        <v>1</v>
      </c>
    </row>
    <row r="79" spans="1:10" x14ac:dyDescent="0.25">
      <c r="A79" s="3" t="s">
        <v>138</v>
      </c>
      <c r="B79" s="3">
        <v>78</v>
      </c>
      <c r="C79" s="3">
        <v>59474</v>
      </c>
      <c r="D79" s="3">
        <v>129</v>
      </c>
      <c r="E79" s="3" t="s">
        <v>186</v>
      </c>
      <c r="F79" s="3" t="s">
        <v>100</v>
      </c>
      <c r="G79" s="3">
        <f>VLOOKUP(products_s_import[[#This Row],[Тип продукции]],ProductType!$A$1:$B$11,2,0)</f>
        <v>4</v>
      </c>
      <c r="H79" s="3">
        <v>4</v>
      </c>
      <c r="I79" s="3">
        <v>8</v>
      </c>
      <c r="J79" s="3">
        <f>VLOOKUP(products_s_import[[#This Row],[Номер цеха для производства]],WorkShop!$A$1:$B$11,2,0)</f>
        <v>8</v>
      </c>
    </row>
    <row r="80" spans="1:10" x14ac:dyDescent="0.25">
      <c r="A80" s="3" t="s">
        <v>139</v>
      </c>
      <c r="B80" s="3">
        <v>79</v>
      </c>
      <c r="C80" s="3">
        <v>59324</v>
      </c>
      <c r="D80" s="3">
        <v>129</v>
      </c>
      <c r="E80" s="3" t="s">
        <v>183</v>
      </c>
      <c r="F80" s="3" t="s">
        <v>100</v>
      </c>
      <c r="G80" s="3">
        <f>VLOOKUP(products_s_import[[#This Row],[Тип продукции]],ProductType!$A$1:$B$11,2,0)</f>
        <v>4</v>
      </c>
      <c r="H80" s="3">
        <v>3</v>
      </c>
      <c r="I80" s="3">
        <v>9</v>
      </c>
      <c r="J80" s="3">
        <f>VLOOKUP(products_s_import[[#This Row],[Номер цеха для производства]],WorkShop!$A$1:$B$11,2,0)</f>
        <v>9</v>
      </c>
    </row>
    <row r="81" spans="1:10" x14ac:dyDescent="0.25">
      <c r="A81" s="3" t="s">
        <v>140</v>
      </c>
      <c r="B81" s="3">
        <v>80</v>
      </c>
      <c r="C81" s="3">
        <v>58827</v>
      </c>
      <c r="D81" s="3">
        <v>99</v>
      </c>
      <c r="E81" s="3" t="s">
        <v>184</v>
      </c>
      <c r="F81" s="3" t="s">
        <v>100</v>
      </c>
      <c r="G81" s="3">
        <f>VLOOKUP(products_s_import[[#This Row],[Тип продукции]],ProductType!$A$1:$B$11,2,0)</f>
        <v>4</v>
      </c>
      <c r="H81" s="3">
        <v>2</v>
      </c>
      <c r="I81" s="3">
        <v>8</v>
      </c>
      <c r="J81" s="3">
        <f>VLOOKUP(products_s_import[[#This Row],[Номер цеха для производства]],WorkShop!$A$1:$B$11,2,0)</f>
        <v>8</v>
      </c>
    </row>
    <row r="82" spans="1:10" x14ac:dyDescent="0.25">
      <c r="A82" s="3" t="s">
        <v>141</v>
      </c>
      <c r="B82" s="3">
        <v>81</v>
      </c>
      <c r="C82" s="3">
        <v>59898</v>
      </c>
      <c r="D82" s="3">
        <v>129</v>
      </c>
      <c r="E82" s="3" t="s">
        <v>185</v>
      </c>
      <c r="F82" s="3" t="s">
        <v>100</v>
      </c>
      <c r="G82" s="3">
        <f>VLOOKUP(products_s_import[[#This Row],[Тип продукции]],ProductType!$A$1:$B$11,2,0)</f>
        <v>4</v>
      </c>
      <c r="H82" s="3">
        <v>4</v>
      </c>
      <c r="I82" s="3">
        <v>1</v>
      </c>
      <c r="J82" s="3">
        <f>VLOOKUP(products_s_import[[#This Row],[Номер цеха для производства]],WorkShop!$A$1:$B$11,2,0)</f>
        <v>1</v>
      </c>
    </row>
    <row r="83" spans="1:10" x14ac:dyDescent="0.25">
      <c r="A83" s="3" t="s">
        <v>142</v>
      </c>
      <c r="B83" s="3">
        <v>82</v>
      </c>
      <c r="C83" s="3">
        <v>59474</v>
      </c>
      <c r="D83" s="3">
        <v>129</v>
      </c>
      <c r="E83" s="3" t="s">
        <v>186</v>
      </c>
      <c r="F83" s="3" t="s">
        <v>100</v>
      </c>
      <c r="G83" s="3">
        <f>VLOOKUP(products_s_import[[#This Row],[Тип продукции]],ProductType!$A$1:$B$11,2,0)</f>
        <v>4</v>
      </c>
      <c r="H83" s="3">
        <v>4</v>
      </c>
      <c r="I83" s="3">
        <v>8</v>
      </c>
      <c r="J83" s="3">
        <f>VLOOKUP(products_s_import[[#This Row],[Номер цеха для производства]],WorkShop!$A$1:$B$11,2,0)</f>
        <v>8</v>
      </c>
    </row>
    <row r="84" spans="1:10" x14ac:dyDescent="0.25">
      <c r="A84" s="3" t="s">
        <v>143</v>
      </c>
      <c r="B84" s="3">
        <v>83</v>
      </c>
      <c r="C84" s="3">
        <v>59324</v>
      </c>
      <c r="D84" s="3">
        <v>129</v>
      </c>
      <c r="E84" s="3" t="s">
        <v>183</v>
      </c>
      <c r="F84" s="3" t="s">
        <v>100</v>
      </c>
      <c r="G84" s="3">
        <f>VLOOKUP(products_s_import[[#This Row],[Тип продукции]],ProductType!$A$1:$B$11,2,0)</f>
        <v>4</v>
      </c>
      <c r="H84" s="3">
        <v>3</v>
      </c>
      <c r="I84" s="3">
        <v>9</v>
      </c>
      <c r="J84" s="3">
        <f>VLOOKUP(products_s_import[[#This Row],[Номер цеха для производства]],WorkShop!$A$1:$B$11,2,0)</f>
        <v>9</v>
      </c>
    </row>
    <row r="85" spans="1:10" x14ac:dyDescent="0.25">
      <c r="A85" s="3" t="s">
        <v>144</v>
      </c>
      <c r="B85" s="3">
        <v>84</v>
      </c>
      <c r="C85" s="3">
        <v>58827</v>
      </c>
      <c r="D85" s="3">
        <v>99</v>
      </c>
      <c r="E85" s="3" t="s">
        <v>184</v>
      </c>
      <c r="F85" s="3" t="s">
        <v>100</v>
      </c>
      <c r="G85" s="3">
        <f>VLOOKUP(products_s_import[[#This Row],[Тип продукции]],ProductType!$A$1:$B$11,2,0)</f>
        <v>4</v>
      </c>
      <c r="H85" s="3">
        <v>2</v>
      </c>
      <c r="I85" s="3">
        <v>8</v>
      </c>
      <c r="J85" s="3">
        <f>VLOOKUP(products_s_import[[#This Row],[Номер цеха для производства]],WorkShop!$A$1:$B$11,2,0)</f>
        <v>8</v>
      </c>
    </row>
    <row r="86" spans="1:10" x14ac:dyDescent="0.25">
      <c r="A86" s="3" t="s">
        <v>145</v>
      </c>
      <c r="B86" s="3">
        <v>85</v>
      </c>
      <c r="C86" s="3">
        <v>59898</v>
      </c>
      <c r="D86" s="3">
        <v>129</v>
      </c>
      <c r="E86" s="3" t="s">
        <v>185</v>
      </c>
      <c r="F86" s="3" t="s">
        <v>100</v>
      </c>
      <c r="G86" s="3">
        <f>VLOOKUP(products_s_import[[#This Row],[Тип продукции]],ProductType!$A$1:$B$11,2,0)</f>
        <v>4</v>
      </c>
      <c r="H86" s="3">
        <v>4</v>
      </c>
      <c r="I86" s="3">
        <v>1</v>
      </c>
      <c r="J86" s="3">
        <f>VLOOKUP(products_s_import[[#This Row],[Номер цеха для производства]],WorkShop!$A$1:$B$11,2,0)</f>
        <v>1</v>
      </c>
    </row>
    <row r="87" spans="1:10" x14ac:dyDescent="0.25">
      <c r="A87" s="3" t="s">
        <v>146</v>
      </c>
      <c r="B87" s="3">
        <v>86</v>
      </c>
      <c r="C87" s="3">
        <v>59474</v>
      </c>
      <c r="D87" s="3">
        <v>129</v>
      </c>
      <c r="E87" s="3" t="s">
        <v>186</v>
      </c>
      <c r="F87" s="3" t="s">
        <v>100</v>
      </c>
      <c r="G87" s="3">
        <f>VLOOKUP(products_s_import[[#This Row],[Тип продукции]],ProductType!$A$1:$B$11,2,0)</f>
        <v>4</v>
      </c>
      <c r="H87" s="3">
        <v>4</v>
      </c>
      <c r="I87" s="3">
        <v>8</v>
      </c>
      <c r="J87" s="3">
        <f>VLOOKUP(products_s_import[[#This Row],[Номер цеха для производства]],WorkShop!$A$1:$B$11,2,0)</f>
        <v>8</v>
      </c>
    </row>
    <row r="88" spans="1:10" x14ac:dyDescent="0.25">
      <c r="A88" s="3" t="s">
        <v>147</v>
      </c>
      <c r="B88" s="3">
        <v>87</v>
      </c>
      <c r="C88" s="3">
        <v>59324</v>
      </c>
      <c r="D88" s="3">
        <v>129</v>
      </c>
      <c r="E88" s="3" t="s">
        <v>183</v>
      </c>
      <c r="F88" s="3" t="s">
        <v>100</v>
      </c>
      <c r="G88" s="3">
        <f>VLOOKUP(products_s_import[[#This Row],[Тип продукции]],ProductType!$A$1:$B$11,2,0)</f>
        <v>4</v>
      </c>
      <c r="H88" s="3">
        <v>3</v>
      </c>
      <c r="I88" s="3">
        <v>9</v>
      </c>
      <c r="J88" s="3">
        <f>VLOOKUP(products_s_import[[#This Row],[Номер цеха для производства]],WorkShop!$A$1:$B$11,2,0)</f>
        <v>9</v>
      </c>
    </row>
    <row r="89" spans="1:10" x14ac:dyDescent="0.25">
      <c r="A89" s="3" t="s">
        <v>148</v>
      </c>
      <c r="B89" s="3">
        <v>88</v>
      </c>
      <c r="C89" s="3">
        <v>58827</v>
      </c>
      <c r="D89" s="3">
        <v>99</v>
      </c>
      <c r="E89" s="3" t="s">
        <v>184</v>
      </c>
      <c r="F89" s="3" t="s">
        <v>100</v>
      </c>
      <c r="G89" s="3">
        <f>VLOOKUP(products_s_import[[#This Row],[Тип продукции]],ProductType!$A$1:$B$11,2,0)</f>
        <v>4</v>
      </c>
      <c r="H89" s="3">
        <v>2</v>
      </c>
      <c r="I89" s="3">
        <v>8</v>
      </c>
      <c r="J89" s="3">
        <f>VLOOKUP(products_s_import[[#This Row],[Номер цеха для производства]],WorkShop!$A$1:$B$11,2,0)</f>
        <v>8</v>
      </c>
    </row>
    <row r="90" spans="1:10" x14ac:dyDescent="0.25">
      <c r="A90" s="3" t="s">
        <v>149</v>
      </c>
      <c r="B90" s="3">
        <v>89</v>
      </c>
      <c r="C90" s="3">
        <v>5027980</v>
      </c>
      <c r="D90" s="3">
        <v>4990</v>
      </c>
      <c r="E90" s="3" t="s">
        <v>213</v>
      </c>
      <c r="F90" s="3" t="s">
        <v>100</v>
      </c>
      <c r="G90" s="3">
        <f>VLOOKUP(products_s_import[[#This Row],[Тип продукции]],ProductType!$A$1:$B$11,2,0)</f>
        <v>4</v>
      </c>
      <c r="H90" s="3">
        <v>2</v>
      </c>
      <c r="I90" s="3">
        <v>1</v>
      </c>
      <c r="J90" s="3">
        <f>VLOOKUP(products_s_import[[#This Row],[Номер цеха для производства]],WorkShop!$A$1:$B$11,2,0)</f>
        <v>1</v>
      </c>
    </row>
    <row r="91" spans="1:10" x14ac:dyDescent="0.25">
      <c r="A91" s="3" t="s">
        <v>150</v>
      </c>
      <c r="B91" s="3">
        <v>90</v>
      </c>
      <c r="C91" s="3">
        <v>5027965</v>
      </c>
      <c r="D91" s="3">
        <v>4490</v>
      </c>
      <c r="E91" s="3" t="s">
        <v>214</v>
      </c>
      <c r="F91" s="3" t="s">
        <v>96</v>
      </c>
      <c r="G91" s="3">
        <f>VLOOKUP(products_s_import[[#This Row],[Тип продукции]],ProductType!$A$1:$B$11,2,0)</f>
        <v>1</v>
      </c>
      <c r="H91" s="3">
        <v>4</v>
      </c>
      <c r="I91" s="3">
        <v>2</v>
      </c>
      <c r="J91" s="3">
        <f>VLOOKUP(products_s_import[[#This Row],[Номер цеха для производства]],WorkShop!$A$1:$B$11,2,0)</f>
        <v>2</v>
      </c>
    </row>
    <row r="92" spans="1:10" x14ac:dyDescent="0.25">
      <c r="A92" s="3" t="s">
        <v>151</v>
      </c>
      <c r="B92" s="3">
        <v>91</v>
      </c>
      <c r="C92" s="3">
        <v>5027958</v>
      </c>
      <c r="D92" s="3">
        <v>3190</v>
      </c>
      <c r="E92" s="3" t="s">
        <v>215</v>
      </c>
      <c r="F92" s="3" t="s">
        <v>96</v>
      </c>
      <c r="G92" s="3">
        <f>VLOOKUP(products_s_import[[#This Row],[Тип продукции]],ProductType!$A$1:$B$11,2,0)</f>
        <v>1</v>
      </c>
      <c r="H92" s="3">
        <v>2</v>
      </c>
      <c r="I92" s="3">
        <v>4</v>
      </c>
      <c r="J92" s="3">
        <f>VLOOKUP(products_s_import[[#This Row],[Номер цеха для производства]],WorkShop!$A$1:$B$11,2,0)</f>
        <v>4</v>
      </c>
    </row>
    <row r="93" spans="1:10" x14ac:dyDescent="0.25">
      <c r="A93" s="3" t="s">
        <v>152</v>
      </c>
      <c r="B93" s="3">
        <v>92</v>
      </c>
      <c r="C93" s="3">
        <v>59923</v>
      </c>
      <c r="D93" s="3">
        <v>2790</v>
      </c>
      <c r="E93" s="3" t="s">
        <v>216</v>
      </c>
      <c r="F93" s="3" t="s">
        <v>96</v>
      </c>
      <c r="G93" s="3">
        <f>VLOOKUP(products_s_import[[#This Row],[Тип продукции]],ProductType!$A$1:$B$11,2,0)</f>
        <v>1</v>
      </c>
      <c r="H93" s="3">
        <v>1</v>
      </c>
      <c r="I93" s="3">
        <v>9</v>
      </c>
      <c r="J93" s="3">
        <f>VLOOKUP(products_s_import[[#This Row],[Номер цеха для производства]],WorkShop!$A$1:$B$11,2,0)</f>
        <v>9</v>
      </c>
    </row>
    <row r="94" spans="1:10" x14ac:dyDescent="0.25">
      <c r="A94" s="3" t="s">
        <v>153</v>
      </c>
      <c r="B94" s="3">
        <v>93</v>
      </c>
      <c r="C94" s="3">
        <v>59922</v>
      </c>
      <c r="D94" s="3">
        <v>2690</v>
      </c>
      <c r="E94" s="3" t="s">
        <v>174</v>
      </c>
      <c r="F94" s="3" t="s">
        <v>96</v>
      </c>
      <c r="G94" s="3">
        <f>VLOOKUP(products_s_import[[#This Row],[Тип продукции]],ProductType!$A$1:$B$11,2,0)</f>
        <v>1</v>
      </c>
      <c r="H94" s="3">
        <v>5</v>
      </c>
      <c r="I94" s="3">
        <v>4</v>
      </c>
      <c r="J94" s="3">
        <f>VLOOKUP(products_s_import[[#This Row],[Номер цеха для производства]],WorkShop!$A$1:$B$11,2,0)</f>
        <v>4</v>
      </c>
    </row>
    <row r="95" spans="1:10" x14ac:dyDescent="0.25">
      <c r="A95" s="3" t="s">
        <v>154</v>
      </c>
      <c r="B95" s="3">
        <v>94</v>
      </c>
      <c r="C95" s="3">
        <v>59921</v>
      </c>
      <c r="D95" s="3">
        <v>5690</v>
      </c>
      <c r="E95" s="3" t="s">
        <v>217</v>
      </c>
      <c r="F95" s="3" t="s">
        <v>96</v>
      </c>
      <c r="G95" s="3">
        <f>VLOOKUP(products_s_import[[#This Row],[Тип продукции]],ProductType!$A$1:$B$11,2,0)</f>
        <v>1</v>
      </c>
      <c r="H95" s="3">
        <v>3</v>
      </c>
      <c r="I95" s="3">
        <v>9</v>
      </c>
      <c r="J95" s="3">
        <f>VLOOKUP(products_s_import[[#This Row],[Номер цеха для производства]],WorkShop!$A$1:$B$11,2,0)</f>
        <v>9</v>
      </c>
    </row>
    <row r="96" spans="1:10" x14ac:dyDescent="0.25">
      <c r="A96" s="3" t="s">
        <v>155</v>
      </c>
      <c r="B96" s="3">
        <v>95</v>
      </c>
      <c r="C96" s="3">
        <v>59920</v>
      </c>
      <c r="D96" s="3">
        <v>5690</v>
      </c>
      <c r="E96" s="3" t="s">
        <v>218</v>
      </c>
      <c r="F96" s="3" t="s">
        <v>96</v>
      </c>
      <c r="G96" s="3">
        <f>VLOOKUP(products_s_import[[#This Row],[Тип продукции]],ProductType!$A$1:$B$11,2,0)</f>
        <v>1</v>
      </c>
      <c r="H96" s="3">
        <v>2</v>
      </c>
      <c r="I96" s="3">
        <v>8</v>
      </c>
      <c r="J96" s="3">
        <f>VLOOKUP(products_s_import[[#This Row],[Номер цеха для производства]],WorkShop!$A$1:$B$11,2,0)</f>
        <v>8</v>
      </c>
    </row>
    <row r="97" spans="1:10" x14ac:dyDescent="0.25">
      <c r="A97" s="3" t="s">
        <v>156</v>
      </c>
      <c r="B97" s="3">
        <v>96</v>
      </c>
      <c r="C97" s="3">
        <v>59920</v>
      </c>
      <c r="D97" s="3">
        <v>5690</v>
      </c>
      <c r="E97" s="3" t="s">
        <v>218</v>
      </c>
      <c r="F97" s="3" t="s">
        <v>96</v>
      </c>
      <c r="G97" s="3">
        <f>VLOOKUP(products_s_import[[#This Row],[Тип продукции]],ProductType!$A$1:$B$11,2,0)</f>
        <v>1</v>
      </c>
      <c r="H97" s="3">
        <v>2</v>
      </c>
      <c r="I97" s="3">
        <v>8</v>
      </c>
      <c r="J97" s="3">
        <f>VLOOKUP(products_s_import[[#This Row],[Номер цеха для производства]],WorkShop!$A$1:$B$11,2,0)</f>
        <v>8</v>
      </c>
    </row>
    <row r="98" spans="1:10" x14ac:dyDescent="0.25">
      <c r="A98" s="3" t="s">
        <v>157</v>
      </c>
      <c r="B98" s="3">
        <v>97</v>
      </c>
      <c r="C98" s="3">
        <v>5027980</v>
      </c>
      <c r="D98" s="3">
        <v>4990</v>
      </c>
      <c r="E98" s="3" t="s">
        <v>213</v>
      </c>
      <c r="F98" s="3" t="s">
        <v>100</v>
      </c>
      <c r="G98" s="3">
        <f>VLOOKUP(products_s_import[[#This Row],[Тип продукции]],ProductType!$A$1:$B$11,2,0)</f>
        <v>4</v>
      </c>
      <c r="H98" s="3">
        <v>2</v>
      </c>
      <c r="I98" s="3">
        <v>1</v>
      </c>
      <c r="J98" s="3">
        <f>VLOOKUP(products_s_import[[#This Row],[Номер цеха для производства]],WorkShop!$A$1:$B$11,2,0)</f>
        <v>1</v>
      </c>
    </row>
    <row r="99" spans="1:10" x14ac:dyDescent="0.25">
      <c r="A99" s="3" t="s">
        <v>158</v>
      </c>
      <c r="B99" s="3">
        <v>98</v>
      </c>
      <c r="C99" s="3">
        <v>5027965</v>
      </c>
      <c r="D99" s="3">
        <v>4490</v>
      </c>
      <c r="E99" s="3" t="s">
        <v>214</v>
      </c>
      <c r="F99" s="3" t="s">
        <v>96</v>
      </c>
      <c r="G99" s="3">
        <f>VLOOKUP(products_s_import[[#This Row],[Тип продукции]],ProductType!$A$1:$B$11,2,0)</f>
        <v>1</v>
      </c>
      <c r="H99" s="3">
        <v>4</v>
      </c>
      <c r="I99" s="3">
        <v>2</v>
      </c>
      <c r="J99" s="3">
        <f>VLOOKUP(products_s_import[[#This Row],[Номер цеха для производства]],WorkShop!$A$1:$B$11,2,0)</f>
        <v>2</v>
      </c>
    </row>
    <row r="100" spans="1:10" x14ac:dyDescent="0.25">
      <c r="A100" s="3" t="s">
        <v>159</v>
      </c>
      <c r="B100" s="3">
        <v>99</v>
      </c>
      <c r="C100" s="3">
        <v>5027958</v>
      </c>
      <c r="D100" s="3">
        <v>3190</v>
      </c>
      <c r="E100" s="3" t="s">
        <v>215</v>
      </c>
      <c r="F100" s="3" t="s">
        <v>96</v>
      </c>
      <c r="G100" s="3">
        <f>VLOOKUP(products_s_import[[#This Row],[Тип продукции]],ProductType!$A$1:$B$11,2,0)</f>
        <v>1</v>
      </c>
      <c r="H100" s="3">
        <v>2</v>
      </c>
      <c r="I100" s="3">
        <v>4</v>
      </c>
      <c r="J100" s="3">
        <f>VLOOKUP(products_s_import[[#This Row],[Номер цеха для производства]],WorkShop!$A$1:$B$11,2,0)</f>
        <v>4</v>
      </c>
    </row>
    <row r="101" spans="1:10" x14ac:dyDescent="0.25">
      <c r="A101" s="3" t="s">
        <v>160</v>
      </c>
      <c r="B101" s="3">
        <v>100</v>
      </c>
      <c r="C101" s="3">
        <v>59923</v>
      </c>
      <c r="D101" s="3">
        <v>2790</v>
      </c>
      <c r="E101" s="3" t="s">
        <v>216</v>
      </c>
      <c r="F101" s="3" t="s">
        <v>96</v>
      </c>
      <c r="G101" s="3">
        <f>VLOOKUP(products_s_import[[#This Row],[Тип продукции]],ProductType!$A$1:$B$11,2,0)</f>
        <v>1</v>
      </c>
      <c r="H101" s="3">
        <v>1</v>
      </c>
      <c r="I101" s="3">
        <v>9</v>
      </c>
      <c r="J101" s="3">
        <f>VLOOKUP(products_s_import[[#This Row],[Номер цеха для производства]],WorkShop!$A$1:$B$11,2,0)</f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s="4" t="s">
        <v>248</v>
      </c>
      <c r="B1" t="s">
        <v>247</v>
      </c>
    </row>
    <row r="2" spans="1:2" x14ac:dyDescent="0.25">
      <c r="A2" s="5">
        <v>4</v>
      </c>
      <c r="B2" s="5">
        <v>4</v>
      </c>
    </row>
    <row r="3" spans="1:2" x14ac:dyDescent="0.25">
      <c r="A3" s="6">
        <v>9</v>
      </c>
      <c r="B3" s="6">
        <v>9</v>
      </c>
    </row>
    <row r="4" spans="1:2" x14ac:dyDescent="0.25">
      <c r="A4" s="6">
        <v>2</v>
      </c>
      <c r="B4" s="6">
        <v>2</v>
      </c>
    </row>
    <row r="5" spans="1:2" x14ac:dyDescent="0.25">
      <c r="A5" s="5">
        <v>10</v>
      </c>
      <c r="B5" s="5">
        <v>10</v>
      </c>
    </row>
    <row r="6" spans="1:2" x14ac:dyDescent="0.25">
      <c r="A6" s="6">
        <v>5</v>
      </c>
      <c r="B6" s="6">
        <v>5</v>
      </c>
    </row>
    <row r="7" spans="1:2" x14ac:dyDescent="0.25">
      <c r="A7" s="6">
        <v>6</v>
      </c>
      <c r="B7" s="6">
        <v>6</v>
      </c>
    </row>
    <row r="8" spans="1:2" x14ac:dyDescent="0.25">
      <c r="A8" s="5">
        <v>8</v>
      </c>
      <c r="B8" s="5">
        <v>8</v>
      </c>
    </row>
    <row r="9" spans="1:2" x14ac:dyDescent="0.25">
      <c r="A9" s="6">
        <v>7</v>
      </c>
      <c r="B9" s="6">
        <v>7</v>
      </c>
    </row>
    <row r="10" spans="1:2" x14ac:dyDescent="0.25">
      <c r="A10" s="5">
        <v>1</v>
      </c>
      <c r="B10" s="5">
        <v>1</v>
      </c>
    </row>
    <row r="11" spans="1:2" x14ac:dyDescent="0.25">
      <c r="A11" s="6">
        <v>3</v>
      </c>
      <c r="B11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9" sqref="A9"/>
    </sheetView>
  </sheetViews>
  <sheetFormatPr defaultRowHeight="15" x14ac:dyDescent="0.25"/>
  <cols>
    <col min="1" max="1" width="17.28515625" bestFit="1" customWidth="1"/>
  </cols>
  <sheetData>
    <row r="1" spans="1:2" x14ac:dyDescent="0.25">
      <c r="A1" s="3" t="s">
        <v>245</v>
      </c>
      <c r="B1" t="s">
        <v>244</v>
      </c>
    </row>
    <row r="2" spans="1:2" x14ac:dyDescent="0.25">
      <c r="A2" s="3" t="s">
        <v>96</v>
      </c>
      <c r="B2">
        <v>1</v>
      </c>
    </row>
    <row r="3" spans="1:2" x14ac:dyDescent="0.25">
      <c r="A3" s="3" t="s">
        <v>97</v>
      </c>
      <c r="B3">
        <v>2</v>
      </c>
    </row>
    <row r="4" spans="1:2" x14ac:dyDescent="0.25">
      <c r="A4" s="3" t="s">
        <v>98</v>
      </c>
      <c r="B4">
        <v>3</v>
      </c>
    </row>
    <row r="5" spans="1:2" x14ac:dyDescent="0.25">
      <c r="A5" s="3" t="s">
        <v>100</v>
      </c>
      <c r="B5">
        <v>4</v>
      </c>
    </row>
    <row r="6" spans="1:2" x14ac:dyDescent="0.25">
      <c r="A6" s="3" t="s">
        <v>109</v>
      </c>
      <c r="B6">
        <v>5</v>
      </c>
    </row>
    <row r="7" spans="1:2" x14ac:dyDescent="0.25">
      <c r="A7" s="3" t="s">
        <v>113</v>
      </c>
      <c r="B7">
        <v>6</v>
      </c>
    </row>
    <row r="8" spans="1:2" x14ac:dyDescent="0.25">
      <c r="A8" s="3" t="s">
        <v>115</v>
      </c>
      <c r="B8">
        <v>7</v>
      </c>
    </row>
    <row r="9" spans="1:2" x14ac:dyDescent="0.25">
      <c r="A9" s="3" t="s">
        <v>119</v>
      </c>
      <c r="B9">
        <v>8</v>
      </c>
    </row>
    <row r="10" spans="1:2" x14ac:dyDescent="0.25">
      <c r="A10" s="3" t="s">
        <v>131</v>
      </c>
      <c r="B10">
        <v>9</v>
      </c>
    </row>
    <row r="11" spans="1:2" x14ac:dyDescent="0.25">
      <c r="A11" s="3" t="s">
        <v>134</v>
      </c>
      <c r="B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B1" workbookViewId="0">
      <selection activeCell="C39" sqref="C39"/>
    </sheetView>
  </sheetViews>
  <sheetFormatPr defaultRowHeight="15" x14ac:dyDescent="0.25"/>
  <cols>
    <col min="1" max="1" width="37.28515625" bestFit="1" customWidth="1"/>
    <col min="2" max="2" width="10.140625" bestFit="1" customWidth="1"/>
    <col min="3" max="3" width="17.5703125" bestFit="1" customWidth="1"/>
    <col min="4" max="4" width="17.5703125" customWidth="1"/>
    <col min="5" max="5" width="25" bestFit="1" customWidth="1"/>
    <col min="6" max="6" width="22.5703125" bestFit="1" customWidth="1"/>
    <col min="7" max="7" width="22.5703125" customWidth="1"/>
    <col min="8" max="8" width="24.140625" bestFit="1" customWidth="1"/>
    <col min="9" max="9" width="37.28515625" bestFit="1" customWidth="1"/>
    <col min="10" max="10" width="13.7109375" bestFit="1" customWidth="1"/>
  </cols>
  <sheetData>
    <row r="1" spans="1:10" x14ac:dyDescent="0.25">
      <c r="A1" s="3" t="s">
        <v>252</v>
      </c>
      <c r="B1" s="3" t="s">
        <v>251</v>
      </c>
      <c r="C1" s="3" t="s">
        <v>161</v>
      </c>
      <c r="D1" s="3" t="s">
        <v>256</v>
      </c>
      <c r="E1" s="3" t="s">
        <v>253</v>
      </c>
      <c r="F1" s="3" t="s">
        <v>162</v>
      </c>
      <c r="G1" s="3" t="s">
        <v>250</v>
      </c>
      <c r="H1" s="3" t="s">
        <v>163</v>
      </c>
      <c r="I1" s="3" t="s">
        <v>254</v>
      </c>
      <c r="J1" s="3" t="s">
        <v>255</v>
      </c>
    </row>
    <row r="2" spans="1:10" x14ac:dyDescent="0.25">
      <c r="A2" s="3" t="s">
        <v>53</v>
      </c>
      <c r="B2" s="3">
        <v>1</v>
      </c>
      <c r="C2" s="3" t="s">
        <v>261</v>
      </c>
      <c r="D2" s="3">
        <f>VLOOKUP(materials_short_s_import[[#This Row],[ Тип материала]],MaterialType!$A$1:$B$6,2,0)</f>
        <v>1</v>
      </c>
      <c r="E2" s="3">
        <v>7</v>
      </c>
      <c r="F2" s="3" t="s">
        <v>164</v>
      </c>
      <c r="G2" s="3">
        <f>VLOOKUP(materials_short_s_import[[#This Row],[ Единица измерения]],UnitType!$A$1:$B$3,2,0)</f>
        <v>1</v>
      </c>
      <c r="H2" s="3">
        <v>191</v>
      </c>
      <c r="I2" s="3">
        <v>34</v>
      </c>
      <c r="J2" s="3">
        <v>6009</v>
      </c>
    </row>
    <row r="3" spans="1:10" x14ac:dyDescent="0.25">
      <c r="A3" s="3" t="s">
        <v>87</v>
      </c>
      <c r="B3" s="3">
        <v>2</v>
      </c>
      <c r="C3" s="3" t="s">
        <v>262</v>
      </c>
      <c r="D3" s="3">
        <f>VLOOKUP(materials_short_s_import[[#This Row],[ Тип материала]],MaterialType!$A$1:$B$6,2,0)</f>
        <v>2</v>
      </c>
      <c r="E3" s="3">
        <v>10</v>
      </c>
      <c r="F3" s="3" t="s">
        <v>164</v>
      </c>
      <c r="G3" s="3">
        <f>VLOOKUP(materials_short_s_import[[#This Row],[ Единица измерения]],UnitType!$A$1:$B$3,2,0)</f>
        <v>1</v>
      </c>
      <c r="H3" s="3">
        <v>713</v>
      </c>
      <c r="I3" s="3">
        <v>18</v>
      </c>
      <c r="J3" s="3">
        <v>13742</v>
      </c>
    </row>
    <row r="4" spans="1:10" x14ac:dyDescent="0.25">
      <c r="A4" s="3" t="s">
        <v>75</v>
      </c>
      <c r="B4" s="3">
        <v>3</v>
      </c>
      <c r="C4" s="3" t="s">
        <v>263</v>
      </c>
      <c r="D4" s="3">
        <f>VLOOKUP(materials_short_s_import[[#This Row],[ Тип материала]],MaterialType!$A$1:$B$6,2,0)</f>
        <v>3</v>
      </c>
      <c r="E4" s="3">
        <v>9</v>
      </c>
      <c r="F4" s="3" t="s">
        <v>165</v>
      </c>
      <c r="G4" s="3">
        <f>VLOOKUP(materials_short_s_import[[#This Row],[ Единица измерения]],UnitType!$A$1:$B$3,2,0)</f>
        <v>2</v>
      </c>
      <c r="H4" s="3">
        <v>280</v>
      </c>
      <c r="I4" s="3">
        <v>12</v>
      </c>
      <c r="J4" s="3">
        <v>10633</v>
      </c>
    </row>
    <row r="5" spans="1:10" x14ac:dyDescent="0.25">
      <c r="A5" s="3" t="s">
        <v>18</v>
      </c>
      <c r="B5" s="3">
        <v>4</v>
      </c>
      <c r="C5" s="3" t="s">
        <v>264</v>
      </c>
      <c r="D5" s="3">
        <f>VLOOKUP(materials_short_s_import[[#This Row],[ Тип материала]],MaterialType!$A$1:$B$6,2,0)</f>
        <v>4</v>
      </c>
      <c r="E5" s="3">
        <v>2</v>
      </c>
      <c r="F5" s="3" t="s">
        <v>164</v>
      </c>
      <c r="G5" s="3">
        <f>VLOOKUP(materials_short_s_import[[#This Row],[ Единица измерения]],UnitType!$A$1:$B$3,2,0)</f>
        <v>1</v>
      </c>
      <c r="H5" s="3">
        <v>981</v>
      </c>
      <c r="I5" s="3">
        <v>12</v>
      </c>
      <c r="J5" s="3">
        <v>2343</v>
      </c>
    </row>
    <row r="6" spans="1:10" x14ac:dyDescent="0.25">
      <c r="A6" s="3" t="s">
        <v>166</v>
      </c>
      <c r="B6" s="3">
        <v>5</v>
      </c>
      <c r="C6" s="3" t="s">
        <v>264</v>
      </c>
      <c r="D6" s="3">
        <f>VLOOKUP(materials_short_s_import[[#This Row],[ Тип материала]],MaterialType!$A$1:$B$6,2,0)</f>
        <v>4</v>
      </c>
      <c r="E6" s="3">
        <v>8</v>
      </c>
      <c r="F6" s="3" t="s">
        <v>165</v>
      </c>
      <c r="G6" s="3">
        <f>VLOOKUP(materials_short_s_import[[#This Row],[ Единица измерения]],UnitType!$A$1:$B$3,2,0)</f>
        <v>2</v>
      </c>
      <c r="H6" s="3">
        <v>307</v>
      </c>
      <c r="I6" s="3">
        <v>17</v>
      </c>
      <c r="J6" s="3">
        <v>12097</v>
      </c>
    </row>
    <row r="7" spans="1:10" x14ac:dyDescent="0.25">
      <c r="A7" s="3" t="s">
        <v>30</v>
      </c>
      <c r="B7" s="3">
        <v>6</v>
      </c>
      <c r="C7" s="3" t="s">
        <v>264</v>
      </c>
      <c r="D7" s="3">
        <f>VLOOKUP(materials_short_s_import[[#This Row],[ Тип материала]],MaterialType!$A$1:$B$6,2,0)</f>
        <v>4</v>
      </c>
      <c r="E7" s="3">
        <v>4</v>
      </c>
      <c r="F7" s="3" t="s">
        <v>165</v>
      </c>
      <c r="G7" s="3">
        <f>VLOOKUP(materials_short_s_import[[#This Row],[ Единица измерения]],UnitType!$A$1:$B$3,2,0)</f>
        <v>2</v>
      </c>
      <c r="H7" s="3">
        <v>345</v>
      </c>
      <c r="I7" s="3">
        <v>46</v>
      </c>
      <c r="J7" s="3">
        <v>13550</v>
      </c>
    </row>
    <row r="8" spans="1:10" x14ac:dyDescent="0.25">
      <c r="A8" s="3" t="s">
        <v>85</v>
      </c>
      <c r="B8" s="3">
        <v>7</v>
      </c>
      <c r="C8" s="3" t="s">
        <v>262</v>
      </c>
      <c r="D8" s="3">
        <f>VLOOKUP(materials_short_s_import[[#This Row],[ Тип материала]],MaterialType!$A$1:$B$6,2,0)</f>
        <v>2</v>
      </c>
      <c r="E8" s="3">
        <v>10</v>
      </c>
      <c r="F8" s="3" t="s">
        <v>164</v>
      </c>
      <c r="G8" s="3">
        <f>VLOOKUP(materials_short_s_import[[#This Row],[ Единица измерения]],UnitType!$A$1:$B$3,2,0)</f>
        <v>1</v>
      </c>
      <c r="H8" s="3">
        <v>965</v>
      </c>
      <c r="I8" s="3">
        <v>17</v>
      </c>
      <c r="J8" s="3">
        <v>15210</v>
      </c>
    </row>
    <row r="9" spans="1:10" x14ac:dyDescent="0.25">
      <c r="A9" s="3" t="s">
        <v>58</v>
      </c>
      <c r="B9" s="3">
        <v>8</v>
      </c>
      <c r="C9" s="3" t="s">
        <v>265</v>
      </c>
      <c r="D9" s="3">
        <f>VLOOKUP(materials_short_s_import[[#This Row],[ Тип материала]],MaterialType!$A$1:$B$6,2,0)</f>
        <v>5</v>
      </c>
      <c r="E9" s="3">
        <v>8</v>
      </c>
      <c r="F9" s="3" t="s">
        <v>165</v>
      </c>
      <c r="G9" s="3">
        <f>VLOOKUP(materials_short_s_import[[#This Row],[ Единица измерения]],UnitType!$A$1:$B$3,2,0)</f>
        <v>2</v>
      </c>
      <c r="H9" s="3">
        <v>256</v>
      </c>
      <c r="I9" s="3">
        <v>9</v>
      </c>
      <c r="J9" s="3">
        <v>32616</v>
      </c>
    </row>
    <row r="10" spans="1:10" x14ac:dyDescent="0.25">
      <c r="A10" s="3" t="s">
        <v>81</v>
      </c>
      <c r="B10" s="3">
        <v>9</v>
      </c>
      <c r="C10" s="3" t="s">
        <v>263</v>
      </c>
      <c r="D10" s="3">
        <f>VLOOKUP(materials_short_s_import[[#This Row],[ Тип материала]],MaterialType!$A$1:$B$6,2,0)</f>
        <v>3</v>
      </c>
      <c r="E10" s="3">
        <v>9</v>
      </c>
      <c r="F10" s="3" t="s">
        <v>164</v>
      </c>
      <c r="G10" s="3">
        <f>VLOOKUP(materials_short_s_import[[#This Row],[ Единица измерения]],UnitType!$A$1:$B$3,2,0)</f>
        <v>1</v>
      </c>
      <c r="H10" s="3">
        <v>65</v>
      </c>
      <c r="I10" s="3">
        <v>36</v>
      </c>
      <c r="J10" s="3">
        <v>36753</v>
      </c>
    </row>
    <row r="11" spans="1:10" x14ac:dyDescent="0.25">
      <c r="A11" s="3" t="s">
        <v>167</v>
      </c>
      <c r="B11" s="3">
        <v>10</v>
      </c>
      <c r="C11" s="3" t="s">
        <v>262</v>
      </c>
      <c r="D11" s="3">
        <f>VLOOKUP(materials_short_s_import[[#This Row],[ Тип материала]],MaterialType!$A$1:$B$6,2,0)</f>
        <v>2</v>
      </c>
      <c r="E11" s="3">
        <v>5</v>
      </c>
      <c r="F11" s="3" t="s">
        <v>164</v>
      </c>
      <c r="G11" s="3">
        <f>VLOOKUP(materials_short_s_import[[#This Row],[ Единица измерения]],UnitType!$A$1:$B$3,2,0)</f>
        <v>1</v>
      </c>
      <c r="H11" s="3">
        <v>387</v>
      </c>
      <c r="I11" s="3">
        <v>39</v>
      </c>
      <c r="J11" s="3">
        <v>32910</v>
      </c>
    </row>
    <row r="12" spans="1:10" x14ac:dyDescent="0.25">
      <c r="A12" s="3" t="s">
        <v>72</v>
      </c>
      <c r="B12" s="3">
        <v>11</v>
      </c>
      <c r="C12" s="3" t="s">
        <v>262</v>
      </c>
      <c r="D12" s="3">
        <f>VLOOKUP(materials_short_s_import[[#This Row],[ Тип материала]],MaterialType!$A$1:$B$6,2,0)</f>
        <v>2</v>
      </c>
      <c r="E12" s="3">
        <v>9</v>
      </c>
      <c r="F12" s="3" t="s">
        <v>164</v>
      </c>
      <c r="G12" s="3">
        <f>VLOOKUP(materials_short_s_import[[#This Row],[ Единица измерения]],UnitType!$A$1:$B$3,2,0)</f>
        <v>1</v>
      </c>
      <c r="H12" s="3">
        <v>398</v>
      </c>
      <c r="I12" s="3">
        <v>25</v>
      </c>
      <c r="J12" s="3">
        <v>782</v>
      </c>
    </row>
    <row r="13" spans="1:10" x14ac:dyDescent="0.25">
      <c r="A13" s="3" t="s">
        <v>22</v>
      </c>
      <c r="B13" s="3">
        <v>12</v>
      </c>
      <c r="C13" s="3" t="s">
        <v>261</v>
      </c>
      <c r="D13" s="3">
        <f>VLOOKUP(materials_short_s_import[[#This Row],[ Тип материала]],MaterialType!$A$1:$B$6,2,0)</f>
        <v>1</v>
      </c>
      <c r="E13" s="3">
        <v>3</v>
      </c>
      <c r="F13" s="3" t="s">
        <v>164</v>
      </c>
      <c r="G13" s="3">
        <f>VLOOKUP(materials_short_s_import[[#This Row],[ Единица измерения]],UnitType!$A$1:$B$3,2,0)</f>
        <v>1</v>
      </c>
      <c r="H13" s="3">
        <v>589</v>
      </c>
      <c r="I13" s="3">
        <v>32</v>
      </c>
      <c r="J13" s="3">
        <v>35776</v>
      </c>
    </row>
    <row r="14" spans="1:10" x14ac:dyDescent="0.25">
      <c r="A14" s="3" t="s">
        <v>47</v>
      </c>
      <c r="B14" s="3">
        <v>13</v>
      </c>
      <c r="C14" s="3" t="s">
        <v>261</v>
      </c>
      <c r="D14" s="3">
        <f>VLOOKUP(materials_short_s_import[[#This Row],[ Тип материала]],MaterialType!$A$1:$B$6,2,0)</f>
        <v>1</v>
      </c>
      <c r="E14" s="3">
        <v>5</v>
      </c>
      <c r="F14" s="3" t="s">
        <v>165</v>
      </c>
      <c r="G14" s="3">
        <f>VLOOKUP(materials_short_s_import[[#This Row],[ Единица измерения]],UnitType!$A$1:$B$3,2,0)</f>
        <v>2</v>
      </c>
      <c r="H14" s="3">
        <v>471</v>
      </c>
      <c r="I14" s="3">
        <v>40</v>
      </c>
      <c r="J14" s="3">
        <v>20453</v>
      </c>
    </row>
    <row r="15" spans="1:10" x14ac:dyDescent="0.25">
      <c r="A15" s="3" t="s">
        <v>26</v>
      </c>
      <c r="B15" s="3">
        <v>14</v>
      </c>
      <c r="C15" s="3" t="s">
        <v>262</v>
      </c>
      <c r="D15" s="3">
        <f>VLOOKUP(materials_short_s_import[[#This Row],[ Тип материала]],MaterialType!$A$1:$B$6,2,0)</f>
        <v>2</v>
      </c>
      <c r="E15" s="3">
        <v>3</v>
      </c>
      <c r="F15" s="3" t="s">
        <v>164</v>
      </c>
      <c r="G15" s="3">
        <f>VLOOKUP(materials_short_s_import[[#This Row],[ Единица измерения]],UnitType!$A$1:$B$3,2,0)</f>
        <v>1</v>
      </c>
      <c r="H15" s="3">
        <v>654</v>
      </c>
      <c r="I15" s="3">
        <v>29</v>
      </c>
      <c r="J15" s="3">
        <v>41101</v>
      </c>
    </row>
    <row r="16" spans="1:10" x14ac:dyDescent="0.25">
      <c r="A16" s="3" t="s">
        <v>32</v>
      </c>
      <c r="B16" s="3">
        <v>15</v>
      </c>
      <c r="C16" s="3" t="s">
        <v>263</v>
      </c>
      <c r="D16" s="3">
        <f>VLOOKUP(materials_short_s_import[[#This Row],[ Тип материала]],MaterialType!$A$1:$B$6,2,0)</f>
        <v>3</v>
      </c>
      <c r="E16" s="3">
        <v>4</v>
      </c>
      <c r="F16" s="3" t="s">
        <v>164</v>
      </c>
      <c r="G16" s="3">
        <f>VLOOKUP(materials_short_s_import[[#This Row],[ Единица измерения]],UnitType!$A$1:$B$3,2,0)</f>
        <v>1</v>
      </c>
      <c r="H16" s="3">
        <v>988</v>
      </c>
      <c r="I16" s="3">
        <v>49</v>
      </c>
      <c r="J16" s="3">
        <v>55742</v>
      </c>
    </row>
    <row r="17" spans="1:10" x14ac:dyDescent="0.25">
      <c r="A17" s="3" t="s">
        <v>24</v>
      </c>
      <c r="B17" s="3">
        <v>16</v>
      </c>
      <c r="C17" s="3" t="s">
        <v>265</v>
      </c>
      <c r="D17" s="3">
        <f>VLOOKUP(materials_short_s_import[[#This Row],[ Тип материала]],MaterialType!$A$1:$B$6,2,0)</f>
        <v>5</v>
      </c>
      <c r="E17" s="3">
        <v>3</v>
      </c>
      <c r="F17" s="3" t="s">
        <v>165</v>
      </c>
      <c r="G17" s="3">
        <f>VLOOKUP(materials_short_s_import[[#This Row],[ Единица измерения]],UnitType!$A$1:$B$3,2,0)</f>
        <v>2</v>
      </c>
      <c r="H17" s="3">
        <v>191</v>
      </c>
      <c r="I17" s="3">
        <v>11</v>
      </c>
      <c r="J17" s="3">
        <v>1407</v>
      </c>
    </row>
    <row r="18" spans="1:10" x14ac:dyDescent="0.25">
      <c r="A18" s="3" t="s">
        <v>71</v>
      </c>
      <c r="B18" s="3">
        <v>17</v>
      </c>
      <c r="C18" s="3" t="s">
        <v>263</v>
      </c>
      <c r="D18" s="3">
        <f>VLOOKUP(materials_short_s_import[[#This Row],[ Тип материала]],MaterialType!$A$1:$B$6,2,0)</f>
        <v>3</v>
      </c>
      <c r="E18" s="3">
        <v>8</v>
      </c>
      <c r="F18" s="3" t="s">
        <v>164</v>
      </c>
      <c r="G18" s="3">
        <f>VLOOKUP(materials_short_s_import[[#This Row],[ Единица измерения]],UnitType!$A$1:$B$3,2,0)</f>
        <v>1</v>
      </c>
      <c r="H18" s="3">
        <v>173</v>
      </c>
      <c r="I18" s="3">
        <v>26</v>
      </c>
      <c r="J18" s="3">
        <v>26137</v>
      </c>
    </row>
    <row r="19" spans="1:10" x14ac:dyDescent="0.25">
      <c r="A19" s="3" t="s">
        <v>168</v>
      </c>
      <c r="B19" s="3">
        <v>18</v>
      </c>
      <c r="C19" s="3" t="s">
        <v>262</v>
      </c>
      <c r="D19" s="3">
        <f>VLOOKUP(materials_short_s_import[[#This Row],[ Тип материала]],MaterialType!$A$1:$B$6,2,0)</f>
        <v>2</v>
      </c>
      <c r="E19" s="3">
        <v>2</v>
      </c>
      <c r="F19" s="3" t="s">
        <v>164</v>
      </c>
      <c r="G19" s="3">
        <f>VLOOKUP(materials_short_s_import[[#This Row],[ Единица измерения]],UnitType!$A$1:$B$3,2,0)</f>
        <v>1</v>
      </c>
      <c r="H19" s="3">
        <v>993</v>
      </c>
      <c r="I19" s="3">
        <v>34</v>
      </c>
      <c r="J19" s="3">
        <v>15628</v>
      </c>
    </row>
    <row r="20" spans="1:10" x14ac:dyDescent="0.25">
      <c r="A20" s="3" t="s">
        <v>1</v>
      </c>
      <c r="B20" s="3">
        <v>19</v>
      </c>
      <c r="C20" s="3" t="s">
        <v>264</v>
      </c>
      <c r="D20" s="3">
        <f>VLOOKUP(materials_short_s_import[[#This Row],[ Тип материала]],MaterialType!$A$1:$B$6,2,0)</f>
        <v>4</v>
      </c>
      <c r="E20" s="3">
        <v>10</v>
      </c>
      <c r="F20" s="3" t="s">
        <v>164</v>
      </c>
      <c r="G20" s="3">
        <f>VLOOKUP(materials_short_s_import[[#This Row],[ Единица измерения]],UnitType!$A$1:$B$3,2,0)</f>
        <v>1</v>
      </c>
      <c r="H20" s="3">
        <v>851</v>
      </c>
      <c r="I20" s="3">
        <v>38</v>
      </c>
      <c r="J20" s="3">
        <v>22538</v>
      </c>
    </row>
    <row r="21" spans="1:10" x14ac:dyDescent="0.25">
      <c r="A21" s="3" t="s">
        <v>14</v>
      </c>
      <c r="B21" s="3">
        <v>20</v>
      </c>
      <c r="C21" s="3" t="s">
        <v>264</v>
      </c>
      <c r="D21" s="3">
        <f>VLOOKUP(materials_short_s_import[[#This Row],[ Тип материала]],MaterialType!$A$1:$B$6,2,0)</f>
        <v>4</v>
      </c>
      <c r="E21" s="3">
        <v>2</v>
      </c>
      <c r="F21" s="3" t="s">
        <v>164</v>
      </c>
      <c r="G21" s="3">
        <f>VLOOKUP(materials_short_s_import[[#This Row],[ Единица измерения]],UnitType!$A$1:$B$3,2,0)</f>
        <v>1</v>
      </c>
      <c r="H21" s="3">
        <v>776</v>
      </c>
      <c r="I21" s="3">
        <v>46</v>
      </c>
      <c r="J21" s="3">
        <v>17312</v>
      </c>
    </row>
    <row r="22" spans="1:10" x14ac:dyDescent="0.25">
      <c r="A22" s="3" t="s">
        <v>10</v>
      </c>
      <c r="B22" s="3">
        <v>21</v>
      </c>
      <c r="C22" s="3" t="s">
        <v>261</v>
      </c>
      <c r="D22" s="3">
        <f>VLOOKUP(materials_short_s_import[[#This Row],[ Тип материала]],MaterialType!$A$1:$B$6,2,0)</f>
        <v>1</v>
      </c>
      <c r="E22" s="3">
        <v>1</v>
      </c>
      <c r="F22" s="3" t="s">
        <v>165</v>
      </c>
      <c r="G22" s="3">
        <f>VLOOKUP(materials_short_s_import[[#This Row],[ Единица измерения]],UnitType!$A$1:$B$3,2,0)</f>
        <v>2</v>
      </c>
      <c r="H22" s="3">
        <v>237</v>
      </c>
      <c r="I22" s="3">
        <v>12</v>
      </c>
      <c r="J22" s="3">
        <v>19528</v>
      </c>
    </row>
    <row r="23" spans="1:10" x14ac:dyDescent="0.25">
      <c r="A23" s="3" t="s">
        <v>69</v>
      </c>
      <c r="B23" s="3">
        <v>22</v>
      </c>
      <c r="C23" s="3" t="s">
        <v>261</v>
      </c>
      <c r="D23" s="3">
        <f>VLOOKUP(materials_short_s_import[[#This Row],[ Тип материала]],MaterialType!$A$1:$B$6,2,0)</f>
        <v>1</v>
      </c>
      <c r="E23" s="3">
        <v>8</v>
      </c>
      <c r="F23" s="3" t="s">
        <v>165</v>
      </c>
      <c r="G23" s="3">
        <f>VLOOKUP(materials_short_s_import[[#This Row],[ Единица измерения]],UnitType!$A$1:$B$3,2,0)</f>
        <v>2</v>
      </c>
      <c r="H23" s="3">
        <v>983</v>
      </c>
      <c r="I23" s="3">
        <v>49</v>
      </c>
      <c r="J23" s="3">
        <v>38432</v>
      </c>
    </row>
    <row r="24" spans="1:10" x14ac:dyDescent="0.25">
      <c r="A24" s="3" t="s">
        <v>20</v>
      </c>
      <c r="B24" s="3">
        <v>23</v>
      </c>
      <c r="C24" s="3" t="s">
        <v>261</v>
      </c>
      <c r="D24" s="3">
        <f>VLOOKUP(materials_short_s_import[[#This Row],[ Тип материала]],MaterialType!$A$1:$B$6,2,0)</f>
        <v>1</v>
      </c>
      <c r="E24" s="3">
        <v>3</v>
      </c>
      <c r="F24" s="3" t="s">
        <v>165</v>
      </c>
      <c r="G24" s="3">
        <f>VLOOKUP(materials_short_s_import[[#This Row],[ Единица измерения]],UnitType!$A$1:$B$3,2,0)</f>
        <v>2</v>
      </c>
      <c r="H24" s="3">
        <v>246</v>
      </c>
      <c r="I24" s="3">
        <v>41</v>
      </c>
      <c r="J24" s="3">
        <v>44015</v>
      </c>
    </row>
    <row r="25" spans="1:10" x14ac:dyDescent="0.25">
      <c r="A25" s="3" t="s">
        <v>33</v>
      </c>
      <c r="B25" s="3">
        <v>24</v>
      </c>
      <c r="C25" s="3" t="s">
        <v>262</v>
      </c>
      <c r="D25" s="3">
        <f>VLOOKUP(materials_short_s_import[[#This Row],[ Тип материала]],MaterialType!$A$1:$B$6,2,0)</f>
        <v>2</v>
      </c>
      <c r="E25" s="3">
        <v>4</v>
      </c>
      <c r="F25" s="3" t="s">
        <v>164</v>
      </c>
      <c r="G25" s="3">
        <f>VLOOKUP(materials_short_s_import[[#This Row],[ Единица измерения]],UnitType!$A$1:$B$3,2,0)</f>
        <v>1</v>
      </c>
      <c r="H25" s="3">
        <v>146</v>
      </c>
      <c r="I25" s="3">
        <v>16</v>
      </c>
      <c r="J25" s="3">
        <v>19507</v>
      </c>
    </row>
    <row r="26" spans="1:10" x14ac:dyDescent="0.25">
      <c r="A26" s="3" t="s">
        <v>39</v>
      </c>
      <c r="B26" s="3">
        <v>25</v>
      </c>
      <c r="C26" s="3" t="s">
        <v>263</v>
      </c>
      <c r="D26" s="3">
        <f>VLOOKUP(materials_short_s_import[[#This Row],[ Тип материала]],MaterialType!$A$1:$B$6,2,0)</f>
        <v>3</v>
      </c>
      <c r="E26" s="3">
        <v>4</v>
      </c>
      <c r="F26" s="3" t="s">
        <v>164</v>
      </c>
      <c r="G26" s="3">
        <f>VLOOKUP(materials_short_s_import[[#This Row],[ Единица измерения]],UnitType!$A$1:$B$3,2,0)</f>
        <v>1</v>
      </c>
      <c r="H26" s="3">
        <v>478</v>
      </c>
      <c r="I26" s="3">
        <v>34</v>
      </c>
      <c r="J26" s="3">
        <v>32205</v>
      </c>
    </row>
    <row r="27" spans="1:10" x14ac:dyDescent="0.25">
      <c r="A27" s="3" t="s">
        <v>51</v>
      </c>
      <c r="B27" s="3">
        <v>26</v>
      </c>
      <c r="C27" s="3" t="s">
        <v>265</v>
      </c>
      <c r="D27" s="3">
        <f>VLOOKUP(materials_short_s_import[[#This Row],[ Тип материала]],MaterialType!$A$1:$B$6,2,0)</f>
        <v>5</v>
      </c>
      <c r="E27" s="3">
        <v>7</v>
      </c>
      <c r="F27" s="3" t="s">
        <v>164</v>
      </c>
      <c r="G27" s="3">
        <f>VLOOKUP(materials_short_s_import[[#This Row],[ Единица измерения]],UnitType!$A$1:$B$3,2,0)</f>
        <v>1</v>
      </c>
      <c r="H27" s="3">
        <v>594</v>
      </c>
      <c r="I27" s="3">
        <v>19</v>
      </c>
      <c r="J27" s="3">
        <v>42640</v>
      </c>
    </row>
    <row r="28" spans="1:10" x14ac:dyDescent="0.25">
      <c r="A28" s="3" t="s">
        <v>60</v>
      </c>
      <c r="B28" s="3">
        <v>27</v>
      </c>
      <c r="C28" s="3" t="s">
        <v>262</v>
      </c>
      <c r="D28" s="3">
        <f>VLOOKUP(materials_short_s_import[[#This Row],[ Тип материала]],MaterialType!$A$1:$B$6,2,0)</f>
        <v>2</v>
      </c>
      <c r="E28" s="3">
        <v>8</v>
      </c>
      <c r="F28" s="3" t="s">
        <v>165</v>
      </c>
      <c r="G28" s="3">
        <f>VLOOKUP(materials_short_s_import[[#This Row],[ Единица измерения]],UnitType!$A$1:$B$3,2,0)</f>
        <v>2</v>
      </c>
      <c r="H28" s="3">
        <v>841</v>
      </c>
      <c r="I28" s="3">
        <v>21</v>
      </c>
      <c r="J28" s="3">
        <v>27338</v>
      </c>
    </row>
    <row r="29" spans="1:10" x14ac:dyDescent="0.25">
      <c r="A29" s="3" t="s">
        <v>40</v>
      </c>
      <c r="B29" s="3">
        <v>28</v>
      </c>
      <c r="C29" s="3" t="s">
        <v>262</v>
      </c>
      <c r="D29" s="3">
        <f>VLOOKUP(materials_short_s_import[[#This Row],[ Тип материала]],MaterialType!$A$1:$B$6,2,0)</f>
        <v>2</v>
      </c>
      <c r="E29" s="3">
        <v>4</v>
      </c>
      <c r="F29" s="3" t="s">
        <v>164</v>
      </c>
      <c r="G29" s="3">
        <f>VLOOKUP(materials_short_s_import[[#This Row],[ Единица измерения]],UnitType!$A$1:$B$3,2,0)</f>
        <v>1</v>
      </c>
      <c r="H29" s="3">
        <v>692</v>
      </c>
      <c r="I29" s="3">
        <v>7</v>
      </c>
      <c r="J29" s="3">
        <v>55083</v>
      </c>
    </row>
    <row r="30" spans="1:10" x14ac:dyDescent="0.25">
      <c r="A30" s="3" t="s">
        <v>74</v>
      </c>
      <c r="B30" s="3">
        <v>29</v>
      </c>
      <c r="C30" s="3" t="s">
        <v>263</v>
      </c>
      <c r="D30" s="3">
        <f>VLOOKUP(materials_short_s_import[[#This Row],[ Тип материала]],MaterialType!$A$1:$B$6,2,0)</f>
        <v>3</v>
      </c>
      <c r="E30" s="3">
        <v>9</v>
      </c>
      <c r="F30" s="3" t="s">
        <v>164</v>
      </c>
      <c r="G30" s="3">
        <f>VLOOKUP(materials_short_s_import[[#This Row],[ Единица измерения]],UnitType!$A$1:$B$3,2,0)</f>
        <v>1</v>
      </c>
      <c r="H30" s="3">
        <v>259</v>
      </c>
      <c r="I30" s="3">
        <v>20</v>
      </c>
      <c r="J30" s="3">
        <v>19715</v>
      </c>
    </row>
    <row r="31" spans="1:10" x14ac:dyDescent="0.25">
      <c r="A31" s="3" t="s">
        <v>7</v>
      </c>
      <c r="B31" s="3">
        <v>30</v>
      </c>
      <c r="C31" s="3" t="s">
        <v>265</v>
      </c>
      <c r="D31" s="3">
        <f>VLOOKUP(materials_short_s_import[[#This Row],[ Тип материала]],MaterialType!$A$1:$B$6,2,0)</f>
        <v>5</v>
      </c>
      <c r="E31" s="3">
        <v>1</v>
      </c>
      <c r="F31" s="3" t="s">
        <v>164</v>
      </c>
      <c r="G31" s="3">
        <f>VLOOKUP(materials_short_s_import[[#This Row],[ Единица измерения]],UnitType!$A$1:$B$3,2,0)</f>
        <v>1</v>
      </c>
      <c r="H31" s="3">
        <v>586</v>
      </c>
      <c r="I31" s="3">
        <v>26</v>
      </c>
      <c r="J31" s="3">
        <v>35230</v>
      </c>
    </row>
    <row r="32" spans="1:10" x14ac:dyDescent="0.25">
      <c r="A32" s="3" t="s">
        <v>83</v>
      </c>
      <c r="B32" s="3">
        <v>31</v>
      </c>
      <c r="C32" s="3" t="s">
        <v>265</v>
      </c>
      <c r="D32" s="3">
        <f>VLOOKUP(materials_short_s_import[[#This Row],[ Тип материала]],MaterialType!$A$1:$B$6,2,0)</f>
        <v>5</v>
      </c>
      <c r="E32" s="3">
        <v>10</v>
      </c>
      <c r="F32" s="3" t="s">
        <v>165</v>
      </c>
      <c r="G32" s="3">
        <f>VLOOKUP(materials_short_s_import[[#This Row],[ Единица измерения]],UnitType!$A$1:$B$3,2,0)</f>
        <v>2</v>
      </c>
      <c r="H32" s="3">
        <v>976</v>
      </c>
      <c r="I32" s="3">
        <v>40</v>
      </c>
      <c r="J32" s="3">
        <v>41227</v>
      </c>
    </row>
    <row r="33" spans="1:10" x14ac:dyDescent="0.25">
      <c r="A33" s="3" t="s">
        <v>62</v>
      </c>
      <c r="B33" s="3">
        <v>32</v>
      </c>
      <c r="C33" s="3" t="s">
        <v>262</v>
      </c>
      <c r="D33" s="3">
        <f>VLOOKUP(materials_short_s_import[[#This Row],[ Тип материала]],MaterialType!$A$1:$B$6,2,0)</f>
        <v>2</v>
      </c>
      <c r="E33" s="3">
        <v>8</v>
      </c>
      <c r="F33" s="3" t="s">
        <v>164</v>
      </c>
      <c r="G33" s="3">
        <f>VLOOKUP(materials_short_s_import[[#This Row],[ Единица измерения]],UnitType!$A$1:$B$3,2,0)</f>
        <v>1</v>
      </c>
      <c r="H33" s="3">
        <v>492</v>
      </c>
      <c r="I33" s="3">
        <v>9</v>
      </c>
      <c r="J33" s="3">
        <v>38232</v>
      </c>
    </row>
    <row r="34" spans="1:10" x14ac:dyDescent="0.25">
      <c r="A34" s="3" t="s">
        <v>86</v>
      </c>
      <c r="B34" s="3">
        <v>33</v>
      </c>
      <c r="C34" s="3" t="s">
        <v>264</v>
      </c>
      <c r="D34" s="3">
        <f>VLOOKUP(materials_short_s_import[[#This Row],[ Тип материала]],MaterialType!$A$1:$B$6,2,0)</f>
        <v>4</v>
      </c>
      <c r="E34" s="3">
        <v>10</v>
      </c>
      <c r="F34" s="3" t="s">
        <v>164</v>
      </c>
      <c r="G34" s="3">
        <f>VLOOKUP(materials_short_s_import[[#This Row],[ Единица измерения]],UnitType!$A$1:$B$3,2,0)</f>
        <v>1</v>
      </c>
      <c r="H34" s="3">
        <v>843</v>
      </c>
      <c r="I34" s="3">
        <v>28</v>
      </c>
      <c r="J34" s="3">
        <v>34664</v>
      </c>
    </row>
    <row r="35" spans="1:10" x14ac:dyDescent="0.25">
      <c r="A35" s="3" t="s">
        <v>0</v>
      </c>
      <c r="B35" s="3">
        <v>34</v>
      </c>
      <c r="C35" s="3" t="s">
        <v>264</v>
      </c>
      <c r="D35" s="3">
        <f>VLOOKUP(materials_short_s_import[[#This Row],[ Тип материала]],MaterialType!$A$1:$B$6,2,0)</f>
        <v>4</v>
      </c>
      <c r="E35" s="3">
        <v>9</v>
      </c>
      <c r="F35" s="3" t="s">
        <v>165</v>
      </c>
      <c r="G35" s="3">
        <f>VLOOKUP(materials_short_s_import[[#This Row],[ Единица измерения]],UnitType!$A$1:$B$3,2,0)</f>
        <v>2</v>
      </c>
      <c r="H35" s="3">
        <v>124</v>
      </c>
      <c r="I35" s="3">
        <v>35</v>
      </c>
      <c r="J35" s="3">
        <v>24117</v>
      </c>
    </row>
    <row r="36" spans="1:10" x14ac:dyDescent="0.25">
      <c r="A36" s="3" t="s">
        <v>57</v>
      </c>
      <c r="B36" s="3">
        <v>35</v>
      </c>
      <c r="C36" s="3" t="s">
        <v>261</v>
      </c>
      <c r="D36" s="3">
        <f>VLOOKUP(materials_short_s_import[[#This Row],[ Тип материала]],MaterialType!$A$1:$B$6,2,0)</f>
        <v>1</v>
      </c>
      <c r="E36" s="3">
        <v>8</v>
      </c>
      <c r="F36" s="3" t="s">
        <v>164</v>
      </c>
      <c r="G36" s="3">
        <f>VLOOKUP(materials_short_s_import[[#This Row],[ Единица измерения]],UnitType!$A$1:$B$3,2,0)</f>
        <v>1</v>
      </c>
      <c r="H36" s="3">
        <v>25</v>
      </c>
      <c r="I36" s="3">
        <v>38</v>
      </c>
      <c r="J36" s="3">
        <v>42948</v>
      </c>
    </row>
    <row r="37" spans="1:10" x14ac:dyDescent="0.25">
      <c r="A37" s="3" t="s">
        <v>73</v>
      </c>
      <c r="B37" s="3">
        <v>36</v>
      </c>
      <c r="C37" s="3" t="s">
        <v>263</v>
      </c>
      <c r="D37" s="3">
        <f>VLOOKUP(materials_short_s_import[[#This Row],[ Тип материала]],MaterialType!$A$1:$B$6,2,0)</f>
        <v>3</v>
      </c>
      <c r="E37" s="3">
        <v>9</v>
      </c>
      <c r="F37" s="3" t="s">
        <v>164</v>
      </c>
      <c r="G37" s="3">
        <f>VLOOKUP(materials_short_s_import[[#This Row],[ Единица измерения]],UnitType!$A$1:$B$3,2,0)</f>
        <v>1</v>
      </c>
      <c r="H37" s="3">
        <v>749</v>
      </c>
      <c r="I37" s="3">
        <v>30</v>
      </c>
      <c r="J37" s="3">
        <v>9136</v>
      </c>
    </row>
    <row r="38" spans="1:10" x14ac:dyDescent="0.25">
      <c r="A38" s="3" t="s">
        <v>35</v>
      </c>
      <c r="B38" s="3">
        <v>37</v>
      </c>
      <c r="C38" s="3" t="s">
        <v>265</v>
      </c>
      <c r="D38" s="3">
        <f>VLOOKUP(materials_short_s_import[[#This Row],[ Тип материала]],MaterialType!$A$1:$B$6,2,0)</f>
        <v>5</v>
      </c>
      <c r="E38" s="3">
        <v>4</v>
      </c>
      <c r="F38" s="3" t="s">
        <v>165</v>
      </c>
      <c r="G38" s="3">
        <f>VLOOKUP(materials_short_s_import[[#This Row],[ Единица измерения]],UnitType!$A$1:$B$3,2,0)</f>
        <v>2</v>
      </c>
      <c r="H38" s="3">
        <v>232</v>
      </c>
      <c r="I38" s="3">
        <v>36</v>
      </c>
      <c r="J38" s="3">
        <v>36016</v>
      </c>
    </row>
    <row r="39" spans="1:10" x14ac:dyDescent="0.25">
      <c r="A39" s="3" t="s">
        <v>50</v>
      </c>
      <c r="B39" s="3">
        <v>38</v>
      </c>
      <c r="C39" s="3" t="s">
        <v>263</v>
      </c>
      <c r="D39" s="3">
        <f>VLOOKUP(materials_short_s_import[[#This Row],[ Тип материала]],MaterialType!$A$1:$B$6,2,0)</f>
        <v>3</v>
      </c>
      <c r="E39" s="3">
        <v>6</v>
      </c>
      <c r="F39" s="3" t="s">
        <v>164</v>
      </c>
      <c r="G39" s="3">
        <f>VLOOKUP(materials_short_s_import[[#This Row],[ Единица измерения]],UnitType!$A$1:$B$3,2,0)</f>
        <v>1</v>
      </c>
      <c r="H39" s="3">
        <v>336</v>
      </c>
      <c r="I39" s="3">
        <v>24</v>
      </c>
      <c r="J39" s="3">
        <v>26976</v>
      </c>
    </row>
    <row r="40" spans="1:10" x14ac:dyDescent="0.25">
      <c r="A40" s="3" t="s">
        <v>169</v>
      </c>
      <c r="B40" s="3">
        <v>39</v>
      </c>
      <c r="C40" s="3" t="s">
        <v>264</v>
      </c>
      <c r="D40" s="3">
        <f>VLOOKUP(materials_short_s_import[[#This Row],[ Тип материала]],MaterialType!$A$1:$B$6,2,0)</f>
        <v>4</v>
      </c>
      <c r="E40" s="3">
        <v>2</v>
      </c>
      <c r="F40" s="3" t="s">
        <v>164</v>
      </c>
      <c r="G40" s="3">
        <f>VLOOKUP(materials_short_s_import[[#This Row],[ Единица измерения]],UnitType!$A$1:$B$3,2,0)</f>
        <v>1</v>
      </c>
      <c r="H40" s="3">
        <v>793</v>
      </c>
      <c r="I40" s="3">
        <v>30</v>
      </c>
      <c r="J40" s="3">
        <v>33801</v>
      </c>
    </row>
    <row r="41" spans="1:10" x14ac:dyDescent="0.25">
      <c r="A41" s="3" t="s">
        <v>170</v>
      </c>
      <c r="B41" s="3">
        <v>40</v>
      </c>
      <c r="C41" s="3" t="s">
        <v>265</v>
      </c>
      <c r="D41" s="3">
        <f>VLOOKUP(materials_short_s_import[[#This Row],[ Тип материала]],MaterialType!$A$1:$B$6,2,0)</f>
        <v>5</v>
      </c>
      <c r="E41" s="3">
        <v>8</v>
      </c>
      <c r="F41" s="3" t="s">
        <v>164</v>
      </c>
      <c r="G41" s="3">
        <f>VLOOKUP(materials_short_s_import[[#This Row],[ Единица измерения]],UnitType!$A$1:$B$3,2,0)</f>
        <v>1</v>
      </c>
      <c r="H41" s="3">
        <v>347</v>
      </c>
      <c r="I41" s="3">
        <v>13</v>
      </c>
      <c r="J41" s="3">
        <v>26244</v>
      </c>
    </row>
    <row r="42" spans="1:10" x14ac:dyDescent="0.25">
      <c r="A42" s="3" t="s">
        <v>79</v>
      </c>
      <c r="B42" s="3">
        <v>41</v>
      </c>
      <c r="C42" s="3" t="s">
        <v>264</v>
      </c>
      <c r="D42" s="3">
        <f>VLOOKUP(materials_short_s_import[[#This Row],[ Тип материала]],MaterialType!$A$1:$B$6,2,0)</f>
        <v>4</v>
      </c>
      <c r="E42" s="3">
        <v>9</v>
      </c>
      <c r="F42" s="3" t="s">
        <v>164</v>
      </c>
      <c r="G42" s="3">
        <f>VLOOKUP(materials_short_s_import[[#This Row],[ Единица измерения]],UnitType!$A$1:$B$3,2,0)</f>
        <v>1</v>
      </c>
      <c r="H42" s="3">
        <v>997</v>
      </c>
      <c r="I42" s="3">
        <v>25</v>
      </c>
      <c r="J42" s="3">
        <v>33874</v>
      </c>
    </row>
    <row r="43" spans="1:10" x14ac:dyDescent="0.25">
      <c r="A43" s="3" t="s">
        <v>46</v>
      </c>
      <c r="B43" s="3">
        <v>42</v>
      </c>
      <c r="C43" s="3" t="s">
        <v>265</v>
      </c>
      <c r="D43" s="3">
        <f>VLOOKUP(materials_short_s_import[[#This Row],[ Тип материала]],MaterialType!$A$1:$B$6,2,0)</f>
        <v>5</v>
      </c>
      <c r="E43" s="3">
        <v>5</v>
      </c>
      <c r="F43" s="3" t="s">
        <v>164</v>
      </c>
      <c r="G43" s="3">
        <f>VLOOKUP(materials_short_s_import[[#This Row],[ Единица измерения]],UnitType!$A$1:$B$3,2,0)</f>
        <v>1</v>
      </c>
      <c r="H43" s="3">
        <v>284</v>
      </c>
      <c r="I43" s="3">
        <v>31</v>
      </c>
      <c r="J43" s="3">
        <v>44031</v>
      </c>
    </row>
    <row r="44" spans="1:10" x14ac:dyDescent="0.25">
      <c r="A44" s="3" t="s">
        <v>5</v>
      </c>
      <c r="B44" s="3">
        <v>43</v>
      </c>
      <c r="C44" s="3" t="s">
        <v>265</v>
      </c>
      <c r="D44" s="3">
        <f>VLOOKUP(materials_short_s_import[[#This Row],[ Тип материала]],MaterialType!$A$1:$B$6,2,0)</f>
        <v>5</v>
      </c>
      <c r="E44" s="3">
        <v>1</v>
      </c>
      <c r="F44" s="3" t="s">
        <v>164</v>
      </c>
      <c r="G44" s="3">
        <f>VLOOKUP(materials_short_s_import[[#This Row],[ Единица измерения]],UnitType!$A$1:$B$3,2,0)</f>
        <v>1</v>
      </c>
      <c r="H44" s="3">
        <v>265</v>
      </c>
      <c r="I44" s="3">
        <v>21</v>
      </c>
      <c r="J44" s="3">
        <v>36574</v>
      </c>
    </row>
    <row r="45" spans="1:10" x14ac:dyDescent="0.25">
      <c r="A45" s="3" t="s">
        <v>61</v>
      </c>
      <c r="B45" s="3">
        <v>44</v>
      </c>
      <c r="C45" s="3" t="s">
        <v>265</v>
      </c>
      <c r="D45" s="3">
        <f>VLOOKUP(materials_short_s_import[[#This Row],[ Тип материала]],MaterialType!$A$1:$B$6,2,0)</f>
        <v>5</v>
      </c>
      <c r="E45" s="3">
        <v>8</v>
      </c>
      <c r="F45" s="3" t="s">
        <v>165</v>
      </c>
      <c r="G45" s="3">
        <f>VLOOKUP(materials_short_s_import[[#This Row],[ Единица измерения]],UnitType!$A$1:$B$3,2,0)</f>
        <v>2</v>
      </c>
      <c r="H45" s="3">
        <v>856</v>
      </c>
      <c r="I45" s="3">
        <v>17</v>
      </c>
      <c r="J45" s="3">
        <v>45349</v>
      </c>
    </row>
    <row r="46" spans="1:10" x14ac:dyDescent="0.25">
      <c r="A46" s="3" t="s">
        <v>65</v>
      </c>
      <c r="B46" s="3">
        <v>45</v>
      </c>
      <c r="C46" s="3" t="s">
        <v>265</v>
      </c>
      <c r="D46" s="3">
        <f>VLOOKUP(materials_short_s_import[[#This Row],[ Тип материала]],MaterialType!$A$1:$B$6,2,0)</f>
        <v>5</v>
      </c>
      <c r="E46" s="3">
        <v>8</v>
      </c>
      <c r="F46" s="3" t="s">
        <v>164</v>
      </c>
      <c r="G46" s="3">
        <f>VLOOKUP(materials_short_s_import[[#This Row],[ Единица измерения]],UnitType!$A$1:$B$3,2,0)</f>
        <v>1</v>
      </c>
      <c r="H46" s="3">
        <v>290</v>
      </c>
      <c r="I46" s="3">
        <v>32</v>
      </c>
      <c r="J46" s="3">
        <v>47198</v>
      </c>
    </row>
    <row r="47" spans="1:10" x14ac:dyDescent="0.25">
      <c r="A47" s="3" t="s">
        <v>90</v>
      </c>
      <c r="B47" s="3">
        <v>46</v>
      </c>
      <c r="C47" s="3" t="s">
        <v>261</v>
      </c>
      <c r="D47" s="3">
        <f>VLOOKUP(materials_short_s_import[[#This Row],[ Тип материала]],MaterialType!$A$1:$B$6,2,0)</f>
        <v>1</v>
      </c>
      <c r="E47" s="3">
        <v>10</v>
      </c>
      <c r="F47" s="3" t="s">
        <v>164</v>
      </c>
      <c r="G47" s="3">
        <f>VLOOKUP(materials_short_s_import[[#This Row],[ Единица измерения]],UnitType!$A$1:$B$3,2,0)</f>
        <v>1</v>
      </c>
      <c r="H47" s="3">
        <v>536</v>
      </c>
      <c r="I47" s="3">
        <v>31</v>
      </c>
      <c r="J47" s="3">
        <v>2517</v>
      </c>
    </row>
    <row r="48" spans="1:10" x14ac:dyDescent="0.25">
      <c r="A48" s="3" t="s">
        <v>88</v>
      </c>
      <c r="B48" s="3">
        <v>47</v>
      </c>
      <c r="C48" s="3" t="s">
        <v>265</v>
      </c>
      <c r="D48" s="3">
        <f>VLOOKUP(materials_short_s_import[[#This Row],[ Тип материала]],MaterialType!$A$1:$B$6,2,0)</f>
        <v>5</v>
      </c>
      <c r="E48" s="3">
        <v>10</v>
      </c>
      <c r="F48" s="3" t="s">
        <v>164</v>
      </c>
      <c r="G48" s="3">
        <f>VLOOKUP(materials_short_s_import[[#This Row],[ Единица измерения]],UnitType!$A$1:$B$3,2,0)</f>
        <v>1</v>
      </c>
      <c r="H48" s="3">
        <v>189</v>
      </c>
      <c r="I48" s="3">
        <v>31</v>
      </c>
      <c r="J48" s="3">
        <v>55495</v>
      </c>
    </row>
    <row r="49" spans="1:10" x14ac:dyDescent="0.25">
      <c r="A49" s="3" t="s">
        <v>67</v>
      </c>
      <c r="B49" s="3">
        <v>48</v>
      </c>
      <c r="C49" s="3" t="s">
        <v>261</v>
      </c>
      <c r="D49" s="3">
        <f>VLOOKUP(materials_short_s_import[[#This Row],[ Тип материала]],MaterialType!$A$1:$B$6,2,0)</f>
        <v>1</v>
      </c>
      <c r="E49" s="3">
        <v>8</v>
      </c>
      <c r="F49" s="3" t="s">
        <v>165</v>
      </c>
      <c r="G49" s="3">
        <f>VLOOKUP(materials_short_s_import[[#This Row],[ Единица измерения]],UnitType!$A$1:$B$3,2,0)</f>
        <v>2</v>
      </c>
      <c r="H49" s="3">
        <v>48</v>
      </c>
      <c r="I49" s="3">
        <v>32</v>
      </c>
      <c r="J49" s="3">
        <v>49181</v>
      </c>
    </row>
    <row r="50" spans="1:10" x14ac:dyDescent="0.25">
      <c r="A50" s="3" t="s">
        <v>42</v>
      </c>
      <c r="B50" s="3">
        <v>49</v>
      </c>
      <c r="C50" s="3" t="s">
        <v>265</v>
      </c>
      <c r="D50" s="3">
        <f>VLOOKUP(materials_short_s_import[[#This Row],[ Тип материала]],MaterialType!$A$1:$B$6,2,0)</f>
        <v>5</v>
      </c>
      <c r="E50" s="3">
        <v>4</v>
      </c>
      <c r="F50" s="3" t="s">
        <v>164</v>
      </c>
      <c r="G50" s="3">
        <f>VLOOKUP(materials_short_s_import[[#This Row],[ Единица измерения]],UnitType!$A$1:$B$3,2,0)</f>
        <v>1</v>
      </c>
      <c r="H50" s="3">
        <v>373</v>
      </c>
      <c r="I50" s="3">
        <v>8</v>
      </c>
      <c r="J50" s="3">
        <v>51550</v>
      </c>
    </row>
    <row r="51" spans="1:10" x14ac:dyDescent="0.25">
      <c r="A51" s="3" t="s">
        <v>54</v>
      </c>
      <c r="B51" s="3">
        <v>50</v>
      </c>
      <c r="C51" s="3" t="s">
        <v>265</v>
      </c>
      <c r="D51" s="3">
        <f>VLOOKUP(materials_short_s_import[[#This Row],[ Тип материала]],MaterialType!$A$1:$B$6,2,0)</f>
        <v>5</v>
      </c>
      <c r="E51" s="3">
        <v>7</v>
      </c>
      <c r="F51" s="3" t="s">
        <v>164</v>
      </c>
      <c r="G51" s="3">
        <f>VLOOKUP(materials_short_s_import[[#This Row],[ Единица измерения]],UnitType!$A$1:$B$3,2,0)</f>
        <v>1</v>
      </c>
      <c r="H51" s="3">
        <v>395</v>
      </c>
      <c r="I51" s="3">
        <v>20</v>
      </c>
      <c r="J51" s="3">
        <v>43414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1" max="1" width="17.5703125" bestFit="1" customWidth="1"/>
  </cols>
  <sheetData>
    <row r="1" spans="1:2" x14ac:dyDescent="0.25">
      <c r="A1" s="3" t="s">
        <v>257</v>
      </c>
      <c r="B1" t="s">
        <v>256</v>
      </c>
    </row>
    <row r="2" spans="1:2" x14ac:dyDescent="0.25">
      <c r="A2" s="3" t="s">
        <v>261</v>
      </c>
      <c r="B2">
        <v>1</v>
      </c>
    </row>
    <row r="3" spans="1:2" x14ac:dyDescent="0.25">
      <c r="A3" s="3" t="s">
        <v>262</v>
      </c>
      <c r="B3">
        <v>2</v>
      </c>
    </row>
    <row r="4" spans="1:2" x14ac:dyDescent="0.25">
      <c r="A4" s="3" t="s">
        <v>263</v>
      </c>
      <c r="B4">
        <v>3</v>
      </c>
    </row>
    <row r="5" spans="1:2" x14ac:dyDescent="0.25">
      <c r="A5" s="3" t="s">
        <v>264</v>
      </c>
      <c r="B5">
        <v>4</v>
      </c>
    </row>
    <row r="6" spans="1:2" x14ac:dyDescent="0.25">
      <c r="A6" s="3" t="s">
        <v>265</v>
      </c>
      <c r="B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39" sqref="H39"/>
    </sheetView>
  </sheetViews>
  <sheetFormatPr defaultRowHeight="15" x14ac:dyDescent="0.25"/>
  <cols>
    <col min="1" max="1" width="22.5703125" bestFit="1" customWidth="1"/>
  </cols>
  <sheetData>
    <row r="1" spans="1:2" x14ac:dyDescent="0.25">
      <c r="A1" s="3" t="s">
        <v>249</v>
      </c>
      <c r="B1" t="s">
        <v>250</v>
      </c>
    </row>
    <row r="2" spans="1:2" x14ac:dyDescent="0.25">
      <c r="A2" s="3" t="s">
        <v>164</v>
      </c>
      <c r="B2">
        <v>1</v>
      </c>
    </row>
    <row r="3" spans="1:2" x14ac:dyDescent="0.25">
      <c r="A3" s="3" t="s">
        <v>165</v>
      </c>
      <c r="B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K V I 1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p U j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I 1 V + + 1 v 2 X Z A g A A G A s A A B M A H A B G b 3 J t d W x h c y 9 T Z W N 0 a W 9 u M S 5 t I K I Y A C i g F A A A A A A A A A A A A A A A A A A A A A A A A A A A A O 2 U 3 2 v T U B T H 3 w v 9 H y 7 x p Y N Q 6 F A f H H u Q T n F v o v P J y o j N d Q s 2 S U n u x m Q M O o e b s E G H K A x x 6 P Y X x L p o b L f s X z j 3 P / K b m 5 X O p i v Z J v i g p T / v O T 3 n e 8 7 9 n O P z u r B c h z 1 O P y t T x U K x 4 C 8 a H j d Z 0 3 P N p b r w 5 / 1 5 y 2 6 6 n m D T r M F F s c D w o D 2 5 L l 9 T L L f o h C L q w l b 1 l 8 s z b n 3 J 5 o 4 o 3 b c a v F x 1 H Y E f f k m r 3 q k 9 8 b n n 1 x 5 6 7 o J n 2 D b 3 a j P c f y n c Z o 3 e 0 S 5 9 o T 2 8 7 9 P h Z I 0 O K E T w d Y p k m 1 V q G R n l u r + s T e h P Z 3 j D s i 3 B v W l t S t P v O X X X t J y F 6 c r k r c q z C T 2 V e U O j z x R T R 2 7 L t x R C 6 o n c p p D R D w r o G w y 9 x E h d i j Q U M G c 8 h 2 g o t F 3 B H 3 D D h O D S c K H n I u 8 h z L G K 2 o / 8 k 8 E 1 o t N B t D n P c P w X r m d X 3 c a S 7 c y 9 a n K / l F + V v r q q o S s B g q a Z E k O g l M D / V L Z w c C Q 3 q C s 3 c Q R / J p C B C b 4 i 1 n S G / + 7 K l p L U h V M P 5 l l H 3 L 5 Z T m S k 9 k + w n a j o A f X k D r 4 H 6 H p a s j q O k + 9 y h 9 E R 7 G 2 m F E I I 7 E E 2 W 9 K R m L 5 C V k D f l V 7 o z L o d J j 3 K J f + j 6 k a E 5 o d K U 4 d i l v w 4 a 1 E I 8 P r C 0 m g R F H R U 1 N Q 9 G F H z P u z o p m w x p A 3 l G w p y B B k I W z u H w P u k X B T b g S C U y 1 Q 3 j x J d c n 0 A w V 3 T n H V M v p I y U B q P j s 4 S 8 y C K z i p 4 / g Y 0 p O O 1 Q a e 4 n Z Z s w z V W T e m D d H Z 9 P d z E p t w e 6 H j E X Q 9 Q p z I U h m P 1 6 5 d l b 1 h 4 F r 9 r A 3 c x Y 2 O x + k M k X Y m d t Y l i w X K u f n 3 n d 7 J t Y N 9 Z R g P b c B G r 8 C + v 5 o v U l M W K G N r Q + r + 5 o U E 5 8 i U X H i W 8 j 9 i Z r I 9 t H t d R E F O H K Z Y C y E l F h d m d x + g D M F O T B 2 4 D p j A 9 T k l U h + 2 8 2 T C v A B R Z o D A Z 9 V G 5 M j O u G q / G I s k a Y 2 7 P j t S w q 8 J j 6 o 4 K d T C 8 F / 6 v 4 l y Q Z V b x W M 4 u h V Y + m C 7 B z 7 W I G c n I t V f u L 1 B L A Q I t A B Q A A g A I A C l S N V f x / 8 T v p g A A A P k A A A A S A A A A A A A A A A A A A A A A A A A A A A B D b 2 5 m a W c v U G F j a 2 F n Z S 5 4 b W x Q S w E C L Q A U A A I A C A A p U j V X D 8 r p q 6 Q A A A D p A A A A E w A A A A A A A A A A A A A A A A D y A A A A W 0 N v b n R l b n R f V H l w Z X N d L n h t b F B L A Q I t A B Q A A g A I A C l S N V f v t b 9 l 2 Q I A A B g L A A A T A A A A A A A A A A A A A A A A A O M B A A B G b 3 J t d W x h c y 9 T Z W N 0 a W 9 u M S 5 t U E s F B g A A A A A D A A M A w g A A A A k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j c m A A A A A A A A F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z X 2 l t c G 9 y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H J v Z H V j d H N f c 1 9 p b X B v c n Q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C Z 1 V E Q m d Z R 0 F 3 W T 0 i I C 8 + P E V u d H J 5 I F R 5 c G U 9 I k Z p b G x D b 2 x 1 b W 5 O Y W 1 l c y I g V m F s d W U 9 I n N b J n F 1 b 3 Q 7 0 J 3 Q s N C 4 0 L z Q t d C 9 0 L 7 Q s t C w 0 L 3 Q u N C 1 I N C / 0 Y D Q v t C 0 0 Y P Q u t G G 0 L j Q u C Z x d W 9 0 O y w m c X V v d D v Q m N C 9 0 L T Q t d C 6 0 Y E m c X V v d D s s J n F 1 b 3 Q 7 0 J D R g N G C 0 L j Q u t G D 0 L s m c X V v d D s s J n F 1 b 3 Q 7 0 J z Q u N C 9 0 L j Q v N C w 0 L v R j N C 9 0 L D R j y D R g d G C 0 L 7 Q u N C 8 0 L 7 R g d G C 0 Y w g 0 L T Q u 9 G P I N C w 0 L P Q t d C 9 0 Y L Q s C Z x d W 9 0 O y w m c X V v d D v Q m N C 3 0 L 7 Q s d G A 0 L D Q t t C 1 0 L 3 Q u N C 1 J n F 1 b 3 Q 7 L C Z x d W 9 0 O 9 C i 0 L j Q v y D Q v 9 G A 0 L 7 Q t N G D 0 L r R h t C 4 0 L g m c X V v d D s s J n F 1 b 3 Q 7 0 J r Q v t C 7 0 L j R h 9 C 1 0 Y H R g t C y 0 L 4 g 0 Y f Q t d C 7 0 L 7 Q s t C 1 0 L o g 0 L T Q u 9 G P I N C / 0 Y D Q v t C 4 0 L f Q s t C + 0 L T R g d G C 0 L L Q s C Z x d W 9 0 O y w m c X V v d D v Q n d C + 0 L z Q t d G A I N G G 0 L X R h d C w I N C 0 0 L v R j y D Q v 9 G A 0 L 7 Q u N C 3 0 L L Q v t C 0 0 Y H R g t C y 0 L A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x V D A 2 O j U 5 O j Q 3 L j k 5 O D Q 5 M T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X 3 N f a W 1 w b 3 J 0 L 9 C U 0 L 7 Q s d C w 0 L L Q u 9 C 1 0 L 0 g 0 L j Q v d C 0 0 L X Q u t G B L n v Q n d C w 0 L j Q v N C 1 0 L 3 Q v t C y 0 L D Q v d C 4 0 L U g 0 L / R g N C + 0 L T R g 9 C 6 0 Y b Q u N C 4 L D B 9 J n F 1 b 3 Q 7 L C Z x d W 9 0 O 1 N l Y 3 R p b 2 4 x L 3 B y b 2 R 1 Y 3 R z X 3 N f a W 1 w b 3 J 0 L 9 C U 0 L 7 Q s d C w 0 L L Q u 9 C 1 0 L 0 g 0 L j Q v d C 0 0 L X Q u t G B L n v Q m N C 9 0 L T Q t d C 6 0 Y E s N 3 0 m c X V v d D s s J n F 1 b 3 Q 7 U 2 V j d G l v b j E v c H J v Z H V j d H N f c 1 9 p b X B v c n Q v 0 J T Q v t C x 0 L D Q s t C 7 0 L X Q v S D Q u N C 9 0 L T Q t d C 6 0 Y E u e 9 C Q 0 Y D R g t C 4 0 L r R g 9 C 7 L D F 9 J n F 1 b 3 Q 7 L C Z x d W 9 0 O 1 N l Y 3 R p b 2 4 x L 3 B y b 2 R 1 Y 3 R z X 3 N f a W 1 w b 3 J 0 L 9 C U 0 L 7 Q s d C w 0 L L Q u 9 C 1 0 L 0 g 0 L j Q v d C 0 0 L X Q u t G B L n v Q n N C 4 0 L 3 Q u N C 8 0 L D Q u 9 G M 0 L 3 Q s N G P I N G B 0 Y L Q v t C 4 0 L z Q v t G B 0 Y L R j C D Q t N C 7 0 Y 8 g 0 L D Q s 9 C 1 0 L 3 R g t C w L D J 9 J n F 1 b 3 Q 7 L C Z x d W 9 0 O 1 N l Y 3 R p b 2 4 x L 3 B y b 2 R 1 Y 3 R z X 3 N f a W 1 w b 3 J 0 L 9 C U 0 L 7 Q s d C w 0 L L Q u 9 C 1 0 L 0 g 0 L j Q v d C 0 0 L X Q u t G B L n v Q m N C 3 0 L 7 Q s d G A 0 L D Q t t C 1 0 L 3 Q u N C 1 L D N 9 J n F 1 b 3 Q 7 L C Z x d W 9 0 O 1 N l Y 3 R p b 2 4 x L 3 B y b 2 R 1 Y 3 R z X 3 N f a W 1 w b 3 J 0 L 9 C U 0 L 7 Q s d C w 0 L L Q u 9 C 1 0 L 0 g 0 L j Q v d C 0 0 L X Q u t G B L n v Q o t C 4 0 L 8 g 0 L / R g N C + 0 L T R g 9 C 6 0 Y b Q u N C 4 L D R 9 J n F 1 b 3 Q 7 L C Z x d W 9 0 O 1 N l Y 3 R p b 2 4 x L 3 B y b 2 R 1 Y 3 R z X 3 N f a W 1 w b 3 J 0 L 9 C U 0 L 7 Q s d C w 0 L L Q u 9 C 1 0 L 0 g 0 L j Q v d C 0 0 L X Q u t G B L n v Q m t C + 0 L v Q u N G H 0 L X R g d G C 0 L L Q v i D R h 9 C 1 0 L v Q v t C y 0 L X Q u i D Q t N C 7 0 Y 8 g 0 L / R g N C + 0 L j Q t 9 C y 0 L 7 Q t N G B 0 Y L Q s t C w L D V 9 J n F 1 b 3 Q 7 L C Z x d W 9 0 O 1 N l Y 3 R p b 2 4 x L 3 B y b 2 R 1 Y 3 R z X 3 N f a W 1 w b 3 J 0 L 9 C U 0 L 7 Q s d C w 0 L L Q u 9 C 1 0 L 0 g 0 L j Q v d C 0 0 L X Q u t G B L n v Q n d C + 0 L z Q t d G A I N G G 0 L X R h d C w I N C 0 0 L v R j y D Q v 9 G A 0 L 7 Q u N C 3 0 L L Q v t C 0 0 Y H R g t C y 0 L A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H V j d H N f c 1 9 p b X B v c n Q v 0 J T Q v t C x 0 L D Q s t C 7 0 L X Q v S D Q u N C 9 0 L T Q t d C 6 0 Y E u e 9 C d 0 L D Q u N C 8 0 L X Q v d C + 0 L L Q s N C 9 0 L j Q t S D Q v 9 G A 0 L 7 Q t N G D 0 L r R h t C 4 0 L g s M H 0 m c X V v d D s s J n F 1 b 3 Q 7 U 2 V j d G l v b j E v c H J v Z H V j d H N f c 1 9 p b X B v c n Q v 0 J T Q v t C x 0 L D Q s t C 7 0 L X Q v S D Q u N C 9 0 L T Q t d C 6 0 Y E u e 9 C Y 0 L 3 Q t N C 1 0 L r R g S w 3 f S Z x d W 9 0 O y w m c X V v d D t T Z W N 0 a W 9 u M S 9 w c m 9 k d W N 0 c 1 9 z X 2 l t c G 9 y d C / Q l N C + 0 L H Q s N C y 0 L v Q t d C 9 I N C 4 0 L 3 Q t N C 1 0 L r R g S 5 7 0 J D R g N G C 0 L j Q u t G D 0 L s s M X 0 m c X V v d D s s J n F 1 b 3 Q 7 U 2 V j d G l v b j E v c H J v Z H V j d H N f c 1 9 p b X B v c n Q v 0 J T Q v t C x 0 L D Q s t C 7 0 L X Q v S D Q u N C 9 0 L T Q t d C 6 0 Y E u e 9 C c 0 L j Q v d C 4 0 L z Q s N C 7 0 Y z Q v d C w 0 Y 8 g 0 Y H R g t C + 0 L j Q v N C + 0 Y H R g t G M I N C 0 0 L v R j y D Q s N C z 0 L X Q v d G C 0 L A s M n 0 m c X V v d D s s J n F 1 b 3 Q 7 U 2 V j d G l v b j E v c H J v Z H V j d H N f c 1 9 p b X B v c n Q v 0 J T Q v t C x 0 L D Q s t C 7 0 L X Q v S D Q u N C 9 0 L T Q t d C 6 0 Y E u e 9 C Y 0 L f Q v t C x 0 Y D Q s N C 2 0 L X Q v d C 4 0 L U s M 3 0 m c X V v d D s s J n F 1 b 3 Q 7 U 2 V j d G l v b j E v c H J v Z H V j d H N f c 1 9 p b X B v c n Q v 0 J T Q v t C x 0 L D Q s t C 7 0 L X Q v S D Q u N C 9 0 L T Q t d C 6 0 Y E u e 9 C i 0 L j Q v y D Q v 9 G A 0 L 7 Q t N G D 0 L r R h t C 4 0 L g s N H 0 m c X V v d D s s J n F 1 b 3 Q 7 U 2 V j d G l v b j E v c H J v Z H V j d H N f c 1 9 p b X B v c n Q v 0 J T Q v t C x 0 L D Q s t C 7 0 L X Q v S D Q u N C 9 0 L T Q t d C 6 0 Y E u e 9 C a 0 L 7 Q u 9 C 4 0 Y f Q t d G B 0 Y L Q s t C + I N G H 0 L X Q u 9 C + 0 L L Q t d C 6 I N C 0 0 L v R j y D Q v 9 G A 0 L 7 Q u N C 3 0 L L Q v t C 0 0 Y H R g t C y 0 L A s N X 0 m c X V v d D s s J n F 1 b 3 Q 7 U 2 V j d G l v b j E v c H J v Z H V j d H N f c 1 9 p b X B v c n Q v 0 J T Q v t C x 0 L D Q s t C 7 0 L X Q v S D Q u N C 9 0 L T Q t d C 6 0 Y E u e 9 C d 0 L 7 Q v N C 1 0 Y A g 0 Y b Q t d G F 0 L A g 0 L T Q u 9 G P I N C / 0 Y D Q v t C 4 0 L f Q s t C + 0 L T R g d G C 0 L L Q s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v Z H V j d H N f c 1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X R l c m l h b H N f c 2 h v c n R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V U d B d 1 l E Q X d Z P S I g L z 4 8 R W 5 0 c n k g V H l w Z T 0 i R m l s b E N v b H V t b k 5 h b W V z I i B W Y W x 1 Z T 0 i c 1 s m c X V v d D v Q n d C w 0 L j Q v N C 1 0 L 3 Q v t C y 0 L D Q v d C 4 0 L U g 0 L z Q s N G C 0 L X R g N C 4 0 L D Q u 9 C w J n F 1 b 3 Q 7 L C Z x d W 9 0 O 9 C Y 0 L 3 Q t N C 1 0 L r R g S Z x d W 9 0 O y w m c X V v d D s g 0 K L Q u N C / I N C 8 0 L D R g t C 1 0 Y D Q u N C w 0 L v Q s C Z x d W 9 0 O y w m c X V v d D s g 0 J r Q v t C 7 0 L j R h 9 C 1 0 Y H R g t C y 0 L 4 g 0 L I g 0 Y P Q v 9 C w 0 L r Q v t C y 0 L r Q t S Z x d W 9 0 O y w m c X V v d D s g 0 J X Q t N C 4 0 L 3 Q u N G G 0 L A g 0 L j Q t 9 C 8 0 L X R g N C 1 0 L 3 Q u N G P J n F 1 b 3 Q 7 L C Z x d W 9 0 O y D Q m t C + 0 L v Q u N G H 0 L X R g d G C 0 L L Q v i D Q v d C w I N G B 0 L r Q u 9 C w 0 L T Q t S Z x d W 9 0 O y w m c X V v d D s g 0 J z Q u N C 9 0 L j Q v N C w 0 L v R j N C 9 0 Y v Q u S D Q s t C + 0 L f Q v N C + 0 L b Q v d G L 0 L k g 0 L 7 R g d G C 0 L D R g t C + 0 L o m c X V v d D s s J n F 1 b 3 Q 7 I N C h 0 Y L Q v t C 4 0 L z Q v t G B 0 Y L R j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j F U M D c 6 M D A 6 M T U u N T Q 1 O T Q 5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Z X J p Y W x z X 3 N o b 3 J 0 X 3 N f a W 1 w b 3 J 0 L 9 C U 0 L 7 Q s d C w 0 L L Q u 9 C 1 0 L 0 g 0 L j Q v d C 0 0 L X Q u t G B L n v Q n d C w 0 L j Q v N C 1 0 L 3 Q v t C y 0 L D Q v d C 4 0 L U g 0 L z Q s N G C 0 L X R g N C 4 0 L D Q u 9 C w L D B 9 J n F 1 b 3 Q 7 L C Z x d W 9 0 O 1 N l Y 3 R p b 2 4 x L 2 1 h d G V y a W F s c 1 9 z a G 9 y d F 9 z X 2 l t c G 9 y d C / Q l N C + 0 L H Q s N C y 0 L v Q t d C 9 I N C 4 0 L 3 Q t N C 1 0 L r R g S 5 7 0 J j Q v d C 0 0 L X Q u t G B L D d 9 J n F 1 b 3 Q 7 L C Z x d W 9 0 O 1 N l Y 3 R p b 2 4 x L 2 1 h d G V y a W F s c 1 9 z a G 9 y d F 9 z X 2 l t c G 9 y d C / Q l N C + 0 L H Q s N C y 0 L v Q t d C 9 I N C 4 0 L 3 Q t N C 1 0 L r R g S 5 7 I N C i 0 L j Q v y D Q v N C w 0 Y L Q t d G A 0 L j Q s N C 7 0 L A s M X 0 m c X V v d D s s J n F 1 b 3 Q 7 U 2 V j d G l v b j E v b W F 0 Z X J p Y W x z X 3 N o b 3 J 0 X 3 N f a W 1 w b 3 J 0 L 9 C U 0 L 7 Q s d C w 0 L L Q u 9 C 1 0 L 0 g 0 L j Q v d C 0 0 L X Q u t G B L n s g 0 J r Q v t C 7 0 L j R h 9 C 1 0 Y H R g t C y 0 L 4 g 0 L I g 0 Y P Q v 9 C w 0 L r Q v t C y 0 L r Q t S w y f S Z x d W 9 0 O y w m c X V v d D t T Z W N 0 a W 9 u M S 9 t Y X R l c m l h b H N f c 2 h v c n R f c 1 9 p b X B v c n Q v 0 J T Q v t C x 0 L D Q s t C 7 0 L X Q v S D Q u N C 9 0 L T Q t d C 6 0 Y E u e y D Q l d C 0 0 L j Q v d C 4 0 Y b Q s C D Q u N C 3 0 L z Q t d G A 0 L X Q v d C 4 0 Y 8 s M 3 0 m c X V v d D s s J n F 1 b 3 Q 7 U 2 V j d G l v b j E v b W F 0 Z X J p Y W x z X 3 N o b 3 J 0 X 3 N f a W 1 w b 3 J 0 L 9 C U 0 L 7 Q s d C w 0 L L Q u 9 C 1 0 L 0 g 0 L j Q v d C 0 0 L X Q u t G B L n s g 0 J r Q v t C 7 0 L j R h 9 C 1 0 Y H R g t C y 0 L 4 g 0 L 3 Q s C D R g d C 6 0 L v Q s N C 0 0 L U s N H 0 m c X V v d D s s J n F 1 b 3 Q 7 U 2 V j d G l v b j E v b W F 0 Z X J p Y W x z X 3 N o b 3 J 0 X 3 N f a W 1 w b 3 J 0 L 9 C U 0 L 7 Q s d C w 0 L L Q u 9 C 1 0 L 0 g 0 L j Q v d C 0 0 L X Q u t G B L n s g 0 J z Q u N C 9 0 L j Q v N C w 0 L v R j N C 9 0 Y v Q u S D Q s t C + 0 L f Q v N C + 0 L b Q v d G L 0 L k g 0 L 7 R g d G C 0 L D R g t C + 0 L o s N X 0 m c X V v d D s s J n F 1 b 3 Q 7 U 2 V j d G l v b j E v b W F 0 Z X J p Y W x z X 3 N o b 3 J 0 X 3 N f a W 1 w b 3 J 0 L 9 C U 0 L 7 Q s d C w 0 L L Q u 9 C 1 0 L 0 g 0 L j Q v d C 0 0 L X Q u t G B L n s g 0 K H R g t C + 0 L j Q v N C + 0 Y H R g t G M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d G V y a W F s c 1 9 z a G 9 y d F 9 z X 2 l t c G 9 y d C / Q l N C + 0 L H Q s N C y 0 L v Q t d C 9 I N C 4 0 L 3 Q t N C 1 0 L r R g S 5 7 0 J 3 Q s N C 4 0 L z Q t d C 9 0 L 7 Q s t C w 0 L 3 Q u N C 1 I N C 8 0 L D R g t C 1 0 Y D Q u N C w 0 L v Q s C w w f S Z x d W 9 0 O y w m c X V v d D t T Z W N 0 a W 9 u M S 9 t Y X R l c m l h b H N f c 2 h v c n R f c 1 9 p b X B v c n Q v 0 J T Q v t C x 0 L D Q s t C 7 0 L X Q v S D Q u N C 9 0 L T Q t d C 6 0 Y E u e 9 C Y 0 L 3 Q t N C 1 0 L r R g S w 3 f S Z x d W 9 0 O y w m c X V v d D t T Z W N 0 a W 9 u M S 9 t Y X R l c m l h b H N f c 2 h v c n R f c 1 9 p b X B v c n Q v 0 J T Q v t C x 0 L D Q s t C 7 0 L X Q v S D Q u N C 9 0 L T Q t d C 6 0 Y E u e y D Q o t C 4 0 L 8 g 0 L z Q s N G C 0 L X R g N C 4 0 L D Q u 9 C w L D F 9 J n F 1 b 3 Q 7 L C Z x d W 9 0 O 1 N l Y 3 R p b 2 4 x L 2 1 h d G V y a W F s c 1 9 z a G 9 y d F 9 z X 2 l t c G 9 y d C / Q l N C + 0 L H Q s N C y 0 L v Q t d C 9 I N C 4 0 L 3 Q t N C 1 0 L r R g S 5 7 I N C a 0 L 7 Q u 9 C 4 0 Y f Q t d G B 0 Y L Q s t C + I N C y I N G D 0 L / Q s N C 6 0 L 7 Q s t C 6 0 L U s M n 0 m c X V v d D s s J n F 1 b 3 Q 7 U 2 V j d G l v b j E v b W F 0 Z X J p Y W x z X 3 N o b 3 J 0 X 3 N f a W 1 w b 3 J 0 L 9 C U 0 L 7 Q s d C w 0 L L Q u 9 C 1 0 L 0 g 0 L j Q v d C 0 0 L X Q u t G B L n s g 0 J X Q t N C 4 0 L 3 Q u N G G 0 L A g 0 L j Q t 9 C 8 0 L X R g N C 1 0 L 3 Q u N G P L D N 9 J n F 1 b 3 Q 7 L C Z x d W 9 0 O 1 N l Y 3 R p b 2 4 x L 2 1 h d G V y a W F s c 1 9 z a G 9 y d F 9 z X 2 l t c G 9 y d C / Q l N C + 0 L H Q s N C y 0 L v Q t d C 9 I N C 4 0 L 3 Q t N C 1 0 L r R g S 5 7 I N C a 0 L 7 Q u 9 C 4 0 Y f Q t d G B 0 Y L Q s t C + I N C 9 0 L A g 0 Y H Q u t C 7 0 L D Q t N C 1 L D R 9 J n F 1 b 3 Q 7 L C Z x d W 9 0 O 1 N l Y 3 R p b 2 4 x L 2 1 h d G V y a W F s c 1 9 z a G 9 y d F 9 z X 2 l t c G 9 y d C / Q l N C + 0 L H Q s N C y 0 L v Q t d C 9 I N C 4 0 L 3 Q t N C 1 0 L r R g S 5 7 I N C c 0 L j Q v d C 4 0 L z Q s N C 7 0 Y z Q v d G L 0 L k g 0 L L Q v t C 3 0 L z Q v t C 2 0 L 3 R i 9 C 5 I N C + 0 Y H R g t C w 0 Y L Q v t C 6 L D V 9 J n F 1 b 3 Q 7 L C Z x d W 9 0 O 1 N l Y 3 R p b 2 4 x L 2 1 h d G V y a W F s c 1 9 z a G 9 y d F 9 z X 2 l t c G 9 y d C / Q l N C + 0 L H Q s N C y 0 L v Q t d C 9 I N C 4 0 L 3 Q t N C 1 0 L r R g S 5 7 I N C h 0 Y L Q v t C 4 0 L z Q v t G B 0 Y L R j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n a d I 2 G Y g E C p X r C 4 1 w + q S Q A A A A A C A A A A A A A Q Z g A A A A E A A C A A A A D k 1 0 s l M j 7 K x i R Q U F g Q P s 8 r v o e L i K w L r c v 8 c g h 3 x g B T S A A A A A A O g A A A A A I A A C A A A A A 6 X G + O A a B a h S 0 z W 1 x X M b A J P 0 M Q W C B F + f / 4 w V j A q 8 2 Y q F A A A A C / 4 2 I F q Y E / 1 D 7 L Z M 8 V h e n g a I A G i s l 4 2 p 6 q B N j / v f E S q T / 8 m m 6 i 2 / b 3 L o V p I 4 / B w i l e x v F L h M 5 I x P h 5 k D 6 e l 2 P o M z C y X 0 m E H 7 T 8 4 6 O u f Q t e E U A A A A B N g j 1 y y + e N w V k H o q V N o H A 7 I b 3 o b t I u j T u B 5 C 2 p 4 y j / a K B / X k m V H O V Q 0 P N S B o p w V O Q 4 m q c Z / k Q P G a p f j Q O A b 6 V n < / D a t a M a s h u p > 
</file>

<file path=customXml/itemProps1.xml><?xml version="1.0" encoding="utf-8"?>
<ds:datastoreItem xmlns:ds="http://schemas.openxmlformats.org/officeDocument/2006/customXml" ds:itemID="{122C5E33-EB86-4012-BE10-F9E3B40DCC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ProductMaterial</vt:lpstr>
      <vt:lpstr>Product</vt:lpstr>
      <vt:lpstr>WorkShop</vt:lpstr>
      <vt:lpstr>ProductType</vt:lpstr>
      <vt:lpstr>Material</vt:lpstr>
      <vt:lpstr>MaterialType</vt:lpstr>
      <vt:lpstr>UnitType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2020-11-16T14:43:39Z</dcterms:created>
  <dcterms:modified xsi:type="dcterms:W3CDTF">2023-09-21T07:58:26Z</dcterms:modified>
</cp:coreProperties>
</file>