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m4\Hk2\MXH\assign\"/>
    </mc:Choice>
  </mc:AlternateContent>
  <xr:revisionPtr revIDLastSave="0" documentId="13_ncr:1_{4A9165C4-52C3-4FCF-B0DF-4C2529EA241D}" xr6:coauthVersionLast="47" xr6:coauthVersionMax="47" xr10:uidLastSave="{00000000-0000-0000-0000-000000000000}"/>
  <bookViews>
    <workbookView xWindow="-108" yWindow="-108" windowWidth="23256" windowHeight="12456" activeTab="1" xr2:uid="{47C7278A-A85E-45D5-8E48-477B1BA5C7D1}"/>
  </bookViews>
  <sheets>
    <sheet name="User-based" sheetId="4" r:id="rId1"/>
    <sheet name="item-based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3" i="5" l="1"/>
  <c r="O39" i="5"/>
  <c r="O40" i="5"/>
  <c r="H38" i="5"/>
  <c r="H45" i="5"/>
  <c r="H44" i="5"/>
  <c r="G45" i="5"/>
  <c r="G44" i="5"/>
  <c r="C44" i="5"/>
  <c r="D44" i="5"/>
  <c r="E44" i="5"/>
  <c r="F44" i="5"/>
  <c r="C45" i="5"/>
  <c r="D45" i="5"/>
  <c r="E45" i="5"/>
  <c r="F45" i="5"/>
  <c r="B45" i="5"/>
  <c r="B44" i="5"/>
  <c r="C41" i="5"/>
  <c r="D41" i="5"/>
  <c r="E41" i="5"/>
  <c r="F41" i="5"/>
  <c r="B41" i="5"/>
  <c r="R26" i="5"/>
  <c r="R33" i="5"/>
  <c r="R32" i="5"/>
  <c r="Q33" i="5"/>
  <c r="Q32" i="5"/>
  <c r="M32" i="5"/>
  <c r="N32" i="5"/>
  <c r="O32" i="5"/>
  <c r="P32" i="5"/>
  <c r="M33" i="5"/>
  <c r="N33" i="5"/>
  <c r="O33" i="5"/>
  <c r="P33" i="5"/>
  <c r="L33" i="5"/>
  <c r="L32" i="5"/>
  <c r="M29" i="5"/>
  <c r="N29" i="5"/>
  <c r="O29" i="5"/>
  <c r="P29" i="5"/>
  <c r="L29" i="5"/>
  <c r="H26" i="5"/>
  <c r="H33" i="5"/>
  <c r="H32" i="5"/>
  <c r="G33" i="5"/>
  <c r="G32" i="5"/>
  <c r="C32" i="5"/>
  <c r="D32" i="5"/>
  <c r="E32" i="5"/>
  <c r="F32" i="5"/>
  <c r="C33" i="5"/>
  <c r="D33" i="5"/>
  <c r="E33" i="5"/>
  <c r="F33" i="5"/>
  <c r="B33" i="5"/>
  <c r="B32" i="5"/>
  <c r="C29" i="5"/>
  <c r="D29" i="5"/>
  <c r="E29" i="5"/>
  <c r="F29" i="5"/>
  <c r="B29" i="5"/>
  <c r="M20" i="5"/>
  <c r="N20" i="5"/>
  <c r="M21" i="5"/>
  <c r="N21" i="5"/>
  <c r="L21" i="5"/>
  <c r="O21" i="5" s="1"/>
  <c r="P21" i="5" s="1"/>
  <c r="L20" i="5"/>
  <c r="O20" i="5" s="1"/>
  <c r="P20" i="5" s="1"/>
  <c r="M17" i="5"/>
  <c r="N17" i="5"/>
  <c r="L17" i="5"/>
  <c r="C21" i="5"/>
  <c r="D21" i="5"/>
  <c r="E21" i="5"/>
  <c r="F21" i="5"/>
  <c r="B21" i="5"/>
  <c r="C20" i="5"/>
  <c r="D20" i="5"/>
  <c r="E20" i="5"/>
  <c r="F20" i="5"/>
  <c r="B20" i="5"/>
  <c r="C17" i="5"/>
  <c r="D17" i="5"/>
  <c r="E17" i="5"/>
  <c r="F17" i="5"/>
  <c r="B17" i="5"/>
  <c r="J6" i="5"/>
  <c r="R6" i="5" s="1"/>
  <c r="J8" i="5"/>
  <c r="Q8" i="5" s="1"/>
  <c r="J9" i="5"/>
  <c r="Q9" i="5" s="1"/>
  <c r="J7" i="5"/>
  <c r="M7" i="5" s="1"/>
  <c r="J5" i="5"/>
  <c r="Q5" i="5" s="1"/>
  <c r="J4" i="5"/>
  <c r="M4" i="5" s="1"/>
  <c r="N43" i="4"/>
  <c r="N42" i="4"/>
  <c r="J49" i="4"/>
  <c r="K49" i="4"/>
  <c r="K48" i="4"/>
  <c r="J48" i="4"/>
  <c r="F43" i="4"/>
  <c r="F44" i="4"/>
  <c r="F42" i="4"/>
  <c r="B49" i="4"/>
  <c r="C49" i="4"/>
  <c r="B50" i="4"/>
  <c r="C50" i="4"/>
  <c r="C48" i="4"/>
  <c r="B48" i="4"/>
  <c r="K35" i="4"/>
  <c r="K36" i="4"/>
  <c r="K37" i="4"/>
  <c r="J35" i="4"/>
  <c r="J36" i="4"/>
  <c r="J37" i="4"/>
  <c r="K34" i="4"/>
  <c r="J34" i="4"/>
  <c r="N28" i="4"/>
  <c r="N29" i="4"/>
  <c r="N30" i="4"/>
  <c r="N27" i="4"/>
  <c r="B35" i="4"/>
  <c r="C35" i="4"/>
  <c r="B36" i="4"/>
  <c r="C36" i="4"/>
  <c r="B37" i="4"/>
  <c r="C37" i="4"/>
  <c r="C34" i="4"/>
  <c r="B34" i="4"/>
  <c r="F28" i="4"/>
  <c r="F29" i="4"/>
  <c r="F30" i="4"/>
  <c r="F27" i="4"/>
  <c r="F22" i="4"/>
  <c r="P17" i="4" s="1"/>
  <c r="E22" i="4"/>
  <c r="O16" i="4" s="1"/>
  <c r="D22" i="4"/>
  <c r="N18" i="4" s="1"/>
  <c r="C22" i="4"/>
  <c r="M15" i="4" s="1"/>
  <c r="B22" i="4"/>
  <c r="L17" i="4" s="1"/>
  <c r="P14" i="5" l="1"/>
  <c r="G21" i="5"/>
  <c r="H21" i="5" s="1"/>
  <c r="G20" i="5"/>
  <c r="H20" i="5" s="1"/>
  <c r="H14" i="5" s="1"/>
  <c r="M9" i="5"/>
  <c r="P9" i="5"/>
  <c r="R4" i="5"/>
  <c r="O9" i="5"/>
  <c r="O7" i="5"/>
  <c r="Q4" i="5"/>
  <c r="N9" i="5"/>
  <c r="S7" i="5"/>
  <c r="R7" i="5"/>
  <c r="P7" i="5"/>
  <c r="N4" i="5"/>
  <c r="N7" i="5"/>
  <c r="M8" i="5"/>
  <c r="N5" i="5"/>
  <c r="R9" i="5"/>
  <c r="O4" i="5"/>
  <c r="M5" i="5"/>
  <c r="R8" i="5"/>
  <c r="O6" i="5"/>
  <c r="N6" i="5"/>
  <c r="Q6" i="5"/>
  <c r="S6" i="5"/>
  <c r="M6" i="5"/>
  <c r="S8" i="5"/>
  <c r="N8" i="5"/>
  <c r="B51" i="4"/>
  <c r="F46" i="4" s="1"/>
  <c r="K50" i="4"/>
  <c r="J50" i="4"/>
  <c r="C51" i="4"/>
  <c r="N44" i="4"/>
  <c r="K38" i="4"/>
  <c r="J38" i="4"/>
  <c r="C38" i="4"/>
  <c r="B38" i="4"/>
  <c r="L16" i="4"/>
  <c r="L15" i="4"/>
  <c r="N14" i="4"/>
  <c r="N15" i="4"/>
  <c r="O14" i="4"/>
  <c r="M19" i="4"/>
  <c r="N16" i="4"/>
  <c r="L14" i="4"/>
  <c r="M18" i="4"/>
  <c r="L19" i="4"/>
  <c r="M17" i="4"/>
  <c r="L18" i="4"/>
  <c r="M16" i="4"/>
  <c r="O19" i="4"/>
  <c r="N19" i="4"/>
  <c r="M14" i="4"/>
  <c r="O17" i="4"/>
  <c r="P16" i="4"/>
  <c r="P18" i="4"/>
  <c r="F32" i="4" l="1"/>
  <c r="N32" i="4"/>
</calcChain>
</file>

<file path=xl/sharedStrings.xml><?xml version="1.0" encoding="utf-8"?>
<sst xmlns="http://schemas.openxmlformats.org/spreadsheetml/2006/main" count="254" uniqueCount="53">
  <si>
    <t>Anshika</t>
  </si>
  <si>
    <t>Dhawal</t>
  </si>
  <si>
    <t>Mohan</t>
  </si>
  <si>
    <t>Muskan</t>
  </si>
  <si>
    <t>Nirbhay</t>
  </si>
  <si>
    <t>Tanya</t>
  </si>
  <si>
    <t>Tasha</t>
  </si>
  <si>
    <t>Apharan</t>
  </si>
  <si>
    <t>Criminal Justice</t>
  </si>
  <si>
    <t>Mirzapur</t>
  </si>
  <si>
    <t>Panchayat</t>
  </si>
  <si>
    <t>Sacred Games</t>
  </si>
  <si>
    <t>Special Ops</t>
  </si>
  <si>
    <t>Đề bài</t>
  </si>
  <si>
    <t>Sum</t>
  </si>
  <si>
    <t>similary</t>
  </si>
  <si>
    <t>Tính giá trị trung bình của từng user (bỏ qua ô không được đánh giá)</t>
  </si>
  <si>
    <t xml:space="preserve">mean </t>
  </si>
  <si>
    <t>Adjust vector user dựa trên mean</t>
  </si>
  <si>
    <t>Lọc các user cùng xem bộ phim Apharan</t>
  </si>
  <si>
    <r>
      <t xml:space="preserve">Tính similary cho </t>
    </r>
    <r>
      <rPr>
        <b/>
        <i/>
        <sz val="13"/>
        <color theme="1"/>
        <rFont val="Times New Roman"/>
        <family val="1"/>
      </rPr>
      <t>Tanya</t>
    </r>
    <r>
      <rPr>
        <b/>
        <sz val="13"/>
        <color theme="1"/>
        <rFont val="Times New Roman"/>
        <family val="1"/>
      </rPr>
      <t xml:space="preserve"> và </t>
    </r>
    <r>
      <rPr>
        <b/>
        <i/>
        <sz val="13"/>
        <color theme="1"/>
        <rFont val="Times New Roman"/>
        <family val="1"/>
      </rPr>
      <t>Anshika</t>
    </r>
  </si>
  <si>
    <t>Phần tử số</t>
  </si>
  <si>
    <t>Bình phương</t>
  </si>
  <si>
    <t>Phần mẫu số</t>
  </si>
  <si>
    <r>
      <t xml:space="preserve">Tính similary cho </t>
    </r>
    <r>
      <rPr>
        <b/>
        <i/>
        <sz val="13"/>
        <color theme="1"/>
        <rFont val="Times New Roman"/>
        <family val="1"/>
      </rPr>
      <t>Mohan</t>
    </r>
    <r>
      <rPr>
        <b/>
        <sz val="13"/>
        <color theme="1"/>
        <rFont val="Times New Roman"/>
        <family val="1"/>
      </rPr>
      <t xml:space="preserve"> và </t>
    </r>
    <r>
      <rPr>
        <b/>
        <i/>
        <sz val="13"/>
        <color theme="1"/>
        <rFont val="Times New Roman"/>
        <family val="1"/>
      </rPr>
      <t>Anshika</t>
    </r>
  </si>
  <si>
    <t>sum</t>
  </si>
  <si>
    <t>Tính similary cho Muskan và Anshika</t>
  </si>
  <si>
    <t>Tính similary cho Dhawal và Anshika</t>
  </si>
  <si>
    <t>Kết luận</t>
  </si>
  <si>
    <t>So sánh cả 4 similary</t>
  </si>
  <si>
    <t>Similary càng lớn thì 2 user đó càng gần nhau</t>
  </si>
  <si>
    <t>nếu lấy top 3 user gần Anshika nhất thì sẽ là 3 user là Dhawal, Mohan, Muskan</t>
  </si>
  <si>
    <t>dự đoán rating Anshika dành cho Apharan là 2</t>
  </si>
  <si>
    <t>Dự đoán Anshika đánh giá bao nhiêu cho bộ phim Apharan dựa trên các user gần giống nhất</t>
  </si>
  <si>
    <t>Mean</t>
  </si>
  <si>
    <t>Adjust vector</t>
  </si>
  <si>
    <t>?</t>
  </si>
  <si>
    <t>Tính similary giữa Special Ops và Panchayat</t>
  </si>
  <si>
    <t>Bình Phương</t>
  </si>
  <si>
    <t>SQRT</t>
  </si>
  <si>
    <t>Tính similary giữa Criminal Justice và Panchayat</t>
  </si>
  <si>
    <t xml:space="preserve">sqrt </t>
  </si>
  <si>
    <t>Tính similary giữa Sacred Game và Panchayat</t>
  </si>
  <si>
    <t>sqrt</t>
  </si>
  <si>
    <t>Tính similary giữa Apharan và Panchayat</t>
  </si>
  <si>
    <t>Tính similary giữa Mirzapur và Panchayat</t>
  </si>
  <si>
    <t xml:space="preserve">Thứ tự độ tương đồng của các item với Panchayat </t>
  </si>
  <si>
    <t>Sacred Game</t>
  </si>
  <si>
    <t>phần tử số = similary * rating</t>
  </si>
  <si>
    <t>phần mẫu số = tổng similary</t>
  </si>
  <si>
    <t>Lấy top 2 item tương đồng nhất để đưa ra dự đoán rating</t>
  </si>
  <si>
    <t>Rating = 4</t>
  </si>
  <si>
    <t>Dự đoán Nirbhay đánh giá bao nhiêu cho bộ phim Pachayat dựa trên các item gần giống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</si>
</sst>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9C5700"/>
      <name val="Times New Roman"/>
      <family val="1"/>
    </font>
    <font>
      <b/>
      <sz val="13"/>
      <color theme="9" tint="-0.249977111117893"/>
      <name val="Times New Roman"/>
      <family val="1"/>
    </font>
    <font>
      <b/>
      <i/>
      <sz val="13"/>
      <color theme="1"/>
      <name val="Times New Roman"/>
      <family val="1"/>
    </font>
    <font>
      <sz val="13"/>
      <color rgb="FF3F3F76"/>
      <name val="Times New Roman"/>
      <family val="1"/>
    </font>
    <font>
      <b/>
      <i/>
      <sz val="20"/>
      <color theme="9" tint="-0.499984740745262"/>
      <name val="Times New Roman"/>
      <family val="1"/>
    </font>
    <font>
      <sz val="11"/>
      <color rgb="FF006100"/>
      <name val="Calibri"/>
      <family val="2"/>
      <scheme val="minor"/>
    </font>
    <font>
      <sz val="13"/>
      <color rgb="FF006100"/>
      <name val="Times New Roman"/>
      <family val="1"/>
    </font>
    <font>
      <sz val="20"/>
      <color theme="9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11" fillId="5" borderId="0" applyNumberFormat="0" applyBorder="0" applyAlignment="0" applyProtection="0"/>
  </cellStyleXfs>
  <cellXfs count="49">
    <xf numFmtId="0" fontId="0" fillId="0" borderId="0" xfId="0"/>
    <xf numFmtId="0" fontId="3" fillId="0" borderId="2" xfId="0" applyFont="1" applyBorder="1"/>
    <xf numFmtId="0" fontId="4" fillId="0" borderId="2" xfId="0" applyFont="1" applyBorder="1"/>
    <xf numFmtId="0" fontId="4" fillId="4" borderId="2" xfId="0" applyFont="1" applyFill="1" applyBorder="1" applyAlignment="1">
      <alignment vertical="center" wrapText="1"/>
    </xf>
    <xf numFmtId="0" fontId="5" fillId="0" borderId="2" xfId="0" applyFont="1" applyBorder="1"/>
    <xf numFmtId="0" fontId="5" fillId="4" borderId="2" xfId="0" applyFont="1" applyFill="1" applyBorder="1" applyAlignment="1">
      <alignment vertical="center" wrapText="1"/>
    </xf>
    <xf numFmtId="0" fontId="3" fillId="0" borderId="0" xfId="0" applyFont="1"/>
    <xf numFmtId="0" fontId="6" fillId="2" borderId="2" xfId="1" applyFont="1" applyBorder="1" applyAlignment="1"/>
    <xf numFmtId="0" fontId="4" fillId="0" borderId="0" xfId="0" applyFont="1"/>
    <xf numFmtId="0" fontId="7" fillId="0" borderId="0" xfId="0" applyFont="1"/>
    <xf numFmtId="0" fontId="6" fillId="2" borderId="2" xfId="1" applyFont="1" applyBorder="1"/>
    <xf numFmtId="0" fontId="10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7" xfId="0" applyFont="1" applyBorder="1"/>
    <xf numFmtId="0" fontId="3" fillId="0" borderId="7" xfId="0" applyFont="1" applyBorder="1"/>
    <xf numFmtId="0" fontId="4" fillId="0" borderId="6" xfId="0" applyFont="1" applyBorder="1"/>
    <xf numFmtId="0" fontId="9" fillId="3" borderId="1" xfId="2" applyFont="1"/>
    <xf numFmtId="0" fontId="9" fillId="3" borderId="8" xfId="2" applyFont="1" applyBorder="1"/>
    <xf numFmtId="0" fontId="4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5" fillId="0" borderId="6" xfId="0" applyFont="1" applyBorder="1"/>
    <xf numFmtId="2" fontId="9" fillId="3" borderId="8" xfId="2" applyNumberFormat="1" applyFont="1" applyBorder="1"/>
    <xf numFmtId="0" fontId="3" fillId="0" borderId="9" xfId="0" applyFont="1" applyBorder="1"/>
    <xf numFmtId="0" fontId="0" fillId="0" borderId="7" xfId="0" applyBorder="1"/>
    <xf numFmtId="0" fontId="12" fillId="5" borderId="0" xfId="3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6" xfId="0" applyFont="1" applyBorder="1"/>
    <xf numFmtId="0" fontId="3" fillId="0" borderId="17" xfId="0" applyFont="1" applyBorder="1"/>
    <xf numFmtId="0" fontId="4" fillId="0" borderId="16" xfId="0" applyFont="1" applyBorder="1"/>
    <xf numFmtId="0" fontId="4" fillId="0" borderId="17" xfId="0" applyFont="1" applyBorder="1"/>
    <xf numFmtId="0" fontId="3" fillId="0" borderId="15" xfId="0" applyFont="1" applyBorder="1"/>
    <xf numFmtId="0" fontId="4" fillId="0" borderId="15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12" fillId="5" borderId="16" xfId="3" applyFont="1" applyBorder="1"/>
    <xf numFmtId="0" fontId="7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/>
  </cellXfs>
  <cellStyles count="4">
    <cellStyle name="Bình thường" xfId="0" builtinId="0"/>
    <cellStyle name="Đầu vào" xfId="2" builtinId="20"/>
    <cellStyle name="Tốt" xfId="3" builtinId="26"/>
    <cellStyle name="Trung lập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760094</xdr:colOff>
      <xdr:row>2</xdr:row>
      <xdr:rowOff>179070</xdr:rowOff>
    </xdr:from>
    <xdr:to>
      <xdr:col>18</xdr:col>
      <xdr:colOff>454526</xdr:colOff>
      <xdr:row>9</xdr:row>
      <xdr:rowOff>131398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AD09756E-9EC6-244F-5BE9-6CC5F0BC7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6169" y="598170"/>
          <a:ext cx="8219307" cy="14191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243840</xdr:colOff>
      <xdr:row>44</xdr:row>
      <xdr:rowOff>121920</xdr:rowOff>
    </xdr:from>
    <xdr:to>
      <xdr:col>14</xdr:col>
      <xdr:colOff>106971</xdr:colOff>
      <xdr:row>49</xdr:row>
      <xdr:rowOff>68668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29163AAC-E3CD-B1EE-57C6-B9A486163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15800" y="9639300"/>
          <a:ext cx="3360711" cy="1021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34DC-69F0-4BAC-BA60-970960945344}">
  <dimension ref="A1:V51"/>
  <sheetViews>
    <sheetView workbookViewId="0">
      <selection activeCell="C8" sqref="C8"/>
    </sheetView>
  </sheetViews>
  <sheetFormatPr defaultRowHeight="16.8" x14ac:dyDescent="0.3"/>
  <cols>
    <col min="1" max="1" width="19" style="6" bestFit="1" customWidth="1"/>
    <col min="2" max="2" width="16" style="6" bestFit="1" customWidth="1"/>
    <col min="3" max="3" width="9" style="6" bestFit="1" customWidth="1"/>
    <col min="4" max="4" width="9.44140625" style="6" bestFit="1" customWidth="1"/>
    <col min="5" max="5" width="9.5546875" style="6" bestFit="1" customWidth="1"/>
    <col min="6" max="6" width="16" style="6" bestFit="1" customWidth="1"/>
    <col min="7" max="7" width="9.5546875" style="6" bestFit="1" customWidth="1"/>
    <col min="8" max="8" width="9" style="6" bestFit="1" customWidth="1"/>
    <col min="9" max="9" width="15.21875" style="6" bestFit="1" customWidth="1"/>
    <col min="10" max="10" width="9.5546875" style="6" bestFit="1" customWidth="1"/>
    <col min="11" max="11" width="19" style="6" customWidth="1"/>
    <col min="12" max="12" width="16" style="6" bestFit="1" customWidth="1"/>
    <col min="13" max="13" width="9" style="6" bestFit="1" customWidth="1"/>
    <col min="14" max="14" width="15.109375" style="6" bestFit="1" customWidth="1"/>
    <col min="15" max="15" width="9.5546875" style="6" bestFit="1" customWidth="1"/>
    <col min="16" max="16" width="9" style="6" bestFit="1" customWidth="1"/>
    <col min="17" max="17" width="12.88671875" style="6" bestFit="1" customWidth="1"/>
    <col min="18" max="18" width="8.77734375" style="6" bestFit="1" customWidth="1"/>
    <col min="19" max="19" width="9" style="6" bestFit="1" customWidth="1"/>
    <col min="20" max="16384" width="8.88671875" style="6"/>
  </cols>
  <sheetData>
    <row r="1" spans="1:16" x14ac:dyDescent="0.3">
      <c r="A1" s="9" t="s">
        <v>13</v>
      </c>
      <c r="B1" s="41" t="s">
        <v>33</v>
      </c>
      <c r="C1" s="41"/>
      <c r="D1" s="41"/>
      <c r="E1" s="41"/>
      <c r="F1" s="41"/>
      <c r="G1" s="41"/>
      <c r="H1" s="41"/>
      <c r="I1" s="41"/>
      <c r="J1" s="41"/>
    </row>
    <row r="3" spans="1:16" x14ac:dyDescent="0.3">
      <c r="A3" s="1"/>
      <c r="B3" s="2" t="s">
        <v>5</v>
      </c>
      <c r="C3" s="2" t="s">
        <v>2</v>
      </c>
      <c r="D3" s="3" t="s">
        <v>6</v>
      </c>
      <c r="E3" s="2" t="s">
        <v>4</v>
      </c>
      <c r="F3" s="2" t="s">
        <v>3</v>
      </c>
      <c r="G3" s="2" t="s">
        <v>0</v>
      </c>
      <c r="H3" s="2" t="s">
        <v>1</v>
      </c>
    </row>
    <row r="4" spans="1:16" x14ac:dyDescent="0.3">
      <c r="A4" s="4" t="s">
        <v>12</v>
      </c>
      <c r="B4" s="1">
        <v>5</v>
      </c>
      <c r="C4" s="1">
        <v>5</v>
      </c>
      <c r="D4" s="1">
        <v>2</v>
      </c>
      <c r="E4" s="1"/>
      <c r="F4" s="1">
        <v>4</v>
      </c>
      <c r="G4" s="1">
        <v>3</v>
      </c>
      <c r="H4" s="1"/>
    </row>
    <row r="5" spans="1:16" x14ac:dyDescent="0.3">
      <c r="A5" s="5" t="s">
        <v>8</v>
      </c>
      <c r="B5" s="1">
        <v>3</v>
      </c>
      <c r="C5" s="1">
        <v>3</v>
      </c>
      <c r="D5" s="1"/>
      <c r="E5" s="1"/>
      <c r="F5" s="1">
        <v>4</v>
      </c>
      <c r="G5" s="1"/>
      <c r="H5" s="1"/>
    </row>
    <row r="6" spans="1:16" x14ac:dyDescent="0.3">
      <c r="A6" s="5" t="s">
        <v>10</v>
      </c>
      <c r="B6" s="1">
        <v>3</v>
      </c>
      <c r="C6" s="1">
        <v>5</v>
      </c>
      <c r="D6" s="1">
        <v>5</v>
      </c>
      <c r="E6" s="1">
        <v>5</v>
      </c>
      <c r="F6" s="1">
        <v>4</v>
      </c>
      <c r="G6" s="1">
        <v>4</v>
      </c>
      <c r="H6" s="1">
        <v>4</v>
      </c>
    </row>
    <row r="7" spans="1:16" x14ac:dyDescent="0.3">
      <c r="A7" s="5" t="s">
        <v>11</v>
      </c>
      <c r="B7" s="1">
        <v>3</v>
      </c>
      <c r="C7" s="1">
        <v>5</v>
      </c>
      <c r="D7" s="1">
        <v>3</v>
      </c>
      <c r="E7" s="1">
        <v>4</v>
      </c>
      <c r="F7" s="1"/>
      <c r="G7" s="1">
        <v>5</v>
      </c>
      <c r="H7" s="1">
        <v>4</v>
      </c>
    </row>
    <row r="8" spans="1:16" x14ac:dyDescent="0.3">
      <c r="A8" s="4" t="s">
        <v>7</v>
      </c>
      <c r="B8" s="1">
        <v>2</v>
      </c>
      <c r="C8" s="1">
        <v>3</v>
      </c>
      <c r="D8" s="1"/>
      <c r="E8" s="1"/>
      <c r="F8" s="1">
        <v>2</v>
      </c>
      <c r="G8" s="7"/>
      <c r="H8" s="1">
        <v>1</v>
      </c>
    </row>
    <row r="9" spans="1:16" x14ac:dyDescent="0.3">
      <c r="A9" s="4" t="s">
        <v>9</v>
      </c>
      <c r="B9" s="1">
        <v>3</v>
      </c>
      <c r="C9" s="1">
        <v>3</v>
      </c>
      <c r="D9" s="1">
        <v>4</v>
      </c>
      <c r="E9" s="1">
        <v>4</v>
      </c>
      <c r="F9" s="1">
        <v>3</v>
      </c>
      <c r="G9" s="1">
        <v>3</v>
      </c>
      <c r="H9" s="1"/>
    </row>
    <row r="11" spans="1:16" x14ac:dyDescent="0.3">
      <c r="A11" s="45" t="s">
        <v>19</v>
      </c>
      <c r="B11" s="45"/>
      <c r="C11" s="45"/>
      <c r="D11" s="45"/>
      <c r="E11" s="45"/>
      <c r="F11" s="45"/>
      <c r="G11" s="45"/>
      <c r="H11" s="45"/>
      <c r="K11" s="45" t="s">
        <v>18</v>
      </c>
      <c r="L11" s="45"/>
      <c r="M11" s="45"/>
      <c r="N11" s="45"/>
      <c r="O11" s="45"/>
      <c r="P11" s="45"/>
    </row>
    <row r="13" spans="1:16" x14ac:dyDescent="0.3">
      <c r="A13" s="1"/>
      <c r="B13" s="2" t="s">
        <v>5</v>
      </c>
      <c r="C13" s="2" t="s">
        <v>2</v>
      </c>
      <c r="D13" s="2" t="s">
        <v>3</v>
      </c>
      <c r="E13" s="2" t="s">
        <v>0</v>
      </c>
      <c r="F13" s="2" t="s">
        <v>1</v>
      </c>
      <c r="K13" s="1"/>
      <c r="L13" s="2" t="s">
        <v>5</v>
      </c>
      <c r="M13" s="2" t="s">
        <v>2</v>
      </c>
      <c r="N13" s="2" t="s">
        <v>3</v>
      </c>
      <c r="O13" s="2" t="s">
        <v>0</v>
      </c>
      <c r="P13" s="2" t="s">
        <v>1</v>
      </c>
    </row>
    <row r="14" spans="1:16" x14ac:dyDescent="0.3">
      <c r="A14" s="4" t="s">
        <v>12</v>
      </c>
      <c r="B14" s="1">
        <v>5</v>
      </c>
      <c r="C14" s="1">
        <v>5</v>
      </c>
      <c r="D14" s="1">
        <v>4</v>
      </c>
      <c r="E14" s="1">
        <v>3</v>
      </c>
      <c r="F14" s="1"/>
      <c r="K14" s="4" t="s">
        <v>12</v>
      </c>
      <c r="L14" s="1">
        <f>B14-$B$22</f>
        <v>1.8333333333333335</v>
      </c>
      <c r="M14" s="1">
        <f>C14-$C$22</f>
        <v>1</v>
      </c>
      <c r="N14" s="1">
        <f>D14-$D$22</f>
        <v>0.60000000000000009</v>
      </c>
      <c r="O14" s="1">
        <f>E14-$E$22</f>
        <v>-0.75</v>
      </c>
      <c r="P14" s="1"/>
    </row>
    <row r="15" spans="1:16" x14ac:dyDescent="0.3">
      <c r="A15" s="5" t="s">
        <v>8</v>
      </c>
      <c r="B15" s="1">
        <v>3</v>
      </c>
      <c r="C15" s="1">
        <v>3</v>
      </c>
      <c r="D15" s="1">
        <v>4</v>
      </c>
      <c r="E15" s="1"/>
      <c r="F15" s="1"/>
      <c r="K15" s="5" t="s">
        <v>8</v>
      </c>
      <c r="L15" s="1">
        <f t="shared" ref="L15:L19" si="0">B15-$B$22</f>
        <v>-0.16666666666666652</v>
      </c>
      <c r="M15" s="1">
        <f t="shared" ref="M15:M19" si="1">C15-$C$22</f>
        <v>-1</v>
      </c>
      <c r="N15" s="1">
        <f t="shared" ref="N15:N19" si="2">D15-$D$22</f>
        <v>0.60000000000000009</v>
      </c>
      <c r="O15" s="1"/>
      <c r="P15" s="1"/>
    </row>
    <row r="16" spans="1:16" x14ac:dyDescent="0.3">
      <c r="A16" s="5" t="s">
        <v>10</v>
      </c>
      <c r="B16" s="1">
        <v>3</v>
      </c>
      <c r="C16" s="1">
        <v>5</v>
      </c>
      <c r="D16" s="1">
        <v>4</v>
      </c>
      <c r="E16" s="1">
        <v>4</v>
      </c>
      <c r="F16" s="1">
        <v>4</v>
      </c>
      <c r="K16" s="5" t="s">
        <v>10</v>
      </c>
      <c r="L16" s="1">
        <f t="shared" si="0"/>
        <v>-0.16666666666666652</v>
      </c>
      <c r="M16" s="1">
        <f t="shared" si="1"/>
        <v>1</v>
      </c>
      <c r="N16" s="1">
        <f t="shared" si="2"/>
        <v>0.60000000000000009</v>
      </c>
      <c r="O16" s="1">
        <f t="shared" ref="O16:O19" si="3">E16-$E$22</f>
        <v>0.25</v>
      </c>
      <c r="P16" s="1">
        <f>F16-$F$22</f>
        <v>1</v>
      </c>
    </row>
    <row r="17" spans="1:22" x14ac:dyDescent="0.3">
      <c r="A17" s="5" t="s">
        <v>11</v>
      </c>
      <c r="B17" s="1">
        <v>3</v>
      </c>
      <c r="C17" s="1">
        <v>5</v>
      </c>
      <c r="D17" s="1"/>
      <c r="E17" s="1">
        <v>5</v>
      </c>
      <c r="F17" s="1">
        <v>4</v>
      </c>
      <c r="K17" s="5" t="s">
        <v>11</v>
      </c>
      <c r="L17" s="1">
        <f t="shared" si="0"/>
        <v>-0.16666666666666652</v>
      </c>
      <c r="M17" s="1">
        <f t="shared" si="1"/>
        <v>1</v>
      </c>
      <c r="N17" s="1"/>
      <c r="O17" s="1">
        <f t="shared" si="3"/>
        <v>1.25</v>
      </c>
      <c r="P17" s="1">
        <f t="shared" ref="P17:P18" si="4">F17-$F$22</f>
        <v>1</v>
      </c>
    </row>
    <row r="18" spans="1:22" x14ac:dyDescent="0.3">
      <c r="A18" s="4" t="s">
        <v>7</v>
      </c>
      <c r="B18" s="1">
        <v>2</v>
      </c>
      <c r="C18" s="1">
        <v>3</v>
      </c>
      <c r="D18" s="1">
        <v>2</v>
      </c>
      <c r="E18" s="7"/>
      <c r="F18" s="1">
        <v>1</v>
      </c>
      <c r="K18" s="4" t="s">
        <v>7</v>
      </c>
      <c r="L18" s="1">
        <f t="shared" si="0"/>
        <v>-1.1666666666666665</v>
      </c>
      <c r="M18" s="1">
        <f t="shared" si="1"/>
        <v>-1</v>
      </c>
      <c r="N18" s="1">
        <f t="shared" si="2"/>
        <v>-1.4</v>
      </c>
      <c r="O18" s="10"/>
      <c r="P18" s="1">
        <f t="shared" si="4"/>
        <v>-2</v>
      </c>
    </row>
    <row r="19" spans="1:22" x14ac:dyDescent="0.3">
      <c r="A19" s="4" t="s">
        <v>9</v>
      </c>
      <c r="B19" s="1">
        <v>3</v>
      </c>
      <c r="C19" s="1">
        <v>3</v>
      </c>
      <c r="D19" s="1">
        <v>3</v>
      </c>
      <c r="E19" s="1">
        <v>3</v>
      </c>
      <c r="F19" s="1"/>
      <c r="K19" s="4" t="s">
        <v>9</v>
      </c>
      <c r="L19" s="1">
        <f t="shared" si="0"/>
        <v>-0.16666666666666652</v>
      </c>
      <c r="M19" s="1">
        <f t="shared" si="1"/>
        <v>-1</v>
      </c>
      <c r="N19" s="1">
        <f t="shared" si="2"/>
        <v>-0.39999999999999991</v>
      </c>
      <c r="O19" s="1">
        <f t="shared" si="3"/>
        <v>-0.75</v>
      </c>
      <c r="P19" s="1"/>
    </row>
    <row r="21" spans="1:22" x14ac:dyDescent="0.3">
      <c r="A21" s="45" t="s">
        <v>16</v>
      </c>
      <c r="B21" s="45"/>
      <c r="C21" s="45"/>
      <c r="D21" s="45"/>
      <c r="E21" s="45"/>
      <c r="F21" s="45"/>
      <c r="G21" s="45"/>
      <c r="H21" s="45"/>
    </row>
    <row r="22" spans="1:22" x14ac:dyDescent="0.3">
      <c r="A22" s="6" t="s">
        <v>17</v>
      </c>
      <c r="B22" s="6">
        <f>SUM(B14:B19)/6</f>
        <v>3.1666666666666665</v>
      </c>
      <c r="C22" s="6">
        <f>SUM(C14:C19)/6</f>
        <v>4</v>
      </c>
      <c r="D22" s="6">
        <f>SUM(D14:D19)/5</f>
        <v>3.4</v>
      </c>
      <c r="E22" s="6">
        <f>SUM(E14:E19)/4</f>
        <v>3.75</v>
      </c>
      <c r="F22" s="6">
        <f>SUM(F16:F18)/3</f>
        <v>3</v>
      </c>
    </row>
    <row r="25" spans="1:22" x14ac:dyDescent="0.3">
      <c r="A25" s="42" t="s">
        <v>20</v>
      </c>
      <c r="B25" s="43"/>
      <c r="C25" s="43"/>
      <c r="D25" s="43"/>
      <c r="E25" s="12"/>
      <c r="F25" s="13"/>
      <c r="I25" s="42" t="s">
        <v>24</v>
      </c>
      <c r="J25" s="43"/>
      <c r="K25" s="43"/>
      <c r="L25" s="43"/>
      <c r="M25" s="12"/>
      <c r="N25" s="13"/>
      <c r="R25" s="6" t="s">
        <v>28</v>
      </c>
    </row>
    <row r="26" spans="1:22" x14ac:dyDescent="0.3">
      <c r="A26" s="14"/>
      <c r="B26" s="6" t="s">
        <v>5</v>
      </c>
      <c r="C26" s="6" t="s">
        <v>0</v>
      </c>
      <c r="F26" s="15" t="s">
        <v>21</v>
      </c>
      <c r="I26" s="14"/>
      <c r="J26" s="6" t="s">
        <v>2</v>
      </c>
      <c r="K26" s="6" t="s">
        <v>0</v>
      </c>
      <c r="N26" s="15" t="s">
        <v>21</v>
      </c>
      <c r="R26" s="6" t="s">
        <v>29</v>
      </c>
    </row>
    <row r="27" spans="1:22" x14ac:dyDescent="0.3">
      <c r="A27" s="14" t="s">
        <v>12</v>
      </c>
      <c r="B27" s="6">
        <v>1.8333333333333335</v>
      </c>
      <c r="C27" s="6">
        <v>-0.75</v>
      </c>
      <c r="F27" s="16">
        <f>B27*C27</f>
        <v>-1.375</v>
      </c>
      <c r="I27" s="14" t="s">
        <v>12</v>
      </c>
      <c r="J27" s="6">
        <v>1</v>
      </c>
      <c r="K27" s="6">
        <v>-0.75</v>
      </c>
      <c r="N27" s="16">
        <f>J27*K27</f>
        <v>-0.75</v>
      </c>
      <c r="R27" s="6" t="s">
        <v>30</v>
      </c>
    </row>
    <row r="28" spans="1:22" x14ac:dyDescent="0.3">
      <c r="A28" s="14" t="s">
        <v>10</v>
      </c>
      <c r="B28" s="6">
        <v>-0.16666666666666652</v>
      </c>
      <c r="C28" s="6">
        <v>0.25</v>
      </c>
      <c r="F28" s="16">
        <f>B28*C28</f>
        <v>-4.166666666666663E-2</v>
      </c>
      <c r="I28" s="14" t="s">
        <v>10</v>
      </c>
      <c r="J28" s="6">
        <v>1</v>
      </c>
      <c r="K28" s="6">
        <v>0.25</v>
      </c>
      <c r="N28" s="16">
        <f t="shared" ref="N28:N30" si="5">J28*K28</f>
        <v>0.25</v>
      </c>
      <c r="R28" s="6" t="s">
        <v>31</v>
      </c>
    </row>
    <row r="29" spans="1:22" ht="24.6" x14ac:dyDescent="0.4">
      <c r="A29" s="14" t="s">
        <v>11</v>
      </c>
      <c r="B29" s="6">
        <v>-0.16666666666666652</v>
      </c>
      <c r="C29" s="6">
        <v>1.25</v>
      </c>
      <c r="F29" s="16">
        <f>B29*C29</f>
        <v>-0.20833333333333315</v>
      </c>
      <c r="I29" s="14" t="s">
        <v>11</v>
      </c>
      <c r="J29" s="6">
        <v>1</v>
      </c>
      <c r="K29" s="6">
        <v>1.25</v>
      </c>
      <c r="N29" s="16">
        <f t="shared" si="5"/>
        <v>1.25</v>
      </c>
      <c r="R29" s="11" t="s">
        <v>32</v>
      </c>
      <c r="S29" s="11"/>
      <c r="T29" s="11"/>
      <c r="U29" s="11"/>
      <c r="V29" s="11"/>
    </row>
    <row r="30" spans="1:22" x14ac:dyDescent="0.3">
      <c r="A30" s="14" t="s">
        <v>9</v>
      </c>
      <c r="B30" s="6">
        <v>-0.16666666666666652</v>
      </c>
      <c r="C30" s="6">
        <v>-0.75</v>
      </c>
      <c r="F30" s="16">
        <f>B30*C30</f>
        <v>0.12499999999999989</v>
      </c>
      <c r="I30" s="14" t="s">
        <v>9</v>
      </c>
      <c r="J30" s="6">
        <v>-1</v>
      </c>
      <c r="K30" s="6">
        <v>-0.75</v>
      </c>
      <c r="N30" s="16">
        <f t="shared" si="5"/>
        <v>0.75</v>
      </c>
    </row>
    <row r="31" spans="1:22" x14ac:dyDescent="0.3">
      <c r="A31" s="14"/>
      <c r="F31" s="16"/>
      <c r="I31" s="14"/>
      <c r="N31" s="16"/>
    </row>
    <row r="32" spans="1:22" x14ac:dyDescent="0.3">
      <c r="A32" s="17" t="s">
        <v>23</v>
      </c>
      <c r="E32" s="18" t="s">
        <v>15</v>
      </c>
      <c r="F32" s="19">
        <f>SUM(F27:F30)/(SQRT(B38)*SQRT(C38))</f>
        <v>-0.487377324966494</v>
      </c>
      <c r="I32" s="17" t="s">
        <v>23</v>
      </c>
      <c r="M32" s="18" t="s">
        <v>15</v>
      </c>
      <c r="N32" s="19">
        <f>SUM(N27:N30)/(SQRT(J38)*SQRT(K38))</f>
        <v>0.45226701686664544</v>
      </c>
    </row>
    <row r="33" spans="1:14" x14ac:dyDescent="0.3">
      <c r="A33" s="17" t="s">
        <v>22</v>
      </c>
      <c r="B33" s="6" t="s">
        <v>5</v>
      </c>
      <c r="C33" s="6" t="s">
        <v>0</v>
      </c>
      <c r="F33" s="16"/>
      <c r="I33" s="17" t="s">
        <v>22</v>
      </c>
      <c r="J33" s="6" t="s">
        <v>2</v>
      </c>
      <c r="K33" s="6" t="s">
        <v>0</v>
      </c>
      <c r="N33" s="16"/>
    </row>
    <row r="34" spans="1:14" x14ac:dyDescent="0.3">
      <c r="A34" s="14" t="s">
        <v>12</v>
      </c>
      <c r="B34" s="6">
        <f t="shared" ref="B34:C36" si="6">B27^2</f>
        <v>3.3611111111111116</v>
      </c>
      <c r="C34" s="6">
        <f t="shared" si="6"/>
        <v>0.5625</v>
      </c>
      <c r="F34" s="16"/>
      <c r="I34" s="14" t="s">
        <v>12</v>
      </c>
      <c r="J34" s="6">
        <f t="shared" ref="J34:K36" si="7">J27^2</f>
        <v>1</v>
      </c>
      <c r="K34" s="6">
        <f t="shared" si="7"/>
        <v>0.5625</v>
      </c>
      <c r="N34" s="16"/>
    </row>
    <row r="35" spans="1:14" x14ac:dyDescent="0.3">
      <c r="A35" s="14" t="s">
        <v>10</v>
      </c>
      <c r="B35" s="6">
        <f t="shared" si="6"/>
        <v>2.7777777777777728E-2</v>
      </c>
      <c r="C35" s="6">
        <f t="shared" si="6"/>
        <v>6.25E-2</v>
      </c>
      <c r="F35" s="16"/>
      <c r="I35" s="14" t="s">
        <v>10</v>
      </c>
      <c r="J35" s="6">
        <f t="shared" si="7"/>
        <v>1</v>
      </c>
      <c r="K35" s="6">
        <f t="shared" si="7"/>
        <v>6.25E-2</v>
      </c>
      <c r="N35" s="16"/>
    </row>
    <row r="36" spans="1:14" x14ac:dyDescent="0.3">
      <c r="A36" s="14" t="s">
        <v>11</v>
      </c>
      <c r="B36" s="6">
        <f t="shared" si="6"/>
        <v>2.7777777777777728E-2</v>
      </c>
      <c r="C36" s="6">
        <f t="shared" si="6"/>
        <v>1.5625</v>
      </c>
      <c r="F36" s="16"/>
      <c r="I36" s="14" t="s">
        <v>11</v>
      </c>
      <c r="J36" s="6">
        <f t="shared" si="7"/>
        <v>1</v>
      </c>
      <c r="K36" s="6">
        <f t="shared" si="7"/>
        <v>1.5625</v>
      </c>
      <c r="N36" s="16"/>
    </row>
    <row r="37" spans="1:14" x14ac:dyDescent="0.3">
      <c r="A37" s="14" t="s">
        <v>9</v>
      </c>
      <c r="B37" s="6">
        <f t="shared" ref="B37:C37" si="8">B30^2</f>
        <v>2.7777777777777728E-2</v>
      </c>
      <c r="C37" s="6">
        <f t="shared" si="8"/>
        <v>0.5625</v>
      </c>
      <c r="F37" s="16"/>
      <c r="I37" s="14" t="s">
        <v>9</v>
      </c>
      <c r="J37" s="6">
        <f t="shared" ref="J37:K37" si="9">J30^2</f>
        <v>1</v>
      </c>
      <c r="K37" s="6">
        <f t="shared" si="9"/>
        <v>0.5625</v>
      </c>
      <c r="N37" s="16"/>
    </row>
    <row r="38" spans="1:14" x14ac:dyDescent="0.3">
      <c r="A38" s="20" t="s">
        <v>14</v>
      </c>
      <c r="B38" s="21">
        <f>SUM(B34:B37)</f>
        <v>3.4444444444444446</v>
      </c>
      <c r="C38" s="21">
        <f>SUM(C34:C37)</f>
        <v>2.75</v>
      </c>
      <c r="D38" s="21"/>
      <c r="E38" s="21"/>
      <c r="F38" s="22"/>
      <c r="I38" s="20" t="s">
        <v>25</v>
      </c>
      <c r="J38" s="21">
        <f>SUM(J34:J37)</f>
        <v>4</v>
      </c>
      <c r="K38" s="21">
        <f>SUM(K34:K37)</f>
        <v>2.75</v>
      </c>
      <c r="L38" s="21"/>
      <c r="M38" s="21"/>
      <c r="N38" s="22"/>
    </row>
    <row r="40" spans="1:14" x14ac:dyDescent="0.3">
      <c r="A40" s="42" t="s">
        <v>26</v>
      </c>
      <c r="B40" s="43"/>
      <c r="C40" s="43"/>
      <c r="D40" s="43"/>
      <c r="E40" s="43"/>
      <c r="F40" s="44"/>
      <c r="I40" s="42" t="s">
        <v>27</v>
      </c>
      <c r="J40" s="43"/>
      <c r="K40" s="43"/>
      <c r="L40" s="43"/>
      <c r="M40" s="43"/>
      <c r="N40" s="44"/>
    </row>
    <row r="41" spans="1:14" x14ac:dyDescent="0.3">
      <c r="A41" s="1"/>
      <c r="B41" s="1" t="s">
        <v>3</v>
      </c>
      <c r="C41" s="1" t="s">
        <v>0</v>
      </c>
      <c r="F41" s="16" t="s">
        <v>21</v>
      </c>
      <c r="I41" s="14"/>
      <c r="J41" s="2" t="s">
        <v>0</v>
      </c>
      <c r="K41" s="2" t="s">
        <v>1</v>
      </c>
      <c r="N41" s="16" t="s">
        <v>21</v>
      </c>
    </row>
    <row r="42" spans="1:14" x14ac:dyDescent="0.3">
      <c r="A42" s="4" t="s">
        <v>12</v>
      </c>
      <c r="B42" s="1">
        <v>0.60000000000000009</v>
      </c>
      <c r="C42" s="1">
        <v>-0.75</v>
      </c>
      <c r="F42" s="16">
        <f>B42*C42</f>
        <v>-0.45000000000000007</v>
      </c>
      <c r="I42" s="14" t="s">
        <v>10</v>
      </c>
      <c r="J42" s="6">
        <v>0.25</v>
      </c>
      <c r="K42" s="6">
        <v>1</v>
      </c>
      <c r="N42" s="16">
        <f>J42*K42</f>
        <v>0.25</v>
      </c>
    </row>
    <row r="43" spans="1:14" x14ac:dyDescent="0.3">
      <c r="A43" s="5" t="s">
        <v>10</v>
      </c>
      <c r="B43" s="1">
        <v>0.60000000000000009</v>
      </c>
      <c r="C43" s="1">
        <v>0.25</v>
      </c>
      <c r="F43" s="16">
        <f t="shared" ref="F43:F44" si="10">B43*C43</f>
        <v>0.15000000000000002</v>
      </c>
      <c r="I43" s="14" t="s">
        <v>11</v>
      </c>
      <c r="J43" s="6">
        <v>1.25</v>
      </c>
      <c r="K43" s="6">
        <v>1</v>
      </c>
      <c r="N43" s="16">
        <f>J43*K43</f>
        <v>1.25</v>
      </c>
    </row>
    <row r="44" spans="1:14" x14ac:dyDescent="0.3">
      <c r="A44" s="4" t="s">
        <v>9</v>
      </c>
      <c r="B44" s="1">
        <v>-0.39999999999999991</v>
      </c>
      <c r="C44" s="1">
        <v>-0.75</v>
      </c>
      <c r="F44" s="16">
        <f t="shared" si="10"/>
        <v>0.29999999999999993</v>
      </c>
      <c r="I44" s="14"/>
      <c r="M44" s="18" t="s">
        <v>15</v>
      </c>
      <c r="N44" s="19">
        <f>SUM(N42:N43)/(SQRT(J50)*SQRT(K50))</f>
        <v>0.83205029433784372</v>
      </c>
    </row>
    <row r="45" spans="1:14" x14ac:dyDescent="0.3">
      <c r="A45" s="23"/>
      <c r="F45" s="16"/>
      <c r="I45" s="14"/>
      <c r="M45"/>
      <c r="N45" s="26"/>
    </row>
    <row r="46" spans="1:14" x14ac:dyDescent="0.3">
      <c r="A46" s="14" t="s">
        <v>23</v>
      </c>
      <c r="E46" s="18" t="s">
        <v>15</v>
      </c>
      <c r="F46" s="24">
        <f>SUM(F42:F44)/(SQRT(B51)*SQRT(C51))</f>
        <v>0</v>
      </c>
      <c r="I46" s="14" t="s">
        <v>23</v>
      </c>
      <c r="N46" s="16"/>
    </row>
    <row r="47" spans="1:14" x14ac:dyDescent="0.3">
      <c r="A47" s="1" t="s">
        <v>22</v>
      </c>
      <c r="B47" s="1" t="s">
        <v>3</v>
      </c>
      <c r="C47" s="1" t="s">
        <v>0</v>
      </c>
      <c r="F47" s="16"/>
      <c r="I47" s="14" t="s">
        <v>22</v>
      </c>
      <c r="J47" s="2" t="s">
        <v>0</v>
      </c>
      <c r="K47" s="2" t="s">
        <v>1</v>
      </c>
      <c r="N47" s="16"/>
    </row>
    <row r="48" spans="1:14" x14ac:dyDescent="0.3">
      <c r="A48" s="4" t="s">
        <v>12</v>
      </c>
      <c r="B48" s="1">
        <f>B42^2</f>
        <v>0.3600000000000001</v>
      </c>
      <c r="C48" s="1">
        <f>C42^2</f>
        <v>0.5625</v>
      </c>
      <c r="F48" s="16"/>
      <c r="I48" s="14" t="s">
        <v>10</v>
      </c>
      <c r="J48" s="6">
        <f>J42^2</f>
        <v>6.25E-2</v>
      </c>
      <c r="K48" s="6">
        <f>K42^2</f>
        <v>1</v>
      </c>
      <c r="N48" s="16"/>
    </row>
    <row r="49" spans="1:14" x14ac:dyDescent="0.3">
      <c r="A49" s="5" t="s">
        <v>10</v>
      </c>
      <c r="B49" s="1">
        <f t="shared" ref="B49:C49" si="11">B43^2</f>
        <v>0.3600000000000001</v>
      </c>
      <c r="C49" s="1">
        <f t="shared" si="11"/>
        <v>6.25E-2</v>
      </c>
      <c r="F49" s="16"/>
      <c r="I49" s="14" t="s">
        <v>11</v>
      </c>
      <c r="J49" s="6">
        <f>J43^2</f>
        <v>1.5625</v>
      </c>
      <c r="K49" s="6">
        <f>K43^2</f>
        <v>1</v>
      </c>
      <c r="N49" s="16"/>
    </row>
    <row r="50" spans="1:14" x14ac:dyDescent="0.3">
      <c r="A50" s="4" t="s">
        <v>9</v>
      </c>
      <c r="B50" s="1">
        <f t="shared" ref="B50:C50" si="12">B44^2</f>
        <v>0.15999999999999992</v>
      </c>
      <c r="C50" s="1">
        <f t="shared" si="12"/>
        <v>0.5625</v>
      </c>
      <c r="F50" s="16"/>
      <c r="I50" s="25" t="s">
        <v>14</v>
      </c>
      <c r="J50" s="21">
        <f>SUM(J48:J49)</f>
        <v>1.625</v>
      </c>
      <c r="K50" s="21">
        <f>SUM(K48:K49)</f>
        <v>2</v>
      </c>
      <c r="L50" s="21"/>
      <c r="M50" s="21"/>
      <c r="N50" s="22"/>
    </row>
    <row r="51" spans="1:14" x14ac:dyDescent="0.3">
      <c r="A51" s="25" t="s">
        <v>14</v>
      </c>
      <c r="B51" s="21">
        <f>SUM(B48:B50)</f>
        <v>0.88000000000000012</v>
      </c>
      <c r="C51" s="21">
        <f>SUM(C48:C50)</f>
        <v>1.1875</v>
      </c>
      <c r="D51" s="21"/>
      <c r="E51" s="21"/>
      <c r="F51" s="22"/>
    </row>
  </sheetData>
  <mergeCells count="8">
    <mergeCell ref="A25:D25"/>
    <mergeCell ref="I25:L25"/>
    <mergeCell ref="A40:F40"/>
    <mergeCell ref="I40:N40"/>
    <mergeCell ref="A11:H11"/>
    <mergeCell ref="A21:H21"/>
    <mergeCell ref="K11:P11"/>
    <mergeCell ref="B1:J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4952-F401-461C-9DDC-4DD2868F80CC}">
  <dimension ref="A1:S46"/>
  <sheetViews>
    <sheetView tabSelected="1" topLeftCell="C27" workbookViewId="0">
      <selection activeCell="O42" sqref="O42"/>
    </sheetView>
  </sheetViews>
  <sheetFormatPr defaultRowHeight="16.8" x14ac:dyDescent="0.3"/>
  <cols>
    <col min="1" max="1" width="19" style="6" bestFit="1" customWidth="1"/>
    <col min="2" max="6" width="16" style="6" bestFit="1" customWidth="1"/>
    <col min="7" max="7" width="15.109375" style="6" bestFit="1" customWidth="1"/>
    <col min="8" max="8" width="16" style="6" bestFit="1" customWidth="1"/>
    <col min="9" max="9" width="8.88671875" style="6"/>
    <col min="10" max="10" width="15.109375" style="6" bestFit="1" customWidth="1"/>
    <col min="11" max="12" width="19" style="6" bestFit="1" customWidth="1"/>
    <col min="13" max="19" width="16" style="6" bestFit="1" customWidth="1"/>
    <col min="20" max="16384" width="8.88671875" style="6"/>
  </cols>
  <sheetData>
    <row r="1" spans="1:19" x14ac:dyDescent="0.3">
      <c r="A1" s="9" t="s">
        <v>13</v>
      </c>
      <c r="B1" s="41" t="s">
        <v>52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3" spans="1:19" x14ac:dyDescent="0.3">
      <c r="A3" s="1"/>
      <c r="B3" s="2" t="s">
        <v>5</v>
      </c>
      <c r="C3" s="2" t="s">
        <v>2</v>
      </c>
      <c r="D3" s="3" t="s">
        <v>6</v>
      </c>
      <c r="E3" s="2" t="s">
        <v>4</v>
      </c>
      <c r="F3" s="2" t="s">
        <v>3</v>
      </c>
      <c r="G3" s="2" t="s">
        <v>0</v>
      </c>
      <c r="H3" s="2" t="s">
        <v>1</v>
      </c>
      <c r="J3" s="17" t="s">
        <v>34</v>
      </c>
      <c r="L3" s="1" t="s">
        <v>35</v>
      </c>
      <c r="M3" s="2" t="s">
        <v>5</v>
      </c>
      <c r="N3" s="2" t="s">
        <v>2</v>
      </c>
      <c r="O3" s="3" t="s">
        <v>6</v>
      </c>
      <c r="P3" s="2" t="s">
        <v>4</v>
      </c>
      <c r="Q3" s="2" t="s">
        <v>3</v>
      </c>
      <c r="R3" s="2" t="s">
        <v>0</v>
      </c>
      <c r="S3" s="2" t="s">
        <v>1</v>
      </c>
    </row>
    <row r="4" spans="1:19" x14ac:dyDescent="0.3">
      <c r="A4" s="4" t="s">
        <v>12</v>
      </c>
      <c r="B4" s="1">
        <v>5</v>
      </c>
      <c r="C4" s="1">
        <v>5</v>
      </c>
      <c r="D4" s="1">
        <v>2</v>
      </c>
      <c r="E4" s="1"/>
      <c r="F4" s="1">
        <v>4</v>
      </c>
      <c r="G4" s="1">
        <v>3</v>
      </c>
      <c r="H4" s="1"/>
      <c r="J4" s="6">
        <f>SUM(B4:H4)/5</f>
        <v>3.8</v>
      </c>
      <c r="L4" s="4" t="s">
        <v>12</v>
      </c>
      <c r="M4" s="1">
        <f>B4-$J$4</f>
        <v>1.2000000000000002</v>
      </c>
      <c r="N4" s="1">
        <f t="shared" ref="N4:R4" si="0">C4-$J$4</f>
        <v>1.2000000000000002</v>
      </c>
      <c r="O4" s="1">
        <f t="shared" si="0"/>
        <v>-1.7999999999999998</v>
      </c>
      <c r="P4" s="1"/>
      <c r="Q4" s="1">
        <f t="shared" si="0"/>
        <v>0.20000000000000018</v>
      </c>
      <c r="R4" s="1">
        <f t="shared" si="0"/>
        <v>-0.79999999999999982</v>
      </c>
      <c r="S4" s="1"/>
    </row>
    <row r="5" spans="1:19" x14ac:dyDescent="0.3">
      <c r="A5" s="5" t="s">
        <v>8</v>
      </c>
      <c r="B5" s="1">
        <v>3</v>
      </c>
      <c r="C5" s="1">
        <v>3</v>
      </c>
      <c r="D5" s="1"/>
      <c r="E5" s="1"/>
      <c r="F5" s="1">
        <v>4</v>
      </c>
      <c r="G5" s="1"/>
      <c r="H5" s="1"/>
      <c r="J5" s="6">
        <f>SUM(B5:H5)/3</f>
        <v>3.3333333333333335</v>
      </c>
      <c r="L5" s="5" t="s">
        <v>8</v>
      </c>
      <c r="M5" s="1">
        <f>B5-$J$5</f>
        <v>-0.33333333333333348</v>
      </c>
      <c r="N5" s="1">
        <f t="shared" ref="N5:Q5" si="1">C5-$J$5</f>
        <v>-0.33333333333333348</v>
      </c>
      <c r="O5" s="1"/>
      <c r="P5" s="1"/>
      <c r="Q5" s="1">
        <f t="shared" si="1"/>
        <v>0.66666666666666652</v>
      </c>
      <c r="R5" s="1"/>
      <c r="S5" s="1"/>
    </row>
    <row r="6" spans="1:19" x14ac:dyDescent="0.3">
      <c r="A6" s="5" t="s">
        <v>10</v>
      </c>
      <c r="B6" s="1">
        <v>3</v>
      </c>
      <c r="C6" s="1">
        <v>5</v>
      </c>
      <c r="D6" s="1">
        <v>5</v>
      </c>
      <c r="E6" s="10"/>
      <c r="F6" s="1">
        <v>4</v>
      </c>
      <c r="G6" s="1">
        <v>4</v>
      </c>
      <c r="H6" s="1">
        <v>4</v>
      </c>
      <c r="J6" s="6">
        <f>SUM(B6:H6)/6</f>
        <v>4.166666666666667</v>
      </c>
      <c r="L6" s="5" t="s">
        <v>10</v>
      </c>
      <c r="M6" s="1">
        <f>B6-$J$6</f>
        <v>-1.166666666666667</v>
      </c>
      <c r="N6" s="1">
        <f t="shared" ref="N6:S6" si="2">C6-$J$6</f>
        <v>0.83333333333333304</v>
      </c>
      <c r="O6" s="1">
        <f t="shared" si="2"/>
        <v>0.83333333333333304</v>
      </c>
      <c r="P6" s="10" t="s">
        <v>36</v>
      </c>
      <c r="Q6" s="1">
        <f t="shared" si="2"/>
        <v>-0.16666666666666696</v>
      </c>
      <c r="R6" s="1">
        <f t="shared" si="2"/>
        <v>-0.16666666666666696</v>
      </c>
      <c r="S6" s="1">
        <f t="shared" si="2"/>
        <v>-0.16666666666666696</v>
      </c>
    </row>
    <row r="7" spans="1:19" x14ac:dyDescent="0.3">
      <c r="A7" s="5" t="s">
        <v>11</v>
      </c>
      <c r="B7" s="1">
        <v>3</v>
      </c>
      <c r="C7" s="1">
        <v>5</v>
      </c>
      <c r="D7" s="1">
        <v>3</v>
      </c>
      <c r="E7" s="1">
        <v>4</v>
      </c>
      <c r="F7" s="1"/>
      <c r="G7" s="1">
        <v>5</v>
      </c>
      <c r="H7" s="1">
        <v>4</v>
      </c>
      <c r="J7" s="6">
        <f>SUM(B7:H7)/6</f>
        <v>4</v>
      </c>
      <c r="L7" s="5" t="s">
        <v>11</v>
      </c>
      <c r="M7" s="1">
        <f>B7-$J$7</f>
        <v>-1</v>
      </c>
      <c r="N7" s="1">
        <f t="shared" ref="N7:S7" si="3">C7-$J$7</f>
        <v>1</v>
      </c>
      <c r="O7" s="1">
        <f t="shared" si="3"/>
        <v>-1</v>
      </c>
      <c r="P7" s="1">
        <f t="shared" si="3"/>
        <v>0</v>
      </c>
      <c r="Q7" s="1"/>
      <c r="R7" s="1">
        <f t="shared" si="3"/>
        <v>1</v>
      </c>
      <c r="S7" s="1">
        <f t="shared" si="3"/>
        <v>0</v>
      </c>
    </row>
    <row r="8" spans="1:19" x14ac:dyDescent="0.3">
      <c r="A8" s="4" t="s">
        <v>7</v>
      </c>
      <c r="B8" s="1">
        <v>2</v>
      </c>
      <c r="C8" s="1">
        <v>3</v>
      </c>
      <c r="D8" s="1"/>
      <c r="E8" s="1"/>
      <c r="F8" s="1">
        <v>2</v>
      </c>
      <c r="G8" s="6">
        <v>3</v>
      </c>
      <c r="H8" s="1">
        <v>1</v>
      </c>
      <c r="J8" s="6">
        <f>SUM(B8:H8)/5</f>
        <v>2.2000000000000002</v>
      </c>
      <c r="L8" s="4" t="s">
        <v>7</v>
      </c>
      <c r="M8" s="1">
        <f>B8-$J$8</f>
        <v>-0.20000000000000018</v>
      </c>
      <c r="N8" s="1">
        <f t="shared" ref="N8:S8" si="4">C8-$J$8</f>
        <v>0.79999999999999982</v>
      </c>
      <c r="O8" s="1"/>
      <c r="P8" s="1"/>
      <c r="Q8" s="1">
        <f t="shared" si="4"/>
        <v>-0.20000000000000018</v>
      </c>
      <c r="R8" s="1">
        <f t="shared" si="4"/>
        <v>0.79999999999999982</v>
      </c>
      <c r="S8" s="1">
        <f t="shared" si="4"/>
        <v>-1.2000000000000002</v>
      </c>
    </row>
    <row r="9" spans="1:19" x14ac:dyDescent="0.3">
      <c r="A9" s="4" t="s">
        <v>9</v>
      </c>
      <c r="B9" s="1">
        <v>3</v>
      </c>
      <c r="C9" s="1">
        <v>3</v>
      </c>
      <c r="D9" s="1">
        <v>4</v>
      </c>
      <c r="E9" s="1">
        <v>4</v>
      </c>
      <c r="F9" s="1">
        <v>3</v>
      </c>
      <c r="G9" s="1">
        <v>3</v>
      </c>
      <c r="H9" s="1"/>
      <c r="J9" s="6">
        <f>SUM(B9:G9)/6</f>
        <v>3.3333333333333335</v>
      </c>
      <c r="L9" s="4" t="s">
        <v>9</v>
      </c>
      <c r="M9" s="1">
        <f>B9-$J$9</f>
        <v>-0.33333333333333348</v>
      </c>
      <c r="N9" s="1">
        <f t="shared" ref="N9:R9" si="5">C9-$J$9</f>
        <v>-0.33333333333333348</v>
      </c>
      <c r="O9" s="1">
        <f t="shared" si="5"/>
        <v>0.66666666666666652</v>
      </c>
      <c r="P9" s="1">
        <f t="shared" si="5"/>
        <v>0.66666666666666652</v>
      </c>
      <c r="Q9" s="1">
        <f t="shared" si="5"/>
        <v>-0.33333333333333348</v>
      </c>
      <c r="R9" s="1">
        <f t="shared" si="5"/>
        <v>-0.33333333333333348</v>
      </c>
      <c r="S9" s="1"/>
    </row>
    <row r="10" spans="1:19" ht="17.399999999999999" thickBot="1" x14ac:dyDescent="0.35"/>
    <row r="11" spans="1:19" x14ac:dyDescent="0.3">
      <c r="A11" s="28"/>
      <c r="B11" s="29"/>
      <c r="C11" s="29"/>
      <c r="D11" s="29"/>
      <c r="E11" s="29"/>
      <c r="F11" s="29"/>
      <c r="G11" s="29"/>
      <c r="H11" s="29"/>
      <c r="I11" s="30"/>
      <c r="J11" s="28"/>
      <c r="K11" s="29"/>
      <c r="L11" s="29"/>
      <c r="M11" s="29"/>
      <c r="N11" s="29"/>
      <c r="O11" s="29"/>
      <c r="P11" s="29"/>
      <c r="Q11" s="30"/>
    </row>
    <row r="12" spans="1:19" x14ac:dyDescent="0.3">
      <c r="A12" s="46" t="s">
        <v>37</v>
      </c>
      <c r="B12" s="45"/>
      <c r="C12" s="45"/>
      <c r="D12" s="45"/>
      <c r="E12" s="45"/>
      <c r="I12" s="31"/>
      <c r="J12" s="35"/>
      <c r="K12" s="45" t="s">
        <v>40</v>
      </c>
      <c r="L12" s="45"/>
      <c r="M12" s="45"/>
      <c r="N12" s="45"/>
      <c r="Q12" s="31"/>
    </row>
    <row r="13" spans="1:19" s="8" customFormat="1" x14ac:dyDescent="0.3">
      <c r="A13" s="32"/>
      <c r="B13" s="2" t="s">
        <v>5</v>
      </c>
      <c r="C13" s="2" t="s">
        <v>2</v>
      </c>
      <c r="D13" s="2" t="s">
        <v>6</v>
      </c>
      <c r="E13" s="2" t="s">
        <v>3</v>
      </c>
      <c r="F13" s="2" t="s">
        <v>0</v>
      </c>
      <c r="H13" s="8" t="s">
        <v>15</v>
      </c>
      <c r="I13" s="33"/>
      <c r="J13" s="35"/>
      <c r="K13" s="2"/>
      <c r="L13" s="2" t="s">
        <v>5</v>
      </c>
      <c r="M13" s="2" t="s">
        <v>2</v>
      </c>
      <c r="N13" s="2" t="s">
        <v>3</v>
      </c>
      <c r="O13" s="6"/>
      <c r="P13" s="8" t="s">
        <v>15</v>
      </c>
      <c r="Q13" s="33"/>
    </row>
    <row r="14" spans="1:19" x14ac:dyDescent="0.3">
      <c r="A14" s="34" t="s">
        <v>12</v>
      </c>
      <c r="B14" s="1">
        <v>1.2000000000000002</v>
      </c>
      <c r="C14" s="1">
        <v>1.2000000000000002</v>
      </c>
      <c r="D14" s="1">
        <v>-1.7999999999999998</v>
      </c>
      <c r="E14" s="1">
        <v>0.20000000000000018</v>
      </c>
      <c r="F14" s="1">
        <v>-0.79999999999999982</v>
      </c>
      <c r="H14" s="27">
        <f>SUM(B17:F17)/(H20*H21)</f>
        <v>-0.41210569124574653</v>
      </c>
      <c r="I14" s="31"/>
      <c r="J14" s="35"/>
      <c r="K14" s="2" t="s">
        <v>8</v>
      </c>
      <c r="L14" s="1">
        <v>-0.33333333333333348</v>
      </c>
      <c r="M14" s="1">
        <v>-0.33333333333333348</v>
      </c>
      <c r="N14" s="1">
        <v>0.66666666666666652</v>
      </c>
      <c r="P14" s="27">
        <f>SUM(L17:N17)/(P20*P21)</f>
        <v>0</v>
      </c>
      <c r="Q14" s="31"/>
    </row>
    <row r="15" spans="1:19" x14ac:dyDescent="0.3">
      <c r="A15" s="34" t="s">
        <v>10</v>
      </c>
      <c r="B15" s="1">
        <v>-1.166666666666667</v>
      </c>
      <c r="C15" s="1">
        <v>0.83333333333333304</v>
      </c>
      <c r="D15" s="1">
        <v>0.83333333333333304</v>
      </c>
      <c r="E15" s="1">
        <v>-0.16666666666666696</v>
      </c>
      <c r="F15" s="1">
        <v>-0.16666666666666696</v>
      </c>
      <c r="I15" s="31"/>
      <c r="J15" s="35"/>
      <c r="K15" s="2" t="s">
        <v>10</v>
      </c>
      <c r="L15" s="1">
        <v>-1.166666666666667</v>
      </c>
      <c r="M15" s="1">
        <v>0.83333333333333304</v>
      </c>
      <c r="N15" s="1">
        <v>-0.16666666666666696</v>
      </c>
      <c r="Q15" s="31"/>
    </row>
    <row r="16" spans="1:19" x14ac:dyDescent="0.3">
      <c r="A16" s="35"/>
      <c r="I16" s="31"/>
      <c r="J16" s="35"/>
      <c r="K16" s="8"/>
      <c r="Q16" s="31"/>
    </row>
    <row r="17" spans="1:18" x14ac:dyDescent="0.3">
      <c r="A17" s="36" t="s">
        <v>21</v>
      </c>
      <c r="B17" s="6">
        <f>B14*B15</f>
        <v>-1.4000000000000006</v>
      </c>
      <c r="C17" s="6">
        <f>C14*C15</f>
        <v>0.99999999999999978</v>
      </c>
      <c r="D17" s="6">
        <f>D14*D15</f>
        <v>-1.4999999999999993</v>
      </c>
      <c r="E17" s="6">
        <f>E14*E15</f>
        <v>-3.3333333333333423E-2</v>
      </c>
      <c r="F17" s="6">
        <f>F14*F15</f>
        <v>0.13333333333333355</v>
      </c>
      <c r="I17" s="31"/>
      <c r="J17" s="35"/>
      <c r="K17" s="8" t="s">
        <v>21</v>
      </c>
      <c r="L17" s="6">
        <f>L14*L15</f>
        <v>0.38888888888888917</v>
      </c>
      <c r="M17" s="6">
        <f t="shared" ref="M17:N17" si="6">M14*M15</f>
        <v>-0.27777777777777779</v>
      </c>
      <c r="N17" s="6">
        <f t="shared" si="6"/>
        <v>-0.11111111111111129</v>
      </c>
      <c r="Q17" s="31"/>
    </row>
    <row r="18" spans="1:18" x14ac:dyDescent="0.3">
      <c r="A18" s="36" t="s">
        <v>23</v>
      </c>
      <c r="I18" s="31"/>
      <c r="J18" s="35"/>
      <c r="K18" s="8" t="s">
        <v>23</v>
      </c>
      <c r="Q18" s="31"/>
    </row>
    <row r="19" spans="1:18" x14ac:dyDescent="0.3">
      <c r="A19" s="34" t="s">
        <v>38</v>
      </c>
      <c r="B19" s="2" t="s">
        <v>5</v>
      </c>
      <c r="C19" s="2" t="s">
        <v>2</v>
      </c>
      <c r="D19" s="2" t="s">
        <v>6</v>
      </c>
      <c r="E19" s="2" t="s">
        <v>3</v>
      </c>
      <c r="F19" s="2" t="s">
        <v>0</v>
      </c>
      <c r="G19" s="8" t="s">
        <v>14</v>
      </c>
      <c r="H19" s="8" t="s">
        <v>39</v>
      </c>
      <c r="I19" s="31"/>
      <c r="J19" s="35"/>
      <c r="K19" s="2" t="s">
        <v>22</v>
      </c>
      <c r="L19" s="2" t="s">
        <v>5</v>
      </c>
      <c r="M19" s="2" t="s">
        <v>2</v>
      </c>
      <c r="N19" s="2" t="s">
        <v>3</v>
      </c>
      <c r="O19" s="8" t="s">
        <v>14</v>
      </c>
      <c r="P19" s="8" t="s">
        <v>41</v>
      </c>
      <c r="Q19" s="31"/>
    </row>
    <row r="20" spans="1:18" x14ac:dyDescent="0.3">
      <c r="A20" s="34" t="s">
        <v>12</v>
      </c>
      <c r="B20" s="1">
        <f t="shared" ref="B20:F21" si="7">B14^2</f>
        <v>1.4400000000000004</v>
      </c>
      <c r="C20" s="1">
        <f t="shared" si="7"/>
        <v>1.4400000000000004</v>
      </c>
      <c r="D20" s="1">
        <f t="shared" si="7"/>
        <v>3.2399999999999993</v>
      </c>
      <c r="E20" s="1">
        <f t="shared" si="7"/>
        <v>4.000000000000007E-2</v>
      </c>
      <c r="F20" s="1">
        <f t="shared" si="7"/>
        <v>0.63999999999999968</v>
      </c>
      <c r="G20" s="6">
        <f>SUM(B20:F20)</f>
        <v>6.8</v>
      </c>
      <c r="H20" s="6">
        <f>SQRT(G20)</f>
        <v>2.6076809620810595</v>
      </c>
      <c r="I20" s="31"/>
      <c r="J20" s="35"/>
      <c r="K20" s="2" t="s">
        <v>8</v>
      </c>
      <c r="L20" s="1">
        <f>L14^2</f>
        <v>0.11111111111111122</v>
      </c>
      <c r="M20" s="1">
        <f t="shared" ref="M20:N20" si="8">M14^2</f>
        <v>0.11111111111111122</v>
      </c>
      <c r="N20" s="1">
        <f t="shared" si="8"/>
        <v>0.44444444444444425</v>
      </c>
      <c r="O20" s="6">
        <f>SUM(L20:N20)</f>
        <v>0.66666666666666674</v>
      </c>
      <c r="P20" s="6">
        <f>SQRT(O20)</f>
        <v>0.81649658092772603</v>
      </c>
      <c r="Q20" s="31"/>
    </row>
    <row r="21" spans="1:18" x14ac:dyDescent="0.3">
      <c r="A21" s="34" t="s">
        <v>10</v>
      </c>
      <c r="B21" s="1">
        <f t="shared" si="7"/>
        <v>1.3611111111111118</v>
      </c>
      <c r="C21" s="1">
        <f t="shared" si="7"/>
        <v>0.69444444444444398</v>
      </c>
      <c r="D21" s="1">
        <f t="shared" si="7"/>
        <v>0.69444444444444398</v>
      </c>
      <c r="E21" s="1">
        <f t="shared" si="7"/>
        <v>2.7777777777777877E-2</v>
      </c>
      <c r="F21" s="1">
        <f t="shared" si="7"/>
        <v>2.7777777777777877E-2</v>
      </c>
      <c r="G21" s="6">
        <f>SUM(B21:F21)</f>
        <v>2.8055555555555554</v>
      </c>
      <c r="H21" s="6">
        <f>SQRT(G21)</f>
        <v>1.6749792701868149</v>
      </c>
      <c r="I21" s="31"/>
      <c r="J21" s="35"/>
      <c r="K21" s="2" t="s">
        <v>10</v>
      </c>
      <c r="L21" s="1">
        <f>L15^2</f>
        <v>1.3611111111111118</v>
      </c>
      <c r="M21" s="1">
        <f t="shared" ref="M21:N21" si="9">M15^2</f>
        <v>0.69444444444444398</v>
      </c>
      <c r="N21" s="1">
        <f t="shared" si="9"/>
        <v>2.7777777777777877E-2</v>
      </c>
      <c r="O21" s="6">
        <f>SUM(L21:N21)</f>
        <v>2.0833333333333335</v>
      </c>
      <c r="P21" s="6">
        <f>SQRT(O21)</f>
        <v>1.4433756729740645</v>
      </c>
      <c r="Q21" s="31"/>
    </row>
    <row r="22" spans="1:18" ht="17.399999999999999" thickBot="1" x14ac:dyDescent="0.35">
      <c r="A22" s="37"/>
      <c r="B22" s="38"/>
      <c r="C22" s="38"/>
      <c r="D22" s="38"/>
      <c r="E22" s="38"/>
      <c r="F22" s="38"/>
      <c r="G22" s="38"/>
      <c r="H22" s="38"/>
      <c r="I22" s="39"/>
      <c r="J22" s="35"/>
      <c r="Q22" s="31"/>
    </row>
    <row r="23" spans="1:18" x14ac:dyDescent="0.3">
      <c r="A23" s="28"/>
      <c r="B23" s="29"/>
      <c r="C23" s="29"/>
      <c r="D23" s="29"/>
      <c r="E23" s="29"/>
      <c r="F23" s="29"/>
      <c r="G23" s="29"/>
      <c r="H23" s="29"/>
      <c r="I23" s="30"/>
      <c r="J23" s="28"/>
      <c r="K23" s="29"/>
      <c r="L23" s="29"/>
      <c r="M23" s="29"/>
      <c r="N23" s="29"/>
      <c r="O23" s="29"/>
      <c r="P23" s="29"/>
      <c r="Q23" s="29"/>
      <c r="R23" s="30"/>
    </row>
    <row r="24" spans="1:18" x14ac:dyDescent="0.3">
      <c r="A24" s="46" t="s">
        <v>42</v>
      </c>
      <c r="B24" s="45"/>
      <c r="C24" s="45"/>
      <c r="D24" s="45"/>
      <c r="E24" s="45"/>
      <c r="I24" s="31"/>
      <c r="J24" s="35"/>
      <c r="K24" s="45" t="s">
        <v>44</v>
      </c>
      <c r="L24" s="45"/>
      <c r="M24" s="45"/>
      <c r="N24" s="8"/>
      <c r="O24" s="8"/>
      <c r="P24" s="8"/>
      <c r="R24" s="31"/>
    </row>
    <row r="25" spans="1:18" x14ac:dyDescent="0.3">
      <c r="A25" s="34"/>
      <c r="B25" s="2" t="s">
        <v>5</v>
      </c>
      <c r="C25" s="2" t="s">
        <v>2</v>
      </c>
      <c r="D25" s="3" t="s">
        <v>6</v>
      </c>
      <c r="E25" s="2" t="s">
        <v>0</v>
      </c>
      <c r="F25" s="2" t="s">
        <v>1</v>
      </c>
      <c r="H25" s="8" t="s">
        <v>15</v>
      </c>
      <c r="I25" s="31"/>
      <c r="J25" s="35"/>
      <c r="K25" s="2"/>
      <c r="L25" s="2" t="s">
        <v>5</v>
      </c>
      <c r="M25" s="2" t="s">
        <v>2</v>
      </c>
      <c r="N25" s="2" t="s">
        <v>3</v>
      </c>
      <c r="O25" s="2" t="s">
        <v>0</v>
      </c>
      <c r="P25" s="2" t="s">
        <v>1</v>
      </c>
      <c r="R25" s="33" t="s">
        <v>15</v>
      </c>
    </row>
    <row r="26" spans="1:18" x14ac:dyDescent="0.3">
      <c r="A26" s="34" t="s">
        <v>10</v>
      </c>
      <c r="B26" s="1">
        <v>-1.166666666666667</v>
      </c>
      <c r="C26" s="1">
        <v>0.83333333333333304</v>
      </c>
      <c r="D26" s="1">
        <v>0.83333333333333304</v>
      </c>
      <c r="E26" s="1">
        <v>-0.16666666666666696</v>
      </c>
      <c r="F26" s="1">
        <v>-0.16666666666666696</v>
      </c>
      <c r="H26" s="27">
        <f>SUM(B29:F29)/(H32*H33)</f>
        <v>0.29851115706299675</v>
      </c>
      <c r="I26" s="31"/>
      <c r="J26" s="35"/>
      <c r="K26" s="2" t="s">
        <v>10</v>
      </c>
      <c r="L26" s="1">
        <v>-1.166666666666667</v>
      </c>
      <c r="M26" s="1">
        <v>0.83333333333333304</v>
      </c>
      <c r="N26" s="1">
        <v>-0.16666666666666696</v>
      </c>
      <c r="O26" s="1">
        <v>-0.16666666666666696</v>
      </c>
      <c r="P26" s="1">
        <v>-0.16666666666666696</v>
      </c>
      <c r="R26" s="40">
        <f>SUM(L29:P29)/(R32*R33)</f>
        <v>0.40862682396239675</v>
      </c>
    </row>
    <row r="27" spans="1:18" x14ac:dyDescent="0.3">
      <c r="A27" s="34" t="s">
        <v>11</v>
      </c>
      <c r="B27" s="1">
        <v>-1</v>
      </c>
      <c r="C27" s="1">
        <v>1</v>
      </c>
      <c r="D27" s="1">
        <v>-1</v>
      </c>
      <c r="E27" s="1">
        <v>1</v>
      </c>
      <c r="F27" s="1">
        <v>0</v>
      </c>
      <c r="I27" s="31"/>
      <c r="J27" s="35"/>
      <c r="K27" s="2" t="s">
        <v>7</v>
      </c>
      <c r="L27" s="1">
        <v>-0.20000000000000018</v>
      </c>
      <c r="M27" s="1">
        <v>0.79999999999999982</v>
      </c>
      <c r="N27" s="1">
        <v>-0.20000000000000018</v>
      </c>
      <c r="O27" s="1">
        <v>0.79999999999999982</v>
      </c>
      <c r="P27" s="1">
        <v>-1.2000000000000002</v>
      </c>
      <c r="R27" s="31"/>
    </row>
    <row r="28" spans="1:18" x14ac:dyDescent="0.3">
      <c r="A28" s="36"/>
      <c r="I28" s="31"/>
      <c r="J28" s="35"/>
      <c r="K28" s="8"/>
      <c r="R28" s="31"/>
    </row>
    <row r="29" spans="1:18" x14ac:dyDescent="0.3">
      <c r="A29" s="36" t="s">
        <v>21</v>
      </c>
      <c r="B29" s="6">
        <f>B26*B27</f>
        <v>1.166666666666667</v>
      </c>
      <c r="C29" s="6">
        <f t="shared" ref="C29:F29" si="10">C26*C27</f>
        <v>0.83333333333333304</v>
      </c>
      <c r="D29" s="6">
        <f t="shared" si="10"/>
        <v>-0.83333333333333304</v>
      </c>
      <c r="E29" s="6">
        <f t="shared" si="10"/>
        <v>-0.16666666666666696</v>
      </c>
      <c r="F29" s="6">
        <f t="shared" si="10"/>
        <v>0</v>
      </c>
      <c r="I29" s="31"/>
      <c r="J29" s="35"/>
      <c r="K29" s="8" t="s">
        <v>21</v>
      </c>
      <c r="L29" s="6">
        <f>L26*L27</f>
        <v>0.23333333333333359</v>
      </c>
      <c r="M29" s="6">
        <f t="shared" ref="M29:P29" si="11">M26*M27</f>
        <v>0.6666666666666663</v>
      </c>
      <c r="N29" s="6">
        <f t="shared" si="11"/>
        <v>3.3333333333333423E-2</v>
      </c>
      <c r="O29" s="6">
        <f t="shared" si="11"/>
        <v>-0.13333333333333355</v>
      </c>
      <c r="P29" s="6">
        <f t="shared" si="11"/>
        <v>0.20000000000000037</v>
      </c>
      <c r="R29" s="31"/>
    </row>
    <row r="30" spans="1:18" x14ac:dyDescent="0.3">
      <c r="A30" s="36" t="s">
        <v>23</v>
      </c>
      <c r="I30" s="31"/>
      <c r="J30" s="35"/>
      <c r="K30" s="8" t="s">
        <v>23</v>
      </c>
      <c r="R30" s="31"/>
    </row>
    <row r="31" spans="1:18" x14ac:dyDescent="0.3">
      <c r="A31" s="34" t="s">
        <v>22</v>
      </c>
      <c r="B31" s="2" t="s">
        <v>5</v>
      </c>
      <c r="C31" s="2" t="s">
        <v>2</v>
      </c>
      <c r="D31" s="3" t="s">
        <v>6</v>
      </c>
      <c r="E31" s="2" t="s">
        <v>0</v>
      </c>
      <c r="F31" s="2" t="s">
        <v>1</v>
      </c>
      <c r="G31" s="8" t="s">
        <v>14</v>
      </c>
      <c r="H31" s="8" t="s">
        <v>43</v>
      </c>
      <c r="I31" s="31"/>
      <c r="J31" s="35"/>
      <c r="K31" s="2" t="s">
        <v>22</v>
      </c>
      <c r="L31" s="2" t="s">
        <v>5</v>
      </c>
      <c r="M31" s="2" t="s">
        <v>2</v>
      </c>
      <c r="N31" s="2" t="s">
        <v>3</v>
      </c>
      <c r="O31" s="2" t="s">
        <v>0</v>
      </c>
      <c r="P31" s="2" t="s">
        <v>1</v>
      </c>
      <c r="Q31" s="8" t="s">
        <v>25</v>
      </c>
      <c r="R31" s="33" t="s">
        <v>43</v>
      </c>
    </row>
    <row r="32" spans="1:18" x14ac:dyDescent="0.3">
      <c r="A32" s="34" t="s">
        <v>10</v>
      </c>
      <c r="B32" s="1">
        <f>B26^2</f>
        <v>1.3611111111111118</v>
      </c>
      <c r="C32" s="1">
        <f t="shared" ref="C32:F32" si="12">C26^2</f>
        <v>0.69444444444444398</v>
      </c>
      <c r="D32" s="1">
        <f t="shared" si="12"/>
        <v>0.69444444444444398</v>
      </c>
      <c r="E32" s="1">
        <f t="shared" si="12"/>
        <v>2.7777777777777877E-2</v>
      </c>
      <c r="F32" s="1">
        <f t="shared" si="12"/>
        <v>2.7777777777777877E-2</v>
      </c>
      <c r="G32" s="6">
        <f>SUM(B32:F32)</f>
        <v>2.8055555555555554</v>
      </c>
      <c r="H32" s="6">
        <f>SQRT(G32)</f>
        <v>1.6749792701868149</v>
      </c>
      <c r="I32" s="31"/>
      <c r="J32" s="35"/>
      <c r="K32" s="2" t="s">
        <v>10</v>
      </c>
      <c r="L32" s="1">
        <f>L26^2</f>
        <v>1.3611111111111118</v>
      </c>
      <c r="M32" s="1">
        <f t="shared" ref="M32:P32" si="13">M26^2</f>
        <v>0.69444444444444398</v>
      </c>
      <c r="N32" s="1">
        <f t="shared" si="13"/>
        <v>2.7777777777777877E-2</v>
      </c>
      <c r="O32" s="1">
        <f t="shared" si="13"/>
        <v>2.7777777777777877E-2</v>
      </c>
      <c r="P32" s="1">
        <f t="shared" si="13"/>
        <v>2.7777777777777877E-2</v>
      </c>
      <c r="Q32" s="6">
        <f>SUM(L32:P32)</f>
        <v>2.1388888888888888</v>
      </c>
      <c r="R32" s="31">
        <f>SQRT(Q32)</f>
        <v>1.4624940645653537</v>
      </c>
    </row>
    <row r="33" spans="1:18" x14ac:dyDescent="0.3">
      <c r="A33" s="34" t="s">
        <v>11</v>
      </c>
      <c r="B33" s="1">
        <f>B27^2</f>
        <v>1</v>
      </c>
      <c r="C33" s="1">
        <f t="shared" ref="C33:F33" si="14">C27^2</f>
        <v>1</v>
      </c>
      <c r="D33" s="1">
        <f t="shared" si="14"/>
        <v>1</v>
      </c>
      <c r="E33" s="1">
        <f t="shared" si="14"/>
        <v>1</v>
      </c>
      <c r="F33" s="1">
        <f t="shared" si="14"/>
        <v>0</v>
      </c>
      <c r="G33" s="6">
        <f>SUM(B33:F33)</f>
        <v>4</v>
      </c>
      <c r="H33" s="6">
        <f>SQRT(G33)</f>
        <v>2</v>
      </c>
      <c r="I33" s="31"/>
      <c r="J33" s="35"/>
      <c r="K33" s="2" t="s">
        <v>7</v>
      </c>
      <c r="L33" s="1">
        <f>L27^2</f>
        <v>4.000000000000007E-2</v>
      </c>
      <c r="M33" s="1">
        <f t="shared" ref="M33:P33" si="15">M27^2</f>
        <v>0.63999999999999968</v>
      </c>
      <c r="N33" s="1">
        <f t="shared" si="15"/>
        <v>4.000000000000007E-2</v>
      </c>
      <c r="O33" s="1">
        <f t="shared" si="15"/>
        <v>0.63999999999999968</v>
      </c>
      <c r="P33" s="1">
        <f t="shared" si="15"/>
        <v>1.4400000000000004</v>
      </c>
      <c r="Q33" s="6">
        <f>SUM(L33:P33)</f>
        <v>2.8</v>
      </c>
      <c r="R33" s="31">
        <f>SQRT(Q33)</f>
        <v>1.6733200530681511</v>
      </c>
    </row>
    <row r="34" spans="1:18" ht="17.399999999999999" thickBot="1" x14ac:dyDescent="0.35">
      <c r="A34" s="37"/>
      <c r="B34" s="38"/>
      <c r="C34" s="38"/>
      <c r="D34" s="38"/>
      <c r="E34" s="38"/>
      <c r="F34" s="38"/>
      <c r="G34" s="38"/>
      <c r="H34" s="38"/>
      <c r="I34" s="39"/>
      <c r="J34" s="37"/>
      <c r="K34" s="38"/>
      <c r="L34" s="38"/>
      <c r="M34" s="38"/>
      <c r="N34" s="38"/>
      <c r="O34" s="38"/>
      <c r="P34" s="38"/>
      <c r="Q34" s="38"/>
      <c r="R34" s="39"/>
    </row>
    <row r="35" spans="1:18" x14ac:dyDescent="0.3">
      <c r="A35" s="28"/>
      <c r="B35" s="29"/>
      <c r="C35" s="29"/>
      <c r="D35" s="29"/>
      <c r="E35" s="29"/>
      <c r="F35" s="29"/>
      <c r="G35" s="29"/>
      <c r="H35" s="29"/>
      <c r="I35" s="30"/>
    </row>
    <row r="36" spans="1:18" x14ac:dyDescent="0.3">
      <c r="A36" s="46" t="s">
        <v>45</v>
      </c>
      <c r="B36" s="45"/>
      <c r="C36" s="45"/>
      <c r="D36" s="45"/>
      <c r="E36" s="45"/>
      <c r="I36" s="31"/>
      <c r="O36" s="45" t="s">
        <v>50</v>
      </c>
      <c r="P36" s="45"/>
      <c r="Q36" s="45"/>
      <c r="R36" s="45"/>
    </row>
    <row r="37" spans="1:18" x14ac:dyDescent="0.3">
      <c r="A37" s="34"/>
      <c r="B37" s="2" t="s">
        <v>5</v>
      </c>
      <c r="C37" s="2" t="s">
        <v>2</v>
      </c>
      <c r="D37" s="2" t="s">
        <v>6</v>
      </c>
      <c r="E37" s="2" t="s">
        <v>3</v>
      </c>
      <c r="F37" s="2" t="s">
        <v>0</v>
      </c>
      <c r="H37" s="8" t="s">
        <v>15</v>
      </c>
      <c r="I37" s="31"/>
      <c r="K37" s="45" t="s">
        <v>46</v>
      </c>
      <c r="L37" s="45"/>
      <c r="M37" s="45"/>
      <c r="O37" s="47" t="s">
        <v>48</v>
      </c>
      <c r="P37" s="47"/>
      <c r="Q37" s="6" t="s">
        <v>49</v>
      </c>
    </row>
    <row r="38" spans="1:18" x14ac:dyDescent="0.3">
      <c r="A38" s="34" t="s">
        <v>10</v>
      </c>
      <c r="B38" s="1">
        <v>-1.166666666666667</v>
      </c>
      <c r="C38" s="1">
        <v>0.83333333333333304</v>
      </c>
      <c r="D38" s="1">
        <v>0.83333333333333304</v>
      </c>
      <c r="E38" s="1">
        <v>-0.16666666666666696</v>
      </c>
      <c r="F38" s="1">
        <v>-0.16666666666666696</v>
      </c>
      <c r="H38" s="27">
        <f>SUM(B41:F41)/(H44*H45)</f>
        <v>0.4925182813112044</v>
      </c>
      <c r="I38" s="31"/>
      <c r="K38" s="8" t="s">
        <v>9</v>
      </c>
      <c r="L38" s="6">
        <v>0.4925182813112044</v>
      </c>
    </row>
    <row r="39" spans="1:18" x14ac:dyDescent="0.3">
      <c r="A39" s="34" t="s">
        <v>9</v>
      </c>
      <c r="B39" s="1">
        <v>-0.33333333333333348</v>
      </c>
      <c r="C39" s="1">
        <v>-0.33333333333333348</v>
      </c>
      <c r="D39" s="1">
        <v>0.66666666666666652</v>
      </c>
      <c r="E39" s="1">
        <v>-0.33333333333333348</v>
      </c>
      <c r="F39" s="1">
        <v>-0.33333333333333348</v>
      </c>
      <c r="I39" s="31"/>
      <c r="K39" s="8" t="s">
        <v>7</v>
      </c>
      <c r="L39" s="6">
        <v>0.40862682396239675</v>
      </c>
      <c r="O39" s="6">
        <f>E9*L38</f>
        <v>1.9700731252448176</v>
      </c>
    </row>
    <row r="40" spans="1:18" x14ac:dyDescent="0.3">
      <c r="A40" s="35"/>
      <c r="I40" s="31"/>
      <c r="K40" s="8" t="s">
        <v>47</v>
      </c>
      <c r="L40" s="6">
        <v>0.29851115706299675</v>
      </c>
      <c r="O40" s="6">
        <f>E7*L40</f>
        <v>1.194044628251987</v>
      </c>
    </row>
    <row r="41" spans="1:18" x14ac:dyDescent="0.3">
      <c r="A41" s="36" t="s">
        <v>21</v>
      </c>
      <c r="B41" s="6">
        <f>B38*B39</f>
        <v>0.38888888888888917</v>
      </c>
      <c r="C41" s="6">
        <f t="shared" ref="C41:F41" si="16">C38*C39</f>
        <v>-0.27777777777777779</v>
      </c>
      <c r="D41" s="6">
        <f t="shared" si="16"/>
        <v>0.55555555555555525</v>
      </c>
      <c r="E41" s="6">
        <f t="shared" si="16"/>
        <v>5.5555555555555677E-2</v>
      </c>
      <c r="F41" s="6">
        <f t="shared" si="16"/>
        <v>5.5555555555555677E-2</v>
      </c>
      <c r="I41" s="31"/>
      <c r="K41" s="8" t="s">
        <v>8</v>
      </c>
      <c r="L41" s="6">
        <v>0</v>
      </c>
    </row>
    <row r="42" spans="1:18" ht="25.2" x14ac:dyDescent="0.45">
      <c r="A42" s="36" t="s">
        <v>23</v>
      </c>
      <c r="I42" s="31"/>
      <c r="K42" s="8" t="s">
        <v>12</v>
      </c>
      <c r="L42" s="6">
        <v>-0.41210569124574653</v>
      </c>
      <c r="O42" s="48" t="s">
        <v>51</v>
      </c>
    </row>
    <row r="43" spans="1:18" x14ac:dyDescent="0.3">
      <c r="A43" s="34" t="s">
        <v>22</v>
      </c>
      <c r="B43" s="2" t="s">
        <v>5</v>
      </c>
      <c r="C43" s="2" t="s">
        <v>2</v>
      </c>
      <c r="D43" s="2" t="s">
        <v>6</v>
      </c>
      <c r="E43" s="2" t="s">
        <v>3</v>
      </c>
      <c r="F43" s="2" t="s">
        <v>0</v>
      </c>
      <c r="G43" s="8" t="s">
        <v>25</v>
      </c>
      <c r="H43" s="8" t="s">
        <v>43</v>
      </c>
      <c r="I43" s="31"/>
      <c r="O43" s="6">
        <f>SUM(O39:O40)/SUM(L38,L40)</f>
        <v>4</v>
      </c>
    </row>
    <row r="44" spans="1:18" x14ac:dyDescent="0.3">
      <c r="A44" s="34" t="s">
        <v>10</v>
      </c>
      <c r="B44" s="1">
        <f>B38^2</f>
        <v>1.3611111111111118</v>
      </c>
      <c r="C44" s="1">
        <f t="shared" ref="C44:F44" si="17">C38^2</f>
        <v>0.69444444444444398</v>
      </c>
      <c r="D44" s="1">
        <f t="shared" si="17"/>
        <v>0.69444444444444398</v>
      </c>
      <c r="E44" s="1">
        <f t="shared" si="17"/>
        <v>2.7777777777777877E-2</v>
      </c>
      <c r="F44" s="1">
        <f t="shared" si="17"/>
        <v>2.7777777777777877E-2</v>
      </c>
      <c r="G44" s="6">
        <f>SUM(B44:F44)</f>
        <v>2.8055555555555554</v>
      </c>
      <c r="H44" s="6">
        <f>SQRT(G44)</f>
        <v>1.6749792701868149</v>
      </c>
      <c r="I44" s="31"/>
    </row>
    <row r="45" spans="1:18" x14ac:dyDescent="0.3">
      <c r="A45" s="34" t="s">
        <v>9</v>
      </c>
      <c r="B45" s="1">
        <f>B39^2</f>
        <v>0.11111111111111122</v>
      </c>
      <c r="C45" s="1">
        <f t="shared" ref="C45:F45" si="18">C39^2</f>
        <v>0.11111111111111122</v>
      </c>
      <c r="D45" s="1">
        <f t="shared" si="18"/>
        <v>0.44444444444444425</v>
      </c>
      <c r="E45" s="1">
        <f t="shared" si="18"/>
        <v>0.11111111111111122</v>
      </c>
      <c r="F45" s="1">
        <f t="shared" si="18"/>
        <v>0.11111111111111122</v>
      </c>
      <c r="G45" s="6">
        <f>SUM(B45:F45)</f>
        <v>0.88888888888888906</v>
      </c>
      <c r="H45" s="6">
        <f>SQRT(G45)</f>
        <v>0.94280904158206347</v>
      </c>
      <c r="I45" s="31"/>
    </row>
    <row r="46" spans="1:18" ht="17.399999999999999" thickBot="1" x14ac:dyDescent="0.35">
      <c r="A46" s="37"/>
      <c r="B46" s="38"/>
      <c r="C46" s="38"/>
      <c r="D46" s="38"/>
      <c r="E46" s="38"/>
      <c r="F46" s="38"/>
      <c r="G46" s="38"/>
      <c r="H46" s="38"/>
      <c r="I46" s="39"/>
    </row>
  </sheetData>
  <mergeCells count="9">
    <mergeCell ref="A36:E36"/>
    <mergeCell ref="K37:M37"/>
    <mergeCell ref="O36:R36"/>
    <mergeCell ref="B1:M1"/>
    <mergeCell ref="K12:N12"/>
    <mergeCell ref="A12:E12"/>
    <mergeCell ref="A24:E24"/>
    <mergeCell ref="K24:M24"/>
    <mergeCell ref="O37:P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User-based</vt:lpstr>
      <vt:lpstr>item-based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HongHaiLK</dc:creator>
  <cp:lastModifiedBy>HongHaiLK</cp:lastModifiedBy>
  <dcterms:created xsi:type="dcterms:W3CDTF">2023-05-04T16:06:04Z</dcterms:created>
  <dcterms:modified xsi:type="dcterms:W3CDTF">2023-06-04T10:49:29Z</dcterms:modified>
</cp:coreProperties>
</file>