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15" windowWidth="13935" windowHeight="8610"/>
  </bookViews>
  <sheets>
    <sheet name="学生成绩表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" i="1" l="1"/>
  <c r="K12" i="1" l="1" a="1"/>
  <c r="K12" i="1" s="1"/>
  <c r="C14" i="1"/>
  <c r="J4" i="1"/>
  <c r="J5" i="1"/>
  <c r="J6" i="1"/>
  <c r="J7" i="1"/>
  <c r="J8" i="1"/>
  <c r="J9" i="1"/>
  <c r="J10" i="1"/>
  <c r="J11" i="1"/>
  <c r="J3" i="1"/>
  <c r="K13" i="1" l="1"/>
  <c r="K14" i="1"/>
  <c r="D14" i="1"/>
  <c r="E14" i="1"/>
  <c r="F14" i="1"/>
  <c r="D13" i="1"/>
  <c r="E13" i="1"/>
  <c r="F13" i="1"/>
  <c r="C13" i="1"/>
  <c r="D12" i="1"/>
  <c r="E12" i="1"/>
  <c r="F12" i="1"/>
  <c r="C12" i="1"/>
  <c r="K3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3" i="1"/>
  <c r="I3" i="1" s="1"/>
  <c r="G4" i="1"/>
  <c r="G5" i="1"/>
  <c r="G6" i="1"/>
  <c r="G7" i="1"/>
  <c r="G8" i="1"/>
  <c r="G9" i="1"/>
  <c r="G10" i="1"/>
  <c r="G3" i="1"/>
  <c r="G13" i="1" s="1"/>
  <c r="H12" i="1" l="1"/>
  <c r="H13" i="1"/>
  <c r="G12" i="1"/>
</calcChain>
</file>

<file path=xl/sharedStrings.xml><?xml version="1.0" encoding="utf-8"?>
<sst xmlns="http://schemas.openxmlformats.org/spreadsheetml/2006/main" count="25" uniqueCount="25">
  <si>
    <t>姓名</t>
  </si>
  <si>
    <t>英  语</t>
  </si>
  <si>
    <t>数  学</t>
  </si>
  <si>
    <t>物  理</t>
  </si>
  <si>
    <t>计 算 机</t>
  </si>
  <si>
    <t>总  分</t>
  </si>
  <si>
    <t>陈七</t>
  </si>
  <si>
    <t>张三</t>
  </si>
  <si>
    <t>赵六</t>
  </si>
  <si>
    <t>李四</t>
  </si>
  <si>
    <t>王五</t>
  </si>
  <si>
    <t>刘八</t>
  </si>
  <si>
    <t>曾一</t>
    <phoneticPr fontId="2" type="noConversion"/>
  </si>
  <si>
    <t>欣二</t>
    <phoneticPr fontId="2" type="noConversion"/>
  </si>
  <si>
    <t>汪九</t>
    <phoneticPr fontId="2" type="noConversion"/>
  </si>
  <si>
    <t>参考人数</t>
    <phoneticPr fontId="2" type="noConversion"/>
  </si>
  <si>
    <t>最高分</t>
    <phoneticPr fontId="2" type="noConversion"/>
  </si>
  <si>
    <t>最低分</t>
    <phoneticPr fontId="2" type="noConversion"/>
  </si>
  <si>
    <t>学号</t>
    <phoneticPr fontId="2" type="noConversion"/>
  </si>
  <si>
    <t>平均分</t>
    <phoneticPr fontId="2" type="noConversion"/>
  </si>
  <si>
    <t>总评</t>
    <phoneticPr fontId="2" type="noConversion"/>
  </si>
  <si>
    <t>不及格人数</t>
    <phoneticPr fontId="2" type="noConversion"/>
  </si>
  <si>
    <t>是否补考</t>
    <phoneticPr fontId="2" type="noConversion"/>
  </si>
  <si>
    <r>
      <t>成绩在</t>
    </r>
    <r>
      <rPr>
        <sz val="9"/>
        <rFont val="Times New Roman"/>
        <family val="1"/>
      </rPr>
      <t>&lt;60, 60~84,  &gt;84</t>
    </r>
    <r>
      <rPr>
        <sz val="9"/>
        <rFont val="宋体"/>
        <family val="3"/>
        <charset val="134"/>
      </rPr>
      <t>三个区间的人数统计</t>
    </r>
    <r>
      <rPr>
        <sz val="9"/>
        <rFont val="Times New Roman"/>
        <family val="1"/>
      </rPr>
      <t xml:space="preserve"> </t>
    </r>
    <phoneticPr fontId="2" type="noConversion"/>
  </si>
  <si>
    <t>学生成绩综合管理表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</si>
</sst>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&quot;2012030101&quot;0#"/>
  </numFmts>
  <fonts count="7" x14ac:knownFonts="1">
    <font>
      <sz val="12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176" fontId="1" fillId="2" borderId="3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10"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00B050"/>
      </font>
    </dxf>
    <dxf>
      <font>
        <color rgb="FF0070C0"/>
      </font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28575</xdr:rowOff>
    </xdr:from>
    <xdr:to>
      <xdr:col>0</xdr:col>
      <xdr:colOff>796119</xdr:colOff>
      <xdr:row>14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8825"/>
          <a:ext cx="796119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20" sqref="D20"/>
    </sheetView>
  </sheetViews>
  <sheetFormatPr defaultRowHeight="14.25" x14ac:dyDescent="0.15"/>
  <cols>
    <col min="1" max="1" width="10.5" bestFit="1" customWidth="1"/>
    <col min="2" max="2" width="8.875" style="5" customWidth="1"/>
    <col min="3" max="11" width="8.875" style="1" customWidth="1"/>
  </cols>
  <sheetData>
    <row r="1" spans="1:12" x14ac:dyDescent="0.15">
      <c r="B1" s="20" t="s">
        <v>24</v>
      </c>
      <c r="C1" s="21"/>
      <c r="D1" s="21"/>
      <c r="E1" s="21"/>
      <c r="F1" s="21"/>
      <c r="G1" s="21"/>
      <c r="H1" s="21"/>
      <c r="I1" s="21"/>
      <c r="J1" s="21"/>
      <c r="K1" s="21"/>
    </row>
    <row r="2" spans="1:12" x14ac:dyDescent="0.15">
      <c r="A2" s="13" t="s">
        <v>18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1" t="s">
        <v>19</v>
      </c>
      <c r="I2" s="11" t="s">
        <v>20</v>
      </c>
      <c r="J2" s="11" t="s">
        <v>22</v>
      </c>
      <c r="K2" s="2" t="s">
        <v>15</v>
      </c>
    </row>
    <row r="3" spans="1:12" x14ac:dyDescent="0.15">
      <c r="A3" s="12">
        <v>1</v>
      </c>
      <c r="B3" s="2" t="s">
        <v>6</v>
      </c>
      <c r="C3" s="3">
        <v>89</v>
      </c>
      <c r="D3" s="3">
        <v>93</v>
      </c>
      <c r="E3" s="3">
        <v>90</v>
      </c>
      <c r="F3" s="3">
        <v>85</v>
      </c>
      <c r="G3" s="3">
        <f>SUM(C3:F3)</f>
        <v>357</v>
      </c>
      <c r="H3" s="3">
        <f>AVERAGE(C3:F3)</f>
        <v>89.25</v>
      </c>
      <c r="I3" s="3" t="str">
        <f>IF(H3&gt;=90,"优秀",IF(H3&gt;=80,"良好",IF(H3&gt;=70,"中等",IF(H3&gt;=60,"合格","不合格"))))</f>
        <v>良好</v>
      </c>
      <c r="J3" s="3" t="str">
        <f>IF(AND(C3&gt;=60,D3&gt;=60,E3&gt;=60,F3&gt;=60)," ","补考")</f>
        <v xml:space="preserve"> </v>
      </c>
      <c r="K3" s="22">
        <f>COUNTA(A3:A11)</f>
        <v>9</v>
      </c>
      <c r="L3" s="4"/>
    </row>
    <row r="4" spans="1:12" x14ac:dyDescent="0.15">
      <c r="A4" s="12">
        <v>2</v>
      </c>
      <c r="B4" s="2" t="s">
        <v>7</v>
      </c>
      <c r="C4" s="3">
        <v>90</v>
      </c>
      <c r="D4" s="3">
        <v>89</v>
      </c>
      <c r="E4" s="3">
        <v>78</v>
      </c>
      <c r="F4" s="3">
        <v>90</v>
      </c>
      <c r="G4" s="3">
        <f t="shared" ref="G4:G11" si="0">SUM(C4:F4)</f>
        <v>347</v>
      </c>
      <c r="H4" s="3">
        <f t="shared" ref="H4:H11" si="1">AVERAGE(C4:F4)</f>
        <v>86.75</v>
      </c>
      <c r="I4" s="3" t="str">
        <f t="shared" ref="I4:I11" si="2">IF(H4&gt;=90,"优秀",IF(H4&gt;=80,"良好",IF(H4&gt;=70,"中等",IF(H4&gt;=60,"合格","不合格"))))</f>
        <v>良好</v>
      </c>
      <c r="J4" s="3" t="str">
        <f t="shared" ref="J4:J11" si="3">IF(AND(C4&gt;=60,D4&gt;=60,E4&gt;=60,F4&gt;=60)," ","补考")</f>
        <v xml:space="preserve"> </v>
      </c>
      <c r="K4" s="23"/>
    </row>
    <row r="5" spans="1:12" x14ac:dyDescent="0.15">
      <c r="A5" s="12">
        <v>3</v>
      </c>
      <c r="B5" s="2" t="s">
        <v>8</v>
      </c>
      <c r="C5" s="3">
        <v>75</v>
      </c>
      <c r="D5" s="3">
        <v>88</v>
      </c>
      <c r="E5" s="3">
        <v>92</v>
      </c>
      <c r="F5" s="3">
        <v>84</v>
      </c>
      <c r="G5" s="3">
        <f t="shared" si="0"/>
        <v>339</v>
      </c>
      <c r="H5" s="3">
        <f t="shared" si="1"/>
        <v>84.75</v>
      </c>
      <c r="I5" s="3" t="str">
        <f t="shared" si="2"/>
        <v>良好</v>
      </c>
      <c r="J5" s="3" t="str">
        <f t="shared" si="3"/>
        <v xml:space="preserve"> </v>
      </c>
      <c r="K5" s="23"/>
    </row>
    <row r="6" spans="1:12" x14ac:dyDescent="0.15">
      <c r="A6" s="12">
        <v>5</v>
      </c>
      <c r="B6" s="2" t="s">
        <v>9</v>
      </c>
      <c r="C6" s="3">
        <v>87</v>
      </c>
      <c r="D6" s="3">
        <v>45</v>
      </c>
      <c r="E6" s="3">
        <v>76</v>
      </c>
      <c r="F6" s="3">
        <v>93</v>
      </c>
      <c r="G6" s="3">
        <f t="shared" si="0"/>
        <v>301</v>
      </c>
      <c r="H6" s="3">
        <f t="shared" si="1"/>
        <v>75.25</v>
      </c>
      <c r="I6" s="3" t="str">
        <f t="shared" si="2"/>
        <v>中等</v>
      </c>
      <c r="J6" s="3" t="str">
        <f t="shared" si="3"/>
        <v>补考</v>
      </c>
      <c r="K6" s="23"/>
    </row>
    <row r="7" spans="1:12" x14ac:dyDescent="0.15">
      <c r="A7" s="12">
        <v>7</v>
      </c>
      <c r="B7" s="2" t="s">
        <v>10</v>
      </c>
      <c r="C7" s="3">
        <v>68</v>
      </c>
      <c r="D7" s="3">
        <v>79</v>
      </c>
      <c r="E7" s="3">
        <v>80</v>
      </c>
      <c r="F7" s="3">
        <v>87</v>
      </c>
      <c r="G7" s="3">
        <f t="shared" si="0"/>
        <v>314</v>
      </c>
      <c r="H7" s="3">
        <f t="shared" si="1"/>
        <v>78.5</v>
      </c>
      <c r="I7" s="3" t="str">
        <f t="shared" si="2"/>
        <v>中等</v>
      </c>
      <c r="J7" s="3" t="str">
        <f t="shared" si="3"/>
        <v xml:space="preserve"> </v>
      </c>
      <c r="K7" s="23"/>
    </row>
    <row r="8" spans="1:12" x14ac:dyDescent="0.15">
      <c r="A8" s="12">
        <v>8</v>
      </c>
      <c r="B8" s="2" t="s">
        <v>11</v>
      </c>
      <c r="C8" s="3">
        <v>60</v>
      </c>
      <c r="D8" s="3">
        <v>54</v>
      </c>
      <c r="E8" s="3">
        <v>78</v>
      </c>
      <c r="F8" s="3">
        <v>79</v>
      </c>
      <c r="G8" s="3">
        <f t="shared" si="0"/>
        <v>271</v>
      </c>
      <c r="H8" s="3">
        <f t="shared" si="1"/>
        <v>67.75</v>
      </c>
      <c r="I8" s="3" t="str">
        <f t="shared" si="2"/>
        <v>合格</v>
      </c>
      <c r="J8" s="3" t="str">
        <f t="shared" si="3"/>
        <v>补考</v>
      </c>
      <c r="K8" s="23"/>
    </row>
    <row r="9" spans="1:12" x14ac:dyDescent="0.15">
      <c r="A9" s="12">
        <v>9</v>
      </c>
      <c r="B9" s="2" t="s">
        <v>12</v>
      </c>
      <c r="C9" s="3">
        <v>90</v>
      </c>
      <c r="D9" s="3">
        <v>91</v>
      </c>
      <c r="E9" s="3">
        <v>92</v>
      </c>
      <c r="F9" s="3">
        <v>95</v>
      </c>
      <c r="G9" s="3">
        <f t="shared" si="0"/>
        <v>368</v>
      </c>
      <c r="H9" s="3">
        <f t="shared" si="1"/>
        <v>92</v>
      </c>
      <c r="I9" s="3" t="str">
        <f t="shared" si="2"/>
        <v>优秀</v>
      </c>
      <c r="J9" s="3" t="str">
        <f t="shared" si="3"/>
        <v xml:space="preserve"> </v>
      </c>
      <c r="K9" s="23"/>
    </row>
    <row r="10" spans="1:12" x14ac:dyDescent="0.15">
      <c r="A10" s="12">
        <v>11</v>
      </c>
      <c r="B10" s="2" t="s">
        <v>13</v>
      </c>
      <c r="C10" s="3">
        <v>56</v>
      </c>
      <c r="D10" s="3">
        <v>89</v>
      </c>
      <c r="E10" s="3">
        <v>92</v>
      </c>
      <c r="F10" s="3">
        <v>94</v>
      </c>
      <c r="G10" s="3">
        <f t="shared" si="0"/>
        <v>331</v>
      </c>
      <c r="H10" s="3">
        <f t="shared" si="1"/>
        <v>82.75</v>
      </c>
      <c r="I10" s="3" t="str">
        <f t="shared" si="2"/>
        <v>良好</v>
      </c>
      <c r="J10" s="3" t="str">
        <f t="shared" si="3"/>
        <v>补考</v>
      </c>
      <c r="K10" s="23"/>
    </row>
    <row r="11" spans="1:12" ht="15" thickBot="1" x14ac:dyDescent="0.2">
      <c r="A11" s="10">
        <v>12</v>
      </c>
      <c r="B11" s="6" t="s">
        <v>14</v>
      </c>
      <c r="C11" s="7">
        <v>82</v>
      </c>
      <c r="D11" s="7">
        <v>80</v>
      </c>
      <c r="E11" s="7">
        <v>81</v>
      </c>
      <c r="F11" s="7">
        <v>87</v>
      </c>
      <c r="G11" s="7">
        <f t="shared" si="0"/>
        <v>330</v>
      </c>
      <c r="H11" s="7">
        <f t="shared" si="1"/>
        <v>82.5</v>
      </c>
      <c r="I11" s="7" t="str">
        <f t="shared" si="2"/>
        <v>良好</v>
      </c>
      <c r="J11" s="7" t="str">
        <f t="shared" si="3"/>
        <v xml:space="preserve"> </v>
      </c>
      <c r="K11" s="24"/>
    </row>
    <row r="12" spans="1:12" ht="15" thickTop="1" x14ac:dyDescent="0.15">
      <c r="A12" s="25"/>
      <c r="B12" s="8" t="s">
        <v>16</v>
      </c>
      <c r="C12" s="9">
        <f>MAX(C3:C11)</f>
        <v>90</v>
      </c>
      <c r="D12" s="14">
        <f t="shared" ref="D12:H12" si="4">MAX(D3:D11)</f>
        <v>93</v>
      </c>
      <c r="E12" s="14">
        <f t="shared" si="4"/>
        <v>92</v>
      </c>
      <c r="F12" s="14">
        <f t="shared" si="4"/>
        <v>95</v>
      </c>
      <c r="G12" s="16">
        <f t="shared" si="4"/>
        <v>368</v>
      </c>
      <c r="H12" s="16">
        <f t="shared" si="4"/>
        <v>92</v>
      </c>
      <c r="I12" s="27" t="s">
        <v>23</v>
      </c>
      <c r="J12" s="18">
        <v>59</v>
      </c>
      <c r="K12" s="17">
        <f t="array" ref="K12:K14">FREQUENCY($C$3:$F$11,J12:J13)</f>
        <v>3</v>
      </c>
    </row>
    <row r="13" spans="1:12" x14ac:dyDescent="0.15">
      <c r="A13" s="25"/>
      <c r="B13" s="2" t="s">
        <v>17</v>
      </c>
      <c r="C13" s="3">
        <f>MIN(C3:C11)</f>
        <v>56</v>
      </c>
      <c r="D13" s="3">
        <f t="shared" ref="D13:H13" si="5">MIN(D3:D11)</f>
        <v>45</v>
      </c>
      <c r="E13" s="3">
        <f t="shared" si="5"/>
        <v>76</v>
      </c>
      <c r="F13" s="3">
        <f t="shared" si="5"/>
        <v>79</v>
      </c>
      <c r="G13" s="3">
        <f t="shared" si="5"/>
        <v>271</v>
      </c>
      <c r="H13" s="3">
        <f t="shared" si="5"/>
        <v>67.75</v>
      </c>
      <c r="I13" s="28"/>
      <c r="J13" s="17">
        <v>84</v>
      </c>
      <c r="K13" s="17">
        <v>13</v>
      </c>
    </row>
    <row r="14" spans="1:12" ht="15" thickBot="1" x14ac:dyDescent="0.2">
      <c r="A14" s="26"/>
      <c r="B14" s="6" t="s">
        <v>21</v>
      </c>
      <c r="C14" s="6">
        <f>COUNTIF(C3:C11,"&lt;60")</f>
        <v>1</v>
      </c>
      <c r="D14" s="6">
        <f t="shared" ref="D14:F14" si="6">COUNTIF(D3:D11,"&lt;=60")</f>
        <v>2</v>
      </c>
      <c r="E14" s="6">
        <f t="shared" si="6"/>
        <v>0</v>
      </c>
      <c r="F14" s="6">
        <f t="shared" si="6"/>
        <v>0</v>
      </c>
      <c r="G14" s="6"/>
      <c r="H14" s="7"/>
      <c r="I14" s="29"/>
      <c r="J14" s="19"/>
      <c r="K14" s="19">
        <v>20</v>
      </c>
    </row>
    <row r="15" spans="1:12" ht="15" thickTop="1" x14ac:dyDescent="0.15"/>
    <row r="17" spans="2:7" x14ac:dyDescent="0.15">
      <c r="B17" s="15"/>
      <c r="C17" s="15"/>
      <c r="D17" s="15"/>
      <c r="E17" s="15"/>
      <c r="F17" s="15"/>
      <c r="G17" s="15"/>
    </row>
  </sheetData>
  <mergeCells count="4">
    <mergeCell ref="B1:K1"/>
    <mergeCell ref="K3:K11"/>
    <mergeCell ref="A12:A14"/>
    <mergeCell ref="I12:I14"/>
  </mergeCells>
  <phoneticPr fontId="2" type="noConversion"/>
  <conditionalFormatting sqref="C3:F11">
    <cfRule type="cellIs" dxfId="9" priority="1" operator="lessThan">
      <formula>60</formula>
    </cfRule>
    <cfRule type="cellIs" dxfId="8" priority="8" operator="between">
      <formula>60</formula>
      <formula>69</formula>
    </cfRule>
    <cfRule type="cellIs" dxfId="7" priority="9" operator="between">
      <formula>70</formula>
      <formula>84</formula>
    </cfRule>
    <cfRule type="cellIs" dxfId="6" priority="10" operator="greaterThanOrEqual">
      <formula>85</formula>
    </cfRule>
  </conditionalFormatting>
  <conditionalFormatting sqref="H11">
    <cfRule type="cellIs" dxfId="5" priority="5" operator="between">
      <formula>60</formula>
      <formula>69</formula>
    </cfRule>
    <cfRule type="cellIs" dxfId="4" priority="6" operator="between">
      <formula>70</formula>
      <formula>84</formula>
    </cfRule>
    <cfRule type="cellIs" dxfId="3" priority="7" operator="greaterThanOrEqual">
      <formula>85</formula>
    </cfRule>
  </conditionalFormatting>
  <conditionalFormatting sqref="J11">
    <cfRule type="cellIs" dxfId="2" priority="2" operator="between">
      <formula>60</formula>
      <formula>69</formula>
    </cfRule>
    <cfRule type="cellIs" dxfId="1" priority="3" operator="between">
      <formula>70</formula>
      <formula>84</formula>
    </cfRule>
    <cfRule type="cellIs" dxfId="0" priority="4" operator="greaterThanOrEqual">
      <formula>85</formula>
    </cfRule>
  </conditionalFormatting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4.25" x14ac:dyDescent="0.15"/>
  <sheetData/>
  <phoneticPr fontId="2" type="noConversion"/>
  <dataValidations count="1">
    <dataValidation type="list" allowBlank="1" showInputMessage="1" showErrorMessage="1" sqref="E3:E11">
      <formula1>$A$3:$A$11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学生成绩表</vt:lpstr>
      <vt:lpstr>Sheet2</vt:lpstr>
      <vt:lpstr>Sheet3</vt:lpstr>
    </vt:vector>
  </TitlesOfParts>
  <Company>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luhy</cp:lastModifiedBy>
  <dcterms:created xsi:type="dcterms:W3CDTF">2006-03-15T06:39:22Z</dcterms:created>
  <dcterms:modified xsi:type="dcterms:W3CDTF">2014-11-13T08:31:51Z</dcterms:modified>
</cp:coreProperties>
</file>