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cg/Desktop/DW_data/084_085_Resettlement/"/>
    </mc:Choice>
  </mc:AlternateContent>
  <xr:revisionPtr revIDLastSave="0" documentId="13_ncr:1_{BADAA446-E956-E84F-A22D-3F109EDA3950}" xr6:coauthVersionLast="37" xr6:coauthVersionMax="37" xr10:uidLastSave="{00000000-0000-0000-0000-000000000000}"/>
  <bookViews>
    <workbookView xWindow="-6440" yWindow="-23540" windowWidth="38400" windowHeight="23540" xr2:uid="{F4B2AFBA-0D89-894C-9042-A2106E6C32F2}"/>
  </bookViews>
  <sheets>
    <sheet name="Data" sheetId="1" r:id="rId1"/>
    <sheet name="Chart" sheetId="2" r:id="rId2"/>
    <sheet name="Table" sheetId="3" r:id="rId3"/>
  </sheets>
  <definedNames>
    <definedName name="_xlnm._FilterDatabase" localSheetId="2" hidden="1">Table!$A$1:$D$21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" i="1" l="1"/>
  <c r="D19" i="3"/>
  <c r="G35" i="1" l="1"/>
  <c r="G36" i="1" s="1"/>
  <c r="C22" i="3" l="1"/>
  <c r="B22" i="3"/>
  <c r="D2" i="3"/>
  <c r="D7" i="3"/>
  <c r="D10" i="3"/>
  <c r="D16" i="3"/>
  <c r="D11" i="3"/>
  <c r="D4" i="3"/>
  <c r="D17" i="3"/>
  <c r="D3" i="3"/>
  <c r="D6" i="3"/>
  <c r="D12" i="3"/>
  <c r="D18" i="3"/>
  <c r="D9" i="3"/>
  <c r="D20" i="3"/>
  <c r="D21" i="3"/>
  <c r="D15" i="3"/>
  <c r="D8" i="3"/>
  <c r="K35" i="1"/>
  <c r="K4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" i="1"/>
  <c r="D22" i="3" l="1"/>
  <c r="F36" i="1" l="1"/>
  <c r="C36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" i="1"/>
  <c r="L36" i="1" l="1"/>
</calcChain>
</file>

<file path=xl/sharedStrings.xml><?xml version="1.0" encoding="utf-8"?>
<sst xmlns="http://schemas.openxmlformats.org/spreadsheetml/2006/main" count="85" uniqueCount="59">
  <si>
    <t>Austria</t>
  </si>
  <si>
    <t>Belgium</t>
  </si>
  <si>
    <t>Bulgaria</t>
  </si>
  <si>
    <t>Croatia</t>
  </si>
  <si>
    <t>Cyprus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</si>
  <si>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</si>
  <si>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</si>
  <si>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</si>
  <si>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</si>
  <si>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</si>
  <si>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</si>
  <si>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</si>
  <si>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</si>
  <si>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Iceland</t>
  </si>
  <si>
    <t>Ireland</t>
  </si>
  <si>
    <t>Italy</t>
  </si>
  <si>
    <t>Latvia</t>
  </si>
  <si>
    <t>Liechtenstein</t>
  </si>
  <si>
    <t>Lithuania</t>
  </si>
  <si>
    <t>Luxembourg</t>
  </si>
  <si>
    <t>Malta</t>
  </si>
  <si>
    <t>Netherlands</t>
  </si>
  <si>
    <t>Norway</t>
  </si>
  <si>
    <t>Poland</t>
  </si>
  <si>
    <t>Portugal</t>
  </si>
  <si>
    <t>Romania</t>
  </si>
  <si>
    <t>Slovakia</t>
  </si>
  <si>
    <t>Slovenia</t>
  </si>
  <si>
    <t>Spain</t>
  </si>
  <si>
    <t>Sweden</t>
  </si>
  <si>
    <t>Switzerland</t>
  </si>
  <si>
    <t>United Kingdom</t>
  </si>
  <si>
    <t>TOTAL</t>
  </si>
  <si>
    <t>Country</t>
  </si>
  <si>
    <t>Pledged_old</t>
  </si>
  <si>
    <t>Resettled_old</t>
  </si>
  <si>
    <t>Pledged_New</t>
  </si>
  <si>
    <t>Resettled_new</t>
  </si>
  <si>
    <t>Resettled_Turkey</t>
  </si>
  <si>
    <t>Resettled_Turkey_counted_else</t>
  </si>
  <si>
    <t>Total_resettled_2015_2018</t>
  </si>
  <si>
    <t>Fulfillment rate %</t>
  </si>
  <si>
    <t>Resettled_old_corr</t>
  </si>
  <si>
    <t>"25,000 scheme" (July 2015)</t>
  </si>
  <si>
    <t>Pledged</t>
  </si>
  <si>
    <t>Resettled</t>
  </si>
  <si>
    <t>"50,000 scheme" (Sept 2017)</t>
  </si>
  <si>
    <t>EU-Turkey deal</t>
  </si>
  <si>
    <t>Fulfilment rate</t>
  </si>
  <si>
    <t>Total</t>
  </si>
  <si>
    <t>no information</t>
  </si>
  <si>
    <t>Resettled_new_corr</t>
  </si>
  <si>
    <t>H-I</t>
  </si>
  <si>
    <t>C+G</t>
  </si>
  <si>
    <t>Resettled_old_new_corr</t>
  </si>
  <si>
    <t>provided upon request</t>
  </si>
  <si>
    <t>from EU document, Annex 4</t>
  </si>
  <si>
    <t>https://ec.europa.eu/home-affairs/sites/homeaffairs/files/what-we-do/policies/european-agenda-migration/20180516_annexes_progress-report-european-agenda-migration_en.pdf</t>
  </si>
  <si>
    <t>(G35+L35)/E35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</si>
</sst>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454545"/>
      <name val="Verdana"/>
      <family val="2"/>
    </font>
    <font>
      <sz val="12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/>
    <xf numFmtId="0" fontId="1" fillId="0" borderId="0" xfId="0" applyFont="1"/>
    <xf numFmtId="1" fontId="0" fillId="0" borderId="0" xfId="0" applyNumberFormat="1"/>
    <xf numFmtId="0" fontId="0" fillId="2" borderId="0" xfId="0" applyFill="1"/>
    <xf numFmtId="0" fontId="0" fillId="0" borderId="0" xfId="0" applyFill="1"/>
    <xf numFmtId="0" fontId="1" fillId="0" borderId="0" xfId="0" applyFont="1" applyFill="1"/>
    <xf numFmtId="0" fontId="3" fillId="0" borderId="0" xfId="0" applyFont="1" applyFill="1"/>
    <xf numFmtId="9" fontId="0" fillId="0" borderId="0" xfId="0" applyNumberFormat="1" applyFill="1"/>
    <xf numFmtId="9" fontId="1" fillId="0" borderId="0" xfId="0" applyNumberFormat="1" applyFont="1"/>
    <xf numFmtId="0" fontId="0" fillId="3" borderId="0" xfId="0" applyFill="1"/>
    <xf numFmtId="0" fontId="3" fillId="3" borderId="0" xfId="0" applyFont="1" applyFill="1"/>
    <xf numFmtId="0" fontId="0" fillId="0" borderId="0" xfId="0" applyAlignment="1">
      <alignment horizontal="right"/>
    </xf>
    <xf numFmtId="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t" anchorCtr="0"/>
          <a:lstStyle/>
          <a:p>
            <a:pPr>
              <a:defRPr sz="2000" b="1" i="0" u="none" strike="noStrike" kern="1200" spc="0" baseline="0">
                <a:solidFill>
                  <a:schemeClr val="accent1">
                    <a:lumMod val="50000"/>
                  </a:schemeClr>
                </a:solidFill>
                <a:latin typeface="DW TheAntiquaB W6 SemiBold" panose="020A0503070302020204" pitchFamily="18" charset="0"/>
                <a:ea typeface="+mn-ea"/>
                <a:cs typeface="+mn-cs"/>
              </a:defRPr>
            </a:pPr>
            <a:r>
              <a:rPr lang="en-US" sz="2000" b="1" i="0">
                <a:solidFill>
                  <a:schemeClr val="accent1">
                    <a:lumMod val="50000"/>
                  </a:schemeClr>
                </a:solidFill>
                <a:latin typeface="DW TheAntiquaB W6 SemiBold" panose="020A0503070302020204" pitchFamily="18" charset="0"/>
              </a:rPr>
              <a:t>EU member</a:t>
            </a:r>
            <a:r>
              <a:rPr lang="en-US" sz="2000" b="1" i="0" baseline="0">
                <a:solidFill>
                  <a:schemeClr val="accent1">
                    <a:lumMod val="50000"/>
                  </a:schemeClr>
                </a:solidFill>
                <a:latin typeface="DW TheAntiquaB W6 SemiBold" panose="020A0503070302020204" pitchFamily="18" charset="0"/>
              </a:rPr>
              <a:t> states behind on resettling people</a:t>
            </a:r>
            <a:endParaRPr lang="en-US" sz="2000" b="1" i="0">
              <a:solidFill>
                <a:schemeClr val="accent1">
                  <a:lumMod val="50000"/>
                </a:schemeClr>
              </a:solidFill>
              <a:latin typeface="DW TheAntiquaB W6 SemiBold" panose="020A0503070302020204" pitchFamily="18" charset="0"/>
            </a:endParaRPr>
          </a:p>
        </c:rich>
      </c:tx>
      <c:layout>
        <c:manualLayout>
          <c:xMode val="edge"/>
          <c:yMode val="edge"/>
          <c:x val="0.20452585629536071"/>
          <c:y val="3.21252090562735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t" anchorCtr="0"/>
        <a:lstStyle/>
        <a:p>
          <a:pPr>
            <a:defRPr sz="2000" b="1" i="0" u="none" strike="noStrike" kern="1200" spc="0" baseline="0">
              <a:solidFill>
                <a:schemeClr val="accent1">
                  <a:lumMod val="50000"/>
                </a:schemeClr>
              </a:solidFill>
              <a:latin typeface="DW TheAntiquaB W6 SemiBold" panose="020A0503070302020204" pitchFamily="18" charset="0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5501163165632237"/>
          <c:y val="0.19299219340556306"/>
          <c:w val="0.81881705053257881"/>
          <c:h val="0.6836647106264879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Chart!$B$1</c:f>
              <c:strCache>
                <c:ptCount val="1"/>
                <c:pt idx="0">
                  <c:v>Pledged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Chart!$A$2:$A$4</c:f>
              <c:strCache>
                <c:ptCount val="3"/>
                <c:pt idx="0">
                  <c:v>"25,000 scheme" (July 2015)</c:v>
                </c:pt>
                <c:pt idx="1">
                  <c:v>"50,000 scheme" (Sept 2017)</c:v>
                </c:pt>
                <c:pt idx="2">
                  <c:v>EU-Turkey deal</c:v>
                </c:pt>
              </c:strCache>
            </c:strRef>
          </c:cat>
          <c:val>
            <c:numRef>
              <c:f>Chart!$B$2:$B$4</c:f>
              <c:numCache>
                <c:formatCode>General</c:formatCode>
                <c:ptCount val="3"/>
                <c:pt idx="0">
                  <c:v>22504</c:v>
                </c:pt>
                <c:pt idx="1">
                  <c:v>50039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61-D74A-8DCD-C97D161D0DD7}"/>
            </c:ext>
          </c:extLst>
        </c:ser>
        <c:ser>
          <c:idx val="1"/>
          <c:order val="1"/>
          <c:tx>
            <c:strRef>
              <c:f>Chart!$C$1</c:f>
              <c:strCache>
                <c:ptCount val="1"/>
                <c:pt idx="0">
                  <c:v>Resettled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Chart!$A$2:$A$4</c:f>
              <c:strCache>
                <c:ptCount val="3"/>
                <c:pt idx="0">
                  <c:v>"25,000 scheme" (July 2015)</c:v>
                </c:pt>
                <c:pt idx="1">
                  <c:v>"50,000 scheme" (Sept 2017)</c:v>
                </c:pt>
                <c:pt idx="2">
                  <c:v>EU-Turkey deal</c:v>
                </c:pt>
              </c:strCache>
            </c:strRef>
          </c:cat>
          <c:val>
            <c:numRef>
              <c:f>Chart!$C$2:$C$4</c:f>
              <c:numCache>
                <c:formatCode>General</c:formatCode>
                <c:ptCount val="3"/>
                <c:pt idx="0">
                  <c:v>19445</c:v>
                </c:pt>
                <c:pt idx="1">
                  <c:v>13176</c:v>
                </c:pt>
                <c:pt idx="2">
                  <c:v>8523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61-D74A-8DCD-C97D161D0D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7"/>
        <c:overlap val="100"/>
        <c:axId val="1331074607"/>
        <c:axId val="1331009359"/>
      </c:barChart>
      <c:catAx>
        <c:axId val="1331074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Noto Sans" panose="020B0502040504020204" pitchFamily="34" charset="0"/>
                <a:ea typeface="Noto Sans" panose="020B0502040504020204" pitchFamily="34" charset="0"/>
                <a:cs typeface="Noto Sans" panose="020B0502040504020204" pitchFamily="34" charset="0"/>
              </a:defRPr>
            </a:pPr>
            <a:endParaRPr lang="de-DE"/>
          </a:p>
        </c:txPr>
        <c:crossAx val="1331009359"/>
        <c:crosses val="autoZero"/>
        <c:auto val="1"/>
        <c:lblAlgn val="ctr"/>
        <c:lblOffset val="100"/>
        <c:noMultiLvlLbl val="0"/>
      </c:catAx>
      <c:valAx>
        <c:axId val="1331009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Noto Sans" panose="020B0502040504020204" pitchFamily="34" charset="0"/>
                <a:ea typeface="Noto Sans" panose="020B0502040504020204" pitchFamily="34" charset="0"/>
                <a:cs typeface="Noto Sans" panose="020B0502040504020204" pitchFamily="34" charset="0"/>
              </a:defRPr>
            </a:pPr>
            <a:endParaRPr lang="de-DE"/>
          </a:p>
        </c:txPr>
        <c:crossAx val="1331074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0099080032679475"/>
          <c:y val="0.19429216823660006"/>
          <c:w val="0.35571936830177819"/>
          <c:h val="5.93690305396065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Noto Sans" panose="020B0502040504020204" pitchFamily="34" charset="0"/>
              <a:ea typeface="Noto Sans" panose="020B0502040504020204" pitchFamily="34" charset="0"/>
              <a:cs typeface="Noto Sans" panose="020B0502040504020204" pitchFamily="34" charset="0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/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293078</xdr:colOff>
      <xdr:row>0</xdr:row>
      <xdr:rowOff>38100</xdr:rowOff>
    </xdr:from>
    <xdr:to>
      <xdr:col>10</xdr:col>
      <xdr:colOff>800101</xdr:colOff>
      <xdr:row>23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F446F0-E987-224E-B6C2-DC6D2B7CA6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34969-D446-9045-A2D2-15911FD3E86C}">
  <dimension ref="A1:O41"/>
  <sheetViews>
    <sheetView tabSelected="1" workbookViewId="0">
      <selection activeCell="G2" sqref="G2"/>
    </sheetView>
  </sheetViews>
  <sheetFormatPr baseColWidth="10" defaultRowHeight="16" x14ac:dyDescent="0.2"/>
  <cols>
    <col min="1" max="1" width="20.6640625" customWidth="1"/>
    <col min="2" max="2" width="11.1640625" bestFit="1" customWidth="1"/>
    <col min="3" max="3" width="12.5" bestFit="1" customWidth="1"/>
    <col min="4" max="4" width="16.33203125" customWidth="1"/>
    <col min="5" max="5" width="12.5" bestFit="1" customWidth="1"/>
    <col min="6" max="6" width="13.5" bestFit="1" customWidth="1"/>
    <col min="7" max="7" width="17.83203125" style="5" bestFit="1" customWidth="1"/>
    <col min="8" max="8" width="15.33203125" bestFit="1" customWidth="1"/>
    <col min="9" max="9" width="27.6640625" bestFit="1" customWidth="1"/>
    <col min="10" max="10" width="24" bestFit="1" customWidth="1"/>
    <col min="11" max="11" width="21.83203125" bestFit="1" customWidth="1"/>
    <col min="12" max="12" width="15.6640625" bestFit="1" customWidth="1"/>
    <col min="13" max="13" width="13.5" bestFit="1" customWidth="1"/>
    <col min="14" max="14" width="12.1640625" bestFit="1" customWidth="1"/>
  </cols>
  <sheetData>
    <row r="1" spans="1:12" x14ac:dyDescent="0.2">
      <c r="K1" t="s">
        <v>53</v>
      </c>
      <c r="L1" t="s">
        <v>52</v>
      </c>
    </row>
    <row r="2" spans="1:12" s="2" customFormat="1" x14ac:dyDescent="0.2">
      <c r="A2" s="2" t="s">
        <v>33</v>
      </c>
      <c r="B2" s="2" t="s">
        <v>34</v>
      </c>
      <c r="C2" s="2" t="s">
        <v>35</v>
      </c>
      <c r="D2" s="2" t="s">
        <v>42</v>
      </c>
      <c r="E2" s="2" t="s">
        <v>36</v>
      </c>
      <c r="F2" s="2" t="s">
        <v>37</v>
      </c>
      <c r="G2" s="2" t="s">
        <v>51</v>
      </c>
      <c r="H2" s="2" t="s">
        <v>38</v>
      </c>
      <c r="I2" s="2" t="s">
        <v>39</v>
      </c>
      <c r="J2" s="2" t="s">
        <v>40</v>
      </c>
      <c r="K2" s="2" t="s">
        <v>54</v>
      </c>
      <c r="L2" s="2" t="s">
        <v>38</v>
      </c>
    </row>
    <row r="3" spans="1:12" x14ac:dyDescent="0.2">
      <c r="A3" t="s">
        <v>0</v>
      </c>
      <c r="B3">
        <v>1900</v>
      </c>
      <c r="C3">
        <v>1900</v>
      </c>
      <c r="E3">
        <v>0</v>
      </c>
      <c r="H3">
        <v>210</v>
      </c>
      <c r="I3">
        <v>210</v>
      </c>
      <c r="J3">
        <v>1900</v>
      </c>
      <c r="K3">
        <f>C3+G3</f>
        <v>1900</v>
      </c>
      <c r="L3">
        <f>H3-I3</f>
        <v>0</v>
      </c>
    </row>
    <row r="4" spans="1:12" x14ac:dyDescent="0.2">
      <c r="A4" t="s">
        <v>1</v>
      </c>
      <c r="B4">
        <v>1100</v>
      </c>
      <c r="C4">
        <v>1100</v>
      </c>
      <c r="E4" s="4">
        <v>2000</v>
      </c>
      <c r="F4" s="4">
        <v>360</v>
      </c>
      <c r="G4" s="4">
        <v>360</v>
      </c>
      <c r="H4">
        <v>823</v>
      </c>
      <c r="I4">
        <v>252</v>
      </c>
      <c r="J4">
        <v>2031</v>
      </c>
      <c r="K4">
        <f>C4+G4</f>
        <v>1460</v>
      </c>
      <c r="L4">
        <f>H4-I4</f>
        <v>571</v>
      </c>
    </row>
    <row r="5" spans="1:12" x14ac:dyDescent="0.2">
      <c r="A5" t="s">
        <v>2</v>
      </c>
      <c r="B5">
        <v>50</v>
      </c>
      <c r="C5" s="5">
        <v>13</v>
      </c>
      <c r="E5" s="4">
        <v>110</v>
      </c>
      <c r="F5" s="4"/>
      <c r="G5" s="10">
        <v>0</v>
      </c>
      <c r="H5">
        <v>0</v>
      </c>
      <c r="I5">
        <v>0</v>
      </c>
      <c r="K5">
        <f>C5+G5</f>
        <v>13</v>
      </c>
      <c r="L5">
        <f>H5-I5</f>
        <v>0</v>
      </c>
    </row>
    <row r="6" spans="1:12" x14ac:dyDescent="0.2">
      <c r="A6" t="s">
        <v>3</v>
      </c>
      <c r="B6">
        <v>150</v>
      </c>
      <c r="C6">
        <v>40</v>
      </c>
      <c r="E6" s="4">
        <v>200</v>
      </c>
      <c r="F6" s="4">
        <v>41</v>
      </c>
      <c r="G6" s="4">
        <v>41</v>
      </c>
      <c r="H6">
        <v>81</v>
      </c>
      <c r="I6">
        <v>81</v>
      </c>
      <c r="J6">
        <v>81</v>
      </c>
      <c r="K6">
        <f t="shared" ref="K6:K35" si="0">C6+G6</f>
        <v>81</v>
      </c>
      <c r="L6">
        <f>H6-I6</f>
        <v>0</v>
      </c>
    </row>
    <row r="7" spans="1:12" x14ac:dyDescent="0.2">
      <c r="A7" t="s">
        <v>4</v>
      </c>
      <c r="B7">
        <v>69</v>
      </c>
      <c r="C7">
        <v>0</v>
      </c>
      <c r="E7" s="4">
        <v>69</v>
      </c>
      <c r="F7" s="4"/>
      <c r="H7">
        <v>0</v>
      </c>
      <c r="I7">
        <v>0</v>
      </c>
      <c r="K7">
        <f t="shared" si="0"/>
        <v>0</v>
      </c>
      <c r="L7">
        <f>H7-I7</f>
        <v>0</v>
      </c>
    </row>
    <row r="8" spans="1:12" x14ac:dyDescent="0.2">
      <c r="A8" t="s">
        <v>5</v>
      </c>
      <c r="B8">
        <v>400</v>
      </c>
      <c r="C8">
        <v>52</v>
      </c>
      <c r="E8">
        <v>0</v>
      </c>
      <c r="H8">
        <v>0</v>
      </c>
      <c r="I8">
        <v>52</v>
      </c>
      <c r="K8">
        <f t="shared" si="0"/>
        <v>52</v>
      </c>
      <c r="L8">
        <f>H8-I8</f>
        <v>-52</v>
      </c>
    </row>
    <row r="9" spans="1:12" x14ac:dyDescent="0.2">
      <c r="A9" t="s">
        <v>6</v>
      </c>
      <c r="B9">
        <v>1000</v>
      </c>
      <c r="C9">
        <v>481</v>
      </c>
      <c r="E9">
        <v>0</v>
      </c>
      <c r="H9">
        <v>0</v>
      </c>
      <c r="I9">
        <v>481</v>
      </c>
      <c r="K9">
        <f t="shared" si="0"/>
        <v>481</v>
      </c>
      <c r="L9">
        <f>H9-I9</f>
        <v>-481</v>
      </c>
    </row>
    <row r="10" spans="1:12" x14ac:dyDescent="0.2">
      <c r="A10" t="s">
        <v>7</v>
      </c>
      <c r="B10">
        <v>20</v>
      </c>
      <c r="C10">
        <v>20</v>
      </c>
      <c r="E10" s="5">
        <v>80</v>
      </c>
      <c r="F10" s="5"/>
      <c r="G10" s="10">
        <v>0</v>
      </c>
      <c r="H10">
        <v>59</v>
      </c>
      <c r="I10">
        <v>20</v>
      </c>
      <c r="J10">
        <v>59</v>
      </c>
      <c r="K10">
        <f t="shared" si="0"/>
        <v>20</v>
      </c>
      <c r="L10">
        <f>H10-I10</f>
        <v>39</v>
      </c>
    </row>
    <row r="11" spans="1:12" x14ac:dyDescent="0.2">
      <c r="A11" t="s">
        <v>8</v>
      </c>
      <c r="B11">
        <v>293</v>
      </c>
      <c r="C11">
        <v>293</v>
      </c>
      <c r="E11" s="5">
        <v>1670</v>
      </c>
      <c r="F11" s="5">
        <v>163</v>
      </c>
      <c r="G11" s="10">
        <v>560</v>
      </c>
      <c r="H11">
        <v>1002</v>
      </c>
      <c r="I11">
        <v>5</v>
      </c>
      <c r="J11">
        <v>1453</v>
      </c>
      <c r="K11">
        <f t="shared" si="0"/>
        <v>853</v>
      </c>
      <c r="L11">
        <f>H11-I11</f>
        <v>997</v>
      </c>
    </row>
    <row r="12" spans="1:12" x14ac:dyDescent="0.2">
      <c r="A12" t="s">
        <v>9</v>
      </c>
      <c r="B12">
        <v>2375</v>
      </c>
      <c r="C12">
        <v>2375</v>
      </c>
      <c r="E12" s="4">
        <v>10200</v>
      </c>
      <c r="F12" s="4">
        <v>1425</v>
      </c>
      <c r="G12" s="4">
        <v>1425</v>
      </c>
      <c r="H12">
        <v>1681</v>
      </c>
      <c r="I12">
        <v>730</v>
      </c>
      <c r="J12">
        <v>4751</v>
      </c>
      <c r="K12">
        <f t="shared" si="0"/>
        <v>3800</v>
      </c>
      <c r="L12">
        <f>H12-I12</f>
        <v>951</v>
      </c>
    </row>
    <row r="13" spans="1:12" x14ac:dyDescent="0.2">
      <c r="A13" t="s">
        <v>10</v>
      </c>
      <c r="B13">
        <v>1600</v>
      </c>
      <c r="C13">
        <v>1600</v>
      </c>
      <c r="D13">
        <v>3974</v>
      </c>
      <c r="E13" s="5">
        <v>10200</v>
      </c>
      <c r="F13" s="5"/>
      <c r="G13" s="10">
        <v>2167</v>
      </c>
      <c r="H13">
        <v>4840</v>
      </c>
      <c r="I13">
        <v>1600</v>
      </c>
      <c r="J13">
        <v>4840</v>
      </c>
      <c r="K13">
        <f t="shared" si="0"/>
        <v>3767</v>
      </c>
      <c r="L13">
        <f>H13-I13</f>
        <v>3240</v>
      </c>
    </row>
    <row r="14" spans="1:12" x14ac:dyDescent="0.2">
      <c r="A14" t="s">
        <v>11</v>
      </c>
      <c r="B14">
        <v>354</v>
      </c>
      <c r="C14">
        <v>0</v>
      </c>
      <c r="E14">
        <v>0</v>
      </c>
      <c r="H14">
        <v>0</v>
      </c>
      <c r="I14">
        <v>0</v>
      </c>
      <c r="K14">
        <f t="shared" si="0"/>
        <v>0</v>
      </c>
      <c r="L14">
        <f>H14-I14</f>
        <v>0</v>
      </c>
    </row>
    <row r="15" spans="1:12" x14ac:dyDescent="0.2">
      <c r="A15" t="s">
        <v>12</v>
      </c>
      <c r="E15">
        <v>0</v>
      </c>
      <c r="H15">
        <v>0</v>
      </c>
      <c r="I15">
        <v>0</v>
      </c>
      <c r="K15">
        <f t="shared" si="0"/>
        <v>0</v>
      </c>
      <c r="L15">
        <f>H15-I15</f>
        <v>0</v>
      </c>
    </row>
    <row r="16" spans="1:12" x14ac:dyDescent="0.2">
      <c r="A16" t="s">
        <v>13</v>
      </c>
      <c r="B16">
        <v>50</v>
      </c>
      <c r="C16">
        <v>50</v>
      </c>
      <c r="E16" s="5"/>
      <c r="F16" s="5"/>
      <c r="I16">
        <v>50</v>
      </c>
      <c r="K16">
        <f t="shared" si="0"/>
        <v>50</v>
      </c>
      <c r="L16">
        <f>H16-I16</f>
        <v>-50</v>
      </c>
    </row>
    <row r="17" spans="1:12" x14ac:dyDescent="0.2">
      <c r="A17" t="s">
        <v>14</v>
      </c>
      <c r="B17">
        <v>520</v>
      </c>
      <c r="C17">
        <v>520</v>
      </c>
      <c r="E17" s="5">
        <v>1200</v>
      </c>
      <c r="F17" s="5"/>
      <c r="G17" s="10">
        <v>918</v>
      </c>
      <c r="H17">
        <v>0</v>
      </c>
      <c r="I17">
        <v>520</v>
      </c>
      <c r="K17">
        <f t="shared" si="0"/>
        <v>1438</v>
      </c>
      <c r="L17">
        <f>H17-I17</f>
        <v>-520</v>
      </c>
    </row>
    <row r="18" spans="1:12" x14ac:dyDescent="0.2">
      <c r="A18" t="s">
        <v>15</v>
      </c>
      <c r="B18">
        <v>1989</v>
      </c>
      <c r="C18">
        <v>1612</v>
      </c>
      <c r="E18" s="4">
        <v>1000</v>
      </c>
      <c r="F18" s="4">
        <v>94</v>
      </c>
      <c r="G18" s="4">
        <v>94</v>
      </c>
      <c r="H18">
        <v>327</v>
      </c>
      <c r="I18">
        <v>327</v>
      </c>
      <c r="J18">
        <v>1706</v>
      </c>
      <c r="K18">
        <f t="shared" si="0"/>
        <v>1706</v>
      </c>
      <c r="L18">
        <f>H18-I18</f>
        <v>0</v>
      </c>
    </row>
    <row r="19" spans="1:12" x14ac:dyDescent="0.2">
      <c r="A19" t="s">
        <v>16</v>
      </c>
      <c r="B19">
        <v>50</v>
      </c>
      <c r="C19">
        <v>46</v>
      </c>
      <c r="E19">
        <v>0</v>
      </c>
      <c r="H19">
        <v>46</v>
      </c>
      <c r="I19">
        <v>46</v>
      </c>
      <c r="J19">
        <v>46</v>
      </c>
      <c r="K19">
        <f t="shared" si="0"/>
        <v>46</v>
      </c>
      <c r="L19">
        <f>H19-I19</f>
        <v>0</v>
      </c>
    </row>
    <row r="20" spans="1:12" x14ac:dyDescent="0.2">
      <c r="A20" t="s">
        <v>17</v>
      </c>
      <c r="B20">
        <v>20</v>
      </c>
      <c r="C20">
        <v>20</v>
      </c>
      <c r="E20" s="5"/>
      <c r="F20" s="5"/>
      <c r="I20">
        <v>20</v>
      </c>
      <c r="K20">
        <f t="shared" si="0"/>
        <v>20</v>
      </c>
      <c r="L20">
        <f>H20-I20</f>
        <v>-20</v>
      </c>
    </row>
    <row r="21" spans="1:12" x14ac:dyDescent="0.2">
      <c r="A21" t="s">
        <v>18</v>
      </c>
      <c r="B21">
        <v>70</v>
      </c>
      <c r="C21">
        <v>32</v>
      </c>
      <c r="E21" s="4">
        <v>74</v>
      </c>
      <c r="F21" s="4">
        <v>52</v>
      </c>
      <c r="G21" s="4">
        <v>52</v>
      </c>
      <c r="H21">
        <v>84</v>
      </c>
      <c r="I21">
        <v>84</v>
      </c>
      <c r="J21">
        <v>84</v>
      </c>
      <c r="K21">
        <f t="shared" si="0"/>
        <v>84</v>
      </c>
      <c r="L21">
        <f>H21-I21</f>
        <v>0</v>
      </c>
    </row>
    <row r="22" spans="1:12" x14ac:dyDescent="0.2">
      <c r="A22" t="s">
        <v>19</v>
      </c>
      <c r="B22">
        <v>30</v>
      </c>
      <c r="C22">
        <v>28</v>
      </c>
      <c r="E22" s="4">
        <v>200</v>
      </c>
      <c r="F22" s="4"/>
      <c r="H22">
        <v>206</v>
      </c>
      <c r="I22">
        <v>234</v>
      </c>
      <c r="K22">
        <f t="shared" si="0"/>
        <v>28</v>
      </c>
      <c r="L22">
        <f>H22-I22</f>
        <v>-28</v>
      </c>
    </row>
    <row r="23" spans="1:12" x14ac:dyDescent="0.2">
      <c r="A23" t="s">
        <v>20</v>
      </c>
      <c r="B23">
        <v>14</v>
      </c>
      <c r="C23">
        <v>14</v>
      </c>
      <c r="E23" s="4">
        <v>20</v>
      </c>
      <c r="F23" s="4"/>
      <c r="H23">
        <v>17</v>
      </c>
      <c r="I23">
        <v>14</v>
      </c>
      <c r="J23">
        <v>17</v>
      </c>
      <c r="K23">
        <f t="shared" si="0"/>
        <v>14</v>
      </c>
      <c r="L23">
        <f>H23-I23</f>
        <v>3</v>
      </c>
    </row>
    <row r="24" spans="1:12" x14ac:dyDescent="0.2">
      <c r="A24" t="s">
        <v>21</v>
      </c>
      <c r="B24">
        <v>1000</v>
      </c>
      <c r="C24">
        <v>1000</v>
      </c>
      <c r="E24" s="4">
        <v>3000</v>
      </c>
      <c r="F24" s="4">
        <v>24</v>
      </c>
      <c r="G24" s="4">
        <v>24</v>
      </c>
      <c r="H24">
        <v>2602</v>
      </c>
      <c r="I24">
        <v>570</v>
      </c>
      <c r="J24">
        <v>3056</v>
      </c>
      <c r="K24">
        <f t="shared" si="0"/>
        <v>1024</v>
      </c>
      <c r="L24">
        <f>H24-I24</f>
        <v>2032</v>
      </c>
    </row>
    <row r="25" spans="1:12" x14ac:dyDescent="0.2">
      <c r="A25" t="s">
        <v>22</v>
      </c>
      <c r="B25">
        <v>3500</v>
      </c>
      <c r="C25">
        <v>3500</v>
      </c>
      <c r="E25" s="5"/>
      <c r="F25" s="5"/>
      <c r="I25">
        <v>3500</v>
      </c>
      <c r="K25">
        <f t="shared" si="0"/>
        <v>3500</v>
      </c>
      <c r="L25">
        <f>H25-I25</f>
        <v>-3500</v>
      </c>
    </row>
    <row r="26" spans="1:12" x14ac:dyDescent="0.2">
      <c r="A26" t="s">
        <v>23</v>
      </c>
      <c r="B26">
        <v>900</v>
      </c>
      <c r="C26">
        <v>0</v>
      </c>
      <c r="E26">
        <v>0</v>
      </c>
      <c r="H26">
        <v>0</v>
      </c>
      <c r="I26">
        <v>0</v>
      </c>
      <c r="K26">
        <f t="shared" si="0"/>
        <v>0</v>
      </c>
      <c r="L26">
        <f>H26-I26</f>
        <v>0</v>
      </c>
    </row>
    <row r="27" spans="1:12" x14ac:dyDescent="0.2">
      <c r="A27" t="s">
        <v>24</v>
      </c>
      <c r="B27">
        <v>191</v>
      </c>
      <c r="C27">
        <v>136</v>
      </c>
      <c r="E27" s="5">
        <v>1010</v>
      </c>
      <c r="F27" s="5">
        <v>43</v>
      </c>
      <c r="G27" s="10">
        <v>43</v>
      </c>
      <c r="H27">
        <v>142</v>
      </c>
      <c r="I27">
        <v>142</v>
      </c>
      <c r="J27">
        <v>179</v>
      </c>
      <c r="K27">
        <f t="shared" si="0"/>
        <v>179</v>
      </c>
      <c r="L27">
        <f>H27-I27</f>
        <v>0</v>
      </c>
    </row>
    <row r="28" spans="1:12" x14ac:dyDescent="0.2">
      <c r="A28" t="s">
        <v>25</v>
      </c>
      <c r="B28">
        <v>80</v>
      </c>
      <c r="C28">
        <v>43</v>
      </c>
      <c r="E28" s="4">
        <v>146</v>
      </c>
      <c r="F28" s="4"/>
      <c r="G28" s="10">
        <v>43</v>
      </c>
      <c r="H28">
        <v>0</v>
      </c>
      <c r="I28">
        <v>43</v>
      </c>
      <c r="K28">
        <f t="shared" si="0"/>
        <v>86</v>
      </c>
      <c r="L28">
        <f>H28-I28</f>
        <v>-43</v>
      </c>
    </row>
    <row r="29" spans="1:12" x14ac:dyDescent="0.2">
      <c r="A29" t="s">
        <v>26</v>
      </c>
      <c r="B29">
        <v>100</v>
      </c>
      <c r="C29">
        <v>0</v>
      </c>
      <c r="E29" s="5">
        <v>0</v>
      </c>
      <c r="F29" s="5"/>
      <c r="H29">
        <v>0</v>
      </c>
      <c r="I29">
        <v>0</v>
      </c>
      <c r="K29">
        <f t="shared" si="0"/>
        <v>0</v>
      </c>
      <c r="L29">
        <f>H29-I29</f>
        <v>0</v>
      </c>
    </row>
    <row r="30" spans="1:12" x14ac:dyDescent="0.2">
      <c r="A30" t="s">
        <v>27</v>
      </c>
      <c r="B30">
        <v>20</v>
      </c>
      <c r="C30">
        <v>0</v>
      </c>
      <c r="E30" s="5">
        <v>60</v>
      </c>
      <c r="F30" s="5"/>
      <c r="G30" s="11">
        <v>34</v>
      </c>
      <c r="H30">
        <v>0</v>
      </c>
      <c r="I30">
        <v>0</v>
      </c>
      <c r="K30">
        <f t="shared" si="0"/>
        <v>34</v>
      </c>
      <c r="L30">
        <f>H30-I30</f>
        <v>0</v>
      </c>
    </row>
    <row r="31" spans="1:12" x14ac:dyDescent="0.2">
      <c r="A31" t="s">
        <v>28</v>
      </c>
      <c r="B31">
        <v>1449</v>
      </c>
      <c r="C31">
        <v>1360</v>
      </c>
      <c r="E31" s="4">
        <v>2250</v>
      </c>
      <c r="F31" s="4">
        <v>64</v>
      </c>
      <c r="G31" s="4">
        <v>64</v>
      </c>
      <c r="H31">
        <v>440</v>
      </c>
      <c r="I31">
        <v>440</v>
      </c>
      <c r="J31">
        <v>1424</v>
      </c>
      <c r="K31">
        <f t="shared" si="0"/>
        <v>1424</v>
      </c>
      <c r="L31">
        <f>H31-I31</f>
        <v>0</v>
      </c>
    </row>
    <row r="32" spans="1:12" x14ac:dyDescent="0.2">
      <c r="A32" t="s">
        <v>29</v>
      </c>
      <c r="B32">
        <v>491</v>
      </c>
      <c r="C32">
        <v>491</v>
      </c>
      <c r="E32" s="5">
        <v>8750</v>
      </c>
      <c r="F32" s="5">
        <v>1986</v>
      </c>
      <c r="G32" s="10">
        <v>4100</v>
      </c>
      <c r="H32">
        <v>753</v>
      </c>
      <c r="I32">
        <v>269</v>
      </c>
      <c r="J32">
        <v>2961</v>
      </c>
      <c r="K32">
        <f t="shared" si="0"/>
        <v>4591</v>
      </c>
      <c r="L32">
        <f>H32-I32</f>
        <v>484</v>
      </c>
    </row>
    <row r="33" spans="1:15" x14ac:dyDescent="0.2">
      <c r="A33" t="s">
        <v>30</v>
      </c>
      <c r="B33">
        <v>519</v>
      </c>
      <c r="C33">
        <v>519</v>
      </c>
      <c r="E33" s="5"/>
      <c r="F33" s="5"/>
      <c r="I33">
        <v>519</v>
      </c>
      <c r="K33">
        <f t="shared" si="0"/>
        <v>519</v>
      </c>
      <c r="L33">
        <f>H33-I33</f>
        <v>-519</v>
      </c>
    </row>
    <row r="34" spans="1:15" x14ac:dyDescent="0.2">
      <c r="A34" t="s">
        <v>31</v>
      </c>
      <c r="B34">
        <v>2200</v>
      </c>
      <c r="C34">
        <v>2200</v>
      </c>
      <c r="E34" s="5">
        <v>7800</v>
      </c>
      <c r="F34" s="5"/>
      <c r="G34" s="10">
        <v>3251</v>
      </c>
      <c r="H34">
        <v>0</v>
      </c>
      <c r="I34">
        <v>2200</v>
      </c>
      <c r="K34">
        <f t="shared" si="0"/>
        <v>5451</v>
      </c>
      <c r="L34">
        <f>H34-I34</f>
        <v>-2200</v>
      </c>
    </row>
    <row r="35" spans="1:15" s="2" customFormat="1" x14ac:dyDescent="0.2">
      <c r="A35" s="2" t="s">
        <v>32</v>
      </c>
      <c r="B35" s="2">
        <v>22504</v>
      </c>
      <c r="C35" s="2">
        <v>19432</v>
      </c>
      <c r="E35" s="2">
        <v>50039</v>
      </c>
      <c r="F35" s="2">
        <v>4252</v>
      </c>
      <c r="G35">
        <f>SUM(G2:G34)</f>
        <v>13176</v>
      </c>
      <c r="H35" s="2">
        <v>13313</v>
      </c>
      <c r="I35" s="2">
        <v>4790</v>
      </c>
      <c r="J35" s="2">
        <v>32207</v>
      </c>
      <c r="K35" s="2">
        <f t="shared" si="0"/>
        <v>32608</v>
      </c>
      <c r="L35" s="2">
        <f>H35-I35</f>
        <v>8523</v>
      </c>
      <c r="O35"/>
    </row>
    <row r="36" spans="1:15" s="2" customFormat="1" x14ac:dyDescent="0.2">
      <c r="A36" s="2" t="s">
        <v>41</v>
      </c>
      <c r="C36" s="13">
        <f>C35/B35*100</f>
        <v>86.349093494489864</v>
      </c>
      <c r="D36" s="13"/>
      <c r="F36" s="13">
        <f>F35/E35*100</f>
        <v>8.4973720498011556</v>
      </c>
      <c r="G36" s="13">
        <f>G35/E35*100</f>
        <v>26.331461460061149</v>
      </c>
      <c r="L36" s="13">
        <f>(L35+G35)/E35*100</f>
        <v>43.364175942764646</v>
      </c>
      <c r="M36" s="12" t="s">
        <v>58</v>
      </c>
    </row>
    <row r="37" spans="1:15" x14ac:dyDescent="0.2">
      <c r="A37" s="1"/>
      <c r="K37" s="12"/>
    </row>
    <row r="38" spans="1:15" x14ac:dyDescent="0.2">
      <c r="K38" s="12"/>
    </row>
    <row r="39" spans="1:15" x14ac:dyDescent="0.2">
      <c r="A39" s="4" t="s">
        <v>56</v>
      </c>
      <c r="C39" t="s">
        <v>57</v>
      </c>
    </row>
    <row r="40" spans="1:15" x14ac:dyDescent="0.2">
      <c r="A40" s="10" t="s">
        <v>55</v>
      </c>
    </row>
    <row r="41" spans="1:15" x14ac:dyDescent="0.2">
      <c r="A4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6BCF77-CB0C-7144-ABF0-FC6F228B5DD8}">
  <dimension ref="A1:C4"/>
  <sheetViews>
    <sheetView zoomScale="130" zoomScaleNormal="130" workbookViewId="0">
      <selection activeCell="D12" sqref="D12"/>
    </sheetView>
  </sheetViews>
  <sheetFormatPr baseColWidth="10" defaultRowHeight="16" x14ac:dyDescent="0.2"/>
  <cols>
    <col min="1" max="1" width="24.83203125" bestFit="1" customWidth="1"/>
  </cols>
  <sheetData>
    <row r="1" spans="1:3" x14ac:dyDescent="0.2">
      <c r="B1" t="s">
        <v>44</v>
      </c>
      <c r="C1" t="s">
        <v>45</v>
      </c>
    </row>
    <row r="2" spans="1:3" x14ac:dyDescent="0.2">
      <c r="A2" t="s">
        <v>43</v>
      </c>
      <c r="B2">
        <v>22504</v>
      </c>
      <c r="C2">
        <v>19445</v>
      </c>
    </row>
    <row r="3" spans="1:3" x14ac:dyDescent="0.2">
      <c r="A3" t="s">
        <v>46</v>
      </c>
      <c r="B3">
        <v>50039</v>
      </c>
      <c r="C3">
        <v>13176</v>
      </c>
    </row>
    <row r="4" spans="1:3" x14ac:dyDescent="0.2">
      <c r="A4" t="s">
        <v>47</v>
      </c>
      <c r="C4">
        <v>8523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B697C-EDA6-1049-B44D-5BA82842C37E}">
  <dimension ref="A1:D23"/>
  <sheetViews>
    <sheetView workbookViewId="0">
      <selection activeCell="F19" sqref="F19"/>
    </sheetView>
  </sheetViews>
  <sheetFormatPr baseColWidth="10" defaultRowHeight="16" x14ac:dyDescent="0.2"/>
  <cols>
    <col min="1" max="1" width="14.33203125" bestFit="1" customWidth="1"/>
    <col min="2" max="2" width="7.6640625" bestFit="1" customWidth="1"/>
    <col min="3" max="3" width="13.33203125" bestFit="1" customWidth="1"/>
    <col min="4" max="4" width="17" bestFit="1" customWidth="1"/>
  </cols>
  <sheetData>
    <row r="1" spans="1:4" x14ac:dyDescent="0.2">
      <c r="A1" s="6" t="s">
        <v>33</v>
      </c>
      <c r="B1" s="6" t="s">
        <v>44</v>
      </c>
      <c r="C1" s="6" t="s">
        <v>45</v>
      </c>
      <c r="D1" s="6" t="s">
        <v>48</v>
      </c>
    </row>
    <row r="2" spans="1:4" x14ac:dyDescent="0.2">
      <c r="A2" s="5" t="s">
        <v>1</v>
      </c>
      <c r="B2" s="5">
        <v>2000</v>
      </c>
      <c r="C2" s="5">
        <v>360</v>
      </c>
      <c r="D2" s="8">
        <f>C2/B2</f>
        <v>0.18</v>
      </c>
    </row>
    <row r="3" spans="1:4" x14ac:dyDescent="0.2">
      <c r="A3" s="5" t="s">
        <v>2</v>
      </c>
      <c r="B3" s="5">
        <v>110</v>
      </c>
      <c r="C3" s="5">
        <v>0</v>
      </c>
      <c r="D3" s="8">
        <f>C3/B3</f>
        <v>0</v>
      </c>
    </row>
    <row r="4" spans="1:4" x14ac:dyDescent="0.2">
      <c r="A4" s="5" t="s">
        <v>3</v>
      </c>
      <c r="B4" s="5">
        <v>200</v>
      </c>
      <c r="C4" s="5">
        <v>41</v>
      </c>
      <c r="D4" s="8">
        <f>C4/B4</f>
        <v>0.20499999999999999</v>
      </c>
    </row>
    <row r="5" spans="1:4" x14ac:dyDescent="0.2">
      <c r="A5" s="5" t="s">
        <v>4</v>
      </c>
      <c r="B5" s="5">
        <v>69</v>
      </c>
      <c r="C5" s="5" t="s">
        <v>50</v>
      </c>
      <c r="D5" s="8"/>
    </row>
    <row r="6" spans="1:4" x14ac:dyDescent="0.2">
      <c r="A6" s="5" t="s">
        <v>7</v>
      </c>
      <c r="B6" s="5">
        <v>80</v>
      </c>
      <c r="C6" s="5">
        <v>0</v>
      </c>
      <c r="D6" s="8">
        <f t="shared" ref="D6:D12" si="0">C6/B6</f>
        <v>0</v>
      </c>
    </row>
    <row r="7" spans="1:4" x14ac:dyDescent="0.2">
      <c r="A7" s="5" t="s">
        <v>8</v>
      </c>
      <c r="B7" s="5">
        <v>1670</v>
      </c>
      <c r="C7" s="5">
        <v>560</v>
      </c>
      <c r="D7" s="8">
        <f t="shared" si="0"/>
        <v>0.33532934131736525</v>
      </c>
    </row>
    <row r="8" spans="1:4" x14ac:dyDescent="0.2">
      <c r="A8" s="5" t="s">
        <v>9</v>
      </c>
      <c r="B8" s="5">
        <v>10200</v>
      </c>
      <c r="C8" s="5">
        <v>1425</v>
      </c>
      <c r="D8" s="8">
        <f t="shared" si="0"/>
        <v>0.13970588235294118</v>
      </c>
    </row>
    <row r="9" spans="1:4" x14ac:dyDescent="0.2">
      <c r="A9" s="5" t="s">
        <v>10</v>
      </c>
      <c r="B9" s="5">
        <v>10200</v>
      </c>
      <c r="C9" s="5">
        <v>2167</v>
      </c>
      <c r="D9" s="8">
        <f t="shared" si="0"/>
        <v>0.21245098039215687</v>
      </c>
    </row>
    <row r="10" spans="1:4" x14ac:dyDescent="0.2">
      <c r="A10" s="5" t="s">
        <v>14</v>
      </c>
      <c r="B10" s="5">
        <v>1200</v>
      </c>
      <c r="C10" s="5">
        <v>918</v>
      </c>
      <c r="D10" s="8">
        <f t="shared" si="0"/>
        <v>0.76500000000000001</v>
      </c>
    </row>
    <row r="11" spans="1:4" x14ac:dyDescent="0.2">
      <c r="A11" s="5" t="s">
        <v>15</v>
      </c>
      <c r="B11" s="5">
        <v>1000</v>
      </c>
      <c r="C11" s="5">
        <v>94</v>
      </c>
      <c r="D11" s="8">
        <f t="shared" si="0"/>
        <v>9.4E-2</v>
      </c>
    </row>
    <row r="12" spans="1:4" x14ac:dyDescent="0.2">
      <c r="A12" s="5" t="s">
        <v>18</v>
      </c>
      <c r="B12" s="5">
        <v>74</v>
      </c>
      <c r="C12" s="5">
        <v>52</v>
      </c>
      <c r="D12" s="8">
        <f t="shared" si="0"/>
        <v>0.70270270270270274</v>
      </c>
    </row>
    <row r="13" spans="1:4" x14ac:dyDescent="0.2">
      <c r="A13" s="5" t="s">
        <v>19</v>
      </c>
      <c r="B13" s="5">
        <v>200</v>
      </c>
      <c r="C13" s="5" t="s">
        <v>50</v>
      </c>
      <c r="D13" s="8"/>
    </row>
    <row r="14" spans="1:4" x14ac:dyDescent="0.2">
      <c r="A14" s="5" t="s">
        <v>20</v>
      </c>
      <c r="B14" s="5">
        <v>20</v>
      </c>
      <c r="C14" s="5" t="s">
        <v>50</v>
      </c>
      <c r="D14" s="8"/>
    </row>
    <row r="15" spans="1:4" x14ac:dyDescent="0.2">
      <c r="A15" s="5" t="s">
        <v>21</v>
      </c>
      <c r="B15" s="5">
        <v>3000</v>
      </c>
      <c r="C15" s="5">
        <v>24</v>
      </c>
      <c r="D15" s="8">
        <f t="shared" ref="D15:D22" si="1">C15/B15</f>
        <v>8.0000000000000002E-3</v>
      </c>
    </row>
    <row r="16" spans="1:4" x14ac:dyDescent="0.2">
      <c r="A16" s="5" t="s">
        <v>24</v>
      </c>
      <c r="B16" s="5">
        <v>1010</v>
      </c>
      <c r="C16" s="5">
        <v>43</v>
      </c>
      <c r="D16" s="8">
        <f t="shared" si="1"/>
        <v>4.2574257425742577E-2</v>
      </c>
    </row>
    <row r="17" spans="1:4" x14ac:dyDescent="0.2">
      <c r="A17" s="5" t="s">
        <v>25</v>
      </c>
      <c r="B17" s="5">
        <v>146</v>
      </c>
      <c r="C17" s="5">
        <v>43</v>
      </c>
      <c r="D17" s="8">
        <f t="shared" si="1"/>
        <v>0.29452054794520549</v>
      </c>
    </row>
    <row r="18" spans="1:4" x14ac:dyDescent="0.2">
      <c r="A18" s="5" t="s">
        <v>27</v>
      </c>
      <c r="B18" s="5">
        <v>60</v>
      </c>
      <c r="C18" s="7">
        <v>34</v>
      </c>
      <c r="D18" s="8">
        <f t="shared" si="1"/>
        <v>0.56666666666666665</v>
      </c>
    </row>
    <row r="19" spans="1:4" x14ac:dyDescent="0.2">
      <c r="A19" s="5" t="s">
        <v>28</v>
      </c>
      <c r="B19" s="5">
        <v>2250</v>
      </c>
      <c r="C19" s="5">
        <v>64</v>
      </c>
      <c r="D19" s="8">
        <f t="shared" si="1"/>
        <v>2.8444444444444446E-2</v>
      </c>
    </row>
    <row r="20" spans="1:4" x14ac:dyDescent="0.2">
      <c r="A20" s="5" t="s">
        <v>29</v>
      </c>
      <c r="B20" s="5">
        <v>8750</v>
      </c>
      <c r="C20" s="5">
        <v>4100</v>
      </c>
      <c r="D20" s="8">
        <f t="shared" si="1"/>
        <v>0.46857142857142858</v>
      </c>
    </row>
    <row r="21" spans="1:4" x14ac:dyDescent="0.2">
      <c r="A21" s="5" t="s">
        <v>31</v>
      </c>
      <c r="B21" s="5">
        <v>7800</v>
      </c>
      <c r="C21" s="5">
        <v>3251</v>
      </c>
      <c r="D21" s="8">
        <f t="shared" si="1"/>
        <v>0.41679487179487179</v>
      </c>
    </row>
    <row r="22" spans="1:4" x14ac:dyDescent="0.2">
      <c r="A22" s="2" t="s">
        <v>49</v>
      </c>
      <c r="B22" s="2">
        <f>SUM(B2:B21)</f>
        <v>50039</v>
      </c>
      <c r="C22" s="2">
        <f>SUM(C2:C21)</f>
        <v>13176</v>
      </c>
      <c r="D22" s="9">
        <f t="shared" si="1"/>
        <v>0.26331461460061151</v>
      </c>
    </row>
    <row r="23" spans="1:4" x14ac:dyDescent="0.2">
      <c r="C23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Chart</vt:lpstr>
      <vt:lpstr>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gcg</dc:creator>
  <cp:lastModifiedBy>gcg</cp:lastModifiedBy>
  <dcterms:created xsi:type="dcterms:W3CDTF">2018-10-16T14:25:02Z</dcterms:created>
  <dcterms:modified xsi:type="dcterms:W3CDTF">2018-11-22T14:21:32Z</dcterms:modified>
</cp:coreProperties>
</file>