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chachtk/Documents/DW/382_386_pretrial_detention/extern/"/>
    </mc:Choice>
  </mc:AlternateContent>
  <xr:revisionPtr revIDLastSave="0" documentId="13_ncr:1_{6503D6A7-500A-404E-8AC7-113CEFE8EEE9}" xr6:coauthVersionLast="47" xr6:coauthVersionMax="47" xr10:uidLastSave="{00000000-0000-0000-0000-000000000000}"/>
  <bookViews>
    <workbookView xWindow="3660" yWindow="500" windowWidth="32100" windowHeight="20500" xr2:uid="{00000000-000D-0000-FFFF-FFFF00000000}"/>
  </bookViews>
  <sheets>
    <sheet name="metadata" sheetId="8" r:id="rId1"/>
    <sheet name="over time" sheetId="1" r:id="rId2"/>
    <sheet name="foreign nationals" sheetId="3" r:id="rId3"/>
    <sheet name="cause" sheetId="4" r:id="rId4"/>
    <sheet name="length" sheetId="6" r:id="rId5"/>
    <sheet name="sentence" sheetId="2" r:id="rId6"/>
    <sheet name="flight risk" sheetId="9" r:id="rId7"/>
    <sheet name="Europe comparison" sheetId="10" r:id="rId8"/>
  </sheets>
  <definedNames>
    <definedName name="_xlnm._FilterDatabase" localSheetId="3" hidden="1">cause!$A$3:$F$513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0" l="1"/>
  <c r="J12" i="10"/>
  <c r="I12" i="10"/>
  <c r="K29" i="10"/>
  <c r="J29" i="10"/>
  <c r="I29" i="10"/>
  <c r="K23" i="10"/>
  <c r="J23" i="10"/>
  <c r="I23" i="10"/>
  <c r="K27" i="10"/>
  <c r="J27" i="10"/>
  <c r="I27" i="10"/>
  <c r="K30" i="10"/>
  <c r="J30" i="10"/>
  <c r="I30" i="10"/>
  <c r="K32" i="10"/>
  <c r="J32" i="10"/>
  <c r="I32" i="10"/>
  <c r="K14" i="10"/>
  <c r="J14" i="10"/>
  <c r="I14" i="10"/>
  <c r="K28" i="10"/>
  <c r="J28" i="10"/>
  <c r="I28" i="10"/>
  <c r="K7" i="10"/>
  <c r="J7" i="10"/>
  <c r="I7" i="10"/>
  <c r="K19" i="10"/>
  <c r="J19" i="10"/>
  <c r="I19" i="10"/>
  <c r="K20" i="10"/>
  <c r="J20" i="10"/>
  <c r="I20" i="10"/>
  <c r="K17" i="10"/>
  <c r="J17" i="10"/>
  <c r="I17" i="10"/>
  <c r="K9" i="10"/>
  <c r="J9" i="10"/>
  <c r="I9" i="10"/>
  <c r="K15" i="10"/>
  <c r="J15" i="10"/>
  <c r="I15" i="10"/>
  <c r="K18" i="10"/>
  <c r="J18" i="10"/>
  <c r="I18" i="10"/>
  <c r="K22" i="10"/>
  <c r="J22" i="10"/>
  <c r="I22" i="10"/>
  <c r="K11" i="10"/>
  <c r="J11" i="10"/>
  <c r="I11" i="10"/>
  <c r="K33" i="10"/>
  <c r="J33" i="10"/>
  <c r="I33" i="10"/>
  <c r="K16" i="10"/>
  <c r="J16" i="10"/>
  <c r="I16" i="10"/>
  <c r="K25" i="10"/>
  <c r="J25" i="10"/>
  <c r="I25" i="10"/>
  <c r="K21" i="10"/>
  <c r="J21" i="10"/>
  <c r="I21" i="10"/>
  <c r="K31" i="10"/>
  <c r="J31" i="10"/>
  <c r="I31" i="10"/>
  <c r="K10" i="10"/>
  <c r="J10" i="10"/>
  <c r="I10" i="10"/>
  <c r="K8" i="10"/>
  <c r="J8" i="10"/>
  <c r="I8" i="10"/>
  <c r="K13" i="10"/>
  <c r="J13" i="10"/>
  <c r="I13" i="10"/>
  <c r="K24" i="10"/>
  <c r="J24" i="10"/>
  <c r="I24" i="10"/>
  <c r="K26" i="10"/>
  <c r="J26" i="10"/>
  <c r="I26" i="10"/>
  <c r="G12" i="2"/>
  <c r="G8" i="2"/>
  <c r="E7" i="9"/>
  <c r="D7" i="9"/>
  <c r="E6" i="9"/>
  <c r="D6" i="9"/>
  <c r="E7" i="3"/>
  <c r="E14" i="6"/>
  <c r="D14" i="6"/>
  <c r="F14" i="6" s="1"/>
  <c r="E13" i="6"/>
  <c r="D13" i="6"/>
  <c r="F13" i="6" s="1"/>
  <c r="E12" i="6"/>
  <c r="D12" i="6"/>
  <c r="F12" i="6" s="1"/>
  <c r="E11" i="6"/>
  <c r="D11" i="6"/>
  <c r="E10" i="6"/>
  <c r="D10" i="6"/>
  <c r="D9" i="6"/>
  <c r="D8" i="6"/>
  <c r="D7" i="6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E9" i="3"/>
  <c r="D9" i="3"/>
  <c r="F8" i="3"/>
  <c r="E8" i="3"/>
  <c r="D8" i="3"/>
  <c r="D7" i="3"/>
  <c r="G13" i="2"/>
  <c r="H13" i="2" s="1"/>
  <c r="H12" i="2"/>
  <c r="G11" i="2"/>
  <c r="H11" i="2" s="1"/>
  <c r="H10" i="2"/>
  <c r="G10" i="2"/>
  <c r="G9" i="2"/>
  <c r="H9" i="2" s="1"/>
  <c r="H8" i="2"/>
  <c r="G7" i="2"/>
  <c r="H7" i="2" s="1"/>
  <c r="F10" i="6" l="1"/>
  <c r="F11" i="6"/>
</calcChain>
</file>

<file path=xl/sharedStrings.xml><?xml version="1.0" encoding="utf-8"?>
<sst xmlns="http://schemas.openxmlformats.org/spreadsheetml/2006/main" count="705" uniqueCount="657">
  <si>
    <t>Pre-trial detainees in Germany</t>
  </si>
  <si>
    <t>Source</t>
  </si>
  <si>
    <t>Federal Statistical Office</t>
  </si>
  <si>
    <t>https://www.destatis.de/DE/Themen/Staat/Justiz-Rechtspflege/Publikationen/Downloads-Strafverfolgung-Strafvollzug/bestand-gefangene-verwahrte-xlsx-5243201.html</t>
  </si>
  <si>
    <t>https://www.statistischebibliothek.de/mir/receive/DESerie_mods_00002496</t>
  </si>
  <si>
    <t>Number of people in remand vs. total, + capacity, monthly, 2011-2020</t>
  </si>
  <si>
    <t>capacity</t>
  </si>
  <si>
    <t>inmate stock</t>
  </si>
  <si>
    <t>Personen mit Untersuchungshaft</t>
  </si>
  <si>
    <t>Abgeurteilte mit
Untersuchungshaft nach der (jeweils schwersten) Entscheidung</t>
  </si>
  <si>
    <t>darunter Strafaussetzung</t>
  </si>
  <si>
    <t>Freiheitsstrafe</t>
  </si>
  <si>
    <t>Geldstrafe</t>
  </si>
  <si>
    <t>Jugendstrafe</t>
  </si>
  <si>
    <t>Freispruch</t>
  </si>
  <si>
    <t>andere Maßnahmen</t>
  </si>
  <si>
    <t>-</t>
  </si>
  <si>
    <t>Erziehungsmaßregeln</t>
  </si>
  <si>
    <t>Andere mit U-Haft, Art der Entscheidung</t>
  </si>
  <si>
    <t>In der Strafverfolgungsstatistik 2019 erfasste Personen mit Untersuchungshaft</t>
  </si>
  <si>
    <t>Straftaten insgesamt</t>
  </si>
  <si>
    <t xml:space="preserve">Straftaten nach dem S t G B (o.V.)  </t>
  </si>
  <si>
    <t xml:space="preserve">Diebstahl und Unterschlagung  </t>
  </si>
  <si>
    <t xml:space="preserve">Straftaten außerhalb des Strafgesetzbuches (StGB)  </t>
  </si>
  <si>
    <t xml:space="preserve">Straftaten nach a n d e r e n Bundesgesetzen (außer StGB und StVG) </t>
  </si>
  <si>
    <t xml:space="preserve">Straftaten nach dem Betäubungsmittelgesetz  </t>
  </si>
  <si>
    <t xml:space="preserve">Straftaten gegen die körperliche Unversehrtheit (o.V.) </t>
  </si>
  <si>
    <t xml:space="preserve">Raub und Erpressung, räuberischer Angriff auf Kraftfahrer </t>
  </si>
  <si>
    <t>Unerlaubtes Handeltreiben mit, Herstellen, Abgeben oder Besitz von Betäubungsmitteln in nicht geringer Menge</t>
  </si>
  <si>
    <t xml:space="preserve">Diebstahl  </t>
  </si>
  <si>
    <t xml:space="preserve">Gefährliche Körperverletzung  </t>
  </si>
  <si>
    <t xml:space="preserve">Sonstige gefährliche Körperverletzung  </t>
  </si>
  <si>
    <t xml:space="preserve">Diebstahl in anderen besonders schweren Fällen </t>
  </si>
  <si>
    <t xml:space="preserve">Betrug und Untreue  </t>
  </si>
  <si>
    <t xml:space="preserve">Einbruchdiebstahl  </t>
  </si>
  <si>
    <t xml:space="preserve">Schwerwiegende Fälle des Betrugs  </t>
  </si>
  <si>
    <t xml:space="preserve">Straftaten gegen die sexuelle Selbstbestimmung </t>
  </si>
  <si>
    <t xml:space="preserve">Räuberische Erpressung  </t>
  </si>
  <si>
    <t xml:space="preserve">Diebstahl mit Waffen  </t>
  </si>
  <si>
    <t xml:space="preserve">Privatwohnungseinbruchdiebstahl  </t>
  </si>
  <si>
    <t xml:space="preserve">Körperverletzung  </t>
  </si>
  <si>
    <t xml:space="preserve">Unerlaubte Einfuhr von Betäubungsmitteln in nicht geringer Menge </t>
  </si>
  <si>
    <t xml:space="preserve">Schwerer Raub  </t>
  </si>
  <si>
    <t xml:space="preserve">Urkundenfälschung  </t>
  </si>
  <si>
    <t xml:space="preserve">Straftaten gegen das Leben (o.V.)  </t>
  </si>
  <si>
    <t xml:space="preserve">Widerstand gegen die Staatsgewalt  </t>
  </si>
  <si>
    <t xml:space="preserve">Räuberischer Diebstahl  </t>
  </si>
  <si>
    <t xml:space="preserve">Raub  </t>
  </si>
  <si>
    <t xml:space="preserve">Aufenthaltsgesetz zusammen  </t>
  </si>
  <si>
    <t xml:space="preserve">Gemeingefährliche Straftaten (o.V.)  </t>
  </si>
  <si>
    <t xml:space="preserve">Schwerer Bandendiebstahl  </t>
  </si>
  <si>
    <t xml:space="preserve">Betrug  </t>
  </si>
  <si>
    <t xml:space="preserve">Tätlicher Angriff auf Vollstreckungsbeamte  </t>
  </si>
  <si>
    <t xml:space="preserve">Wohnungseinbruchdiebstahl  </t>
  </si>
  <si>
    <t xml:space="preserve">Aufenthaltsgesetz (Strafvorschriften)  </t>
  </si>
  <si>
    <t xml:space="preserve">Totschlag  </t>
  </si>
  <si>
    <t xml:space="preserve">Straftaten gegen die persönliche Freiheit  </t>
  </si>
  <si>
    <t xml:space="preserve">Begünstigung und Hehlerei  </t>
  </si>
  <si>
    <t xml:space="preserve">Andere gewerbsmäßig begangene Straftaten gegen das BtMG </t>
  </si>
  <si>
    <t xml:space="preserve">Schwerer sexueller Missbrauch von Kindern  </t>
  </si>
  <si>
    <t xml:space="preserve">Vergewaltigung  </t>
  </si>
  <si>
    <t xml:space="preserve">Unerlaubter Besitz von Betäubungsmitteln  </t>
  </si>
  <si>
    <t>Unerlaubtes Abgeben, Verabreichen oder Überlassen von Betäubungsmitteln zum unmittelbaren Verbrauch durch Erwachsene</t>
  </si>
  <si>
    <t xml:space="preserve">Straftaten im S t r a ß e n v e r k e h r 1)  </t>
  </si>
  <si>
    <t xml:space="preserve">Schwere Brandstiftung  </t>
  </si>
  <si>
    <t xml:space="preserve">Straftaten im Straßenverkehr nach dem StGB  </t>
  </si>
  <si>
    <t xml:space="preserve">Widerstand gegen Vollstreckungsbeamte  </t>
  </si>
  <si>
    <t xml:space="preserve">Straftaten gegen die öffentliche Ordnung (o.V.) </t>
  </si>
  <si>
    <t xml:space="preserve">Mord  </t>
  </si>
  <si>
    <t xml:space="preserve">Verkehrsdelikte ohne Trunkenheit  </t>
  </si>
  <si>
    <t xml:space="preserve">Sexuelle Handlungen unter Anwendung von Gewalt, Drohung oder Ausnutzen einer schutzlosen Lage </t>
  </si>
  <si>
    <t xml:space="preserve">Erschleichen von Leistungen  </t>
  </si>
  <si>
    <t xml:space="preserve">Hehlerei  </t>
  </si>
  <si>
    <t xml:space="preserve">Aufenthaltsgesetz (Einschleusen von Ausländern) </t>
  </si>
  <si>
    <t xml:space="preserve">... ohne Unfall  </t>
  </si>
  <si>
    <t xml:space="preserve">Versuchter Mord  </t>
  </si>
  <si>
    <t xml:space="preserve">Sexueller Missbrauch von Kindern; Handlungen mit unmittelbarem Körperkontakt </t>
  </si>
  <si>
    <t xml:space="preserve">Gewerbsmäßige Hehlerei  </t>
  </si>
  <si>
    <t xml:space="preserve">Sachbeschädigung  </t>
  </si>
  <si>
    <t xml:space="preserve">Gemeinschaftlich begangener oder anderer schwerer sexueller Übergriff </t>
  </si>
  <si>
    <t xml:space="preserve">Brandstiftung  </t>
  </si>
  <si>
    <t xml:space="preserve">Nötigung  </t>
  </si>
  <si>
    <t xml:space="preserve">Herbeiführen einer Explosion  </t>
  </si>
  <si>
    <t xml:space="preserve">Verkehrsdelikte in Trunkenheit 2)  </t>
  </si>
  <si>
    <t xml:space="preserve">Vorenthalten v. Arbeitnehmerbeiträgen durch den Arbeitgeber </t>
  </si>
  <si>
    <t xml:space="preserve">Abgabenordnung, § 370 Abs. 3  </t>
  </si>
  <si>
    <t xml:space="preserve">Beleidigung  </t>
  </si>
  <si>
    <t xml:space="preserve">Erpresserischer Menschenraub  </t>
  </si>
  <si>
    <t xml:space="preserve">Widerstand gegen oder tätlicher Angriff auf Personen, die Vollstreckungsbeamten gleichstehen </t>
  </si>
  <si>
    <t xml:space="preserve">Computerbetrug  </t>
  </si>
  <si>
    <t xml:space="preserve">Straftaten nach dem Straßenverkehrsgesetz  </t>
  </si>
  <si>
    <t xml:space="preserve">Bandendiebstahl  </t>
  </si>
  <si>
    <t xml:space="preserve">Unterschlagung  </t>
  </si>
  <si>
    <t xml:space="preserve">Hausfriedensbruch  </t>
  </si>
  <si>
    <t xml:space="preserve">Führen eines Kfz ohne Fahrerlaubnis oder trotz Fahrverbots </t>
  </si>
  <si>
    <t xml:space="preserve">Waffengesetz  </t>
  </si>
  <si>
    <t xml:space="preserve">Verschaffen von falschen amtlichen Ausweisen </t>
  </si>
  <si>
    <t xml:space="preserve">Gefährliche Eingriffe in den Straßenverkehr  </t>
  </si>
  <si>
    <t xml:space="preserve">Sexuelle Handlungen gegen den erkennbaren Willen  </t>
  </si>
  <si>
    <t>Gewerbsmäßige Abgabe, Verabreichung oder Überlassung zum unmittelbaren Verbrauch von Betäubungsmitteln durch Erwachsene</t>
  </si>
  <si>
    <t xml:space="preserve">Bedrohung  </t>
  </si>
  <si>
    <t xml:space="preserve">Schwerwiegende Fälle der Urkundenfälschung  </t>
  </si>
  <si>
    <t xml:space="preserve">Abgabenordnung, § 370 Abs. 1  </t>
  </si>
  <si>
    <t xml:space="preserve">Sexueller Missbrauch von Kindern; Handlungen ohne unmittelbarem Körperkontakt </t>
  </si>
  <si>
    <t xml:space="preserve">Zwangsprostitution  </t>
  </si>
  <si>
    <t xml:space="preserve">Gesetz über die allgemeine Freizügigkeit von Unionsbürgern  </t>
  </si>
  <si>
    <t xml:space="preserve">Vollrausch, ohne Verkehrsunfall  </t>
  </si>
  <si>
    <t xml:space="preserve">Trunkenheit im Verkehr  </t>
  </si>
  <si>
    <t xml:space="preserve">Verstoß gegen Weisungen während der Führungsaufsicht </t>
  </si>
  <si>
    <t xml:space="preserve">Gefährliche Körperverletzung, Vergiftung  </t>
  </si>
  <si>
    <t xml:space="preserve">Körperverletzung mit Todesfolge  </t>
  </si>
  <si>
    <t xml:space="preserve">Schwere Körperverletzung  </t>
  </si>
  <si>
    <t xml:space="preserve">... mit Unfall  </t>
  </si>
  <si>
    <t xml:space="preserve">Erpressung  </t>
  </si>
  <si>
    <t xml:space="preserve">Abgabenordnung, § 374 Abs. 2  </t>
  </si>
  <si>
    <t xml:space="preserve">Missbrauch von Ausweispapieren  </t>
  </si>
  <si>
    <t xml:space="preserve">Falsche uneidliche Aussage und Meineid  </t>
  </si>
  <si>
    <t xml:space="preserve">Besonders schwerer Fall der Geldwäsche  </t>
  </si>
  <si>
    <t xml:space="preserve">Straßenverkehrsgefährdung 3)  </t>
  </si>
  <si>
    <t xml:space="preserve">Andere vorsätzliche Straftaten nach dem BtMG </t>
  </si>
  <si>
    <t xml:space="preserve">Sexuelle Belästigung  </t>
  </si>
  <si>
    <t>Bestimmung von Kindern oder Jugendlichen durch Erwachsene mit Betäubungsmitteln unerlaubt Handel zu treiben, sie ein-</t>
  </si>
  <si>
    <t xml:space="preserve">Friedensverrat, Hochverrat, Staatsgefährdung  </t>
  </si>
  <si>
    <t xml:space="preserve">Verbreitung, Erwerb und Besitz kinderpornographischer Schriften </t>
  </si>
  <si>
    <t xml:space="preserve">Besonders schwere Brandstiftung  </t>
  </si>
  <si>
    <t xml:space="preserve">Unerlaubtes Entfernen vom Unfallort  </t>
  </si>
  <si>
    <t xml:space="preserve">... vor Feststellung der Unfallbeteiligung  </t>
  </si>
  <si>
    <t xml:space="preserve">Falsche uneidliche Aussage  </t>
  </si>
  <si>
    <t xml:space="preserve">Geiselnahme  </t>
  </si>
  <si>
    <t xml:space="preserve">Begünstigung und Strafvereitelung, Strafvereitelung im Amt </t>
  </si>
  <si>
    <t xml:space="preserve">Geldwäsche; Verschleierung unrechtmäßig erlangter Vermögenswerte </t>
  </si>
  <si>
    <t xml:space="preserve">Straftaten im Amt  </t>
  </si>
  <si>
    <t xml:space="preserve">... infolge Trunkenheit  </t>
  </si>
  <si>
    <t xml:space="preserve">Fahrlässige Körperverletzung, außer im Straßenverkehr </t>
  </si>
  <si>
    <t xml:space="preserve">Bildung terroristischer Vereinigungen  </t>
  </si>
  <si>
    <t xml:space="preserve">Entziehung Minderjähriger  </t>
  </si>
  <si>
    <t xml:space="preserve">Fahrlässige Brandstiftung  </t>
  </si>
  <si>
    <t xml:space="preserve">Neue-psychoaktive-Stoffe-Gesetz  </t>
  </si>
  <si>
    <t xml:space="preserve">Untreue  </t>
  </si>
  <si>
    <t xml:space="preserve">Falsche Verdächtigung  </t>
  </si>
  <si>
    <t xml:space="preserve">Nachstellung  </t>
  </si>
  <si>
    <t xml:space="preserve">Räuberischer Angriff auf Kraftfahrer  </t>
  </si>
  <si>
    <t xml:space="preserve">Brandstiftung mit Todesfolge  </t>
  </si>
  <si>
    <t xml:space="preserve">... ohne Trunkenheit  </t>
  </si>
  <si>
    <t>Unerlaubtes Anbauen, Herstellen von, Handeltreiben mit Betäubungsmitteln als Mitglied einer Bande</t>
  </si>
  <si>
    <t xml:space="preserve">Freiheitsberaubung  </t>
  </si>
  <si>
    <t xml:space="preserve">Fälschung beweiserheblicher Daten  </t>
  </si>
  <si>
    <t xml:space="preserve">Misshandlung von Schutzbefohlenen  </t>
  </si>
  <si>
    <t xml:space="preserve">Raub mit Todesfolge  </t>
  </si>
  <si>
    <t xml:space="preserve">Gewerbsmäßige Bandenhehlerei  </t>
  </si>
  <si>
    <t xml:space="preserve">dar. mit Unfall  </t>
  </si>
  <si>
    <t xml:space="preserve">Abgabenordnung, § 374 Abs. 1  </t>
  </si>
  <si>
    <t xml:space="preserve">Arzneimittelgesetz §§ 95, 96  </t>
  </si>
  <si>
    <t xml:space="preserve">Exhibitionistische Handlungen  </t>
  </si>
  <si>
    <t xml:space="preserve">Kriegswaffenkontrollgesetz  </t>
  </si>
  <si>
    <t xml:space="preserve">Menschenhandel  </t>
  </si>
  <si>
    <t xml:space="preserve">Straftaten gegen den Personenstand, die Ehe und die Familie </t>
  </si>
  <si>
    <t xml:space="preserve">Verletzung der Unterhaltspflicht  </t>
  </si>
  <si>
    <t xml:space="preserve">Strafbarer Eigennutz  </t>
  </si>
  <si>
    <t xml:space="preserve">... in Trunkenheit  </t>
  </si>
  <si>
    <t xml:space="preserve">Fahrlässige Tötung im Straßenverkehr  </t>
  </si>
  <si>
    <t xml:space="preserve">Vortäuschen einer Straftat  </t>
  </si>
  <si>
    <t xml:space="preserve">Bestechung  </t>
  </si>
  <si>
    <t xml:space="preserve">Gewaltschutzgesetz  </t>
  </si>
  <si>
    <t xml:space="preserve">Bildung krimineller Vereinigungen  </t>
  </si>
  <si>
    <t xml:space="preserve">Sexueller Missbrauch von Schutzbefohlenen  </t>
  </si>
  <si>
    <t xml:space="preserve">Absichtliche oder wissentliche schwere Körperverletzung </t>
  </si>
  <si>
    <t xml:space="preserve">Bandenhehlerei  </t>
  </si>
  <si>
    <t xml:space="preserve">Abgabenordnung, § 373 Abs. 1  </t>
  </si>
  <si>
    <t xml:space="preserve">Vorbereitung einer schweren staatsgefährdenden Gewalttat </t>
  </si>
  <si>
    <t xml:space="preserve">Zuhälterei  </t>
  </si>
  <si>
    <t>Sexueller Missbrauch von Jugendlichen unter Ausnutzung einer Zwangslage oder gegen Entgelt</t>
  </si>
  <si>
    <t xml:space="preserve">Erregung öffentlichen Ärgernisses  </t>
  </si>
  <si>
    <t xml:space="preserve">Konkursstraftaten  </t>
  </si>
  <si>
    <t xml:space="preserve">Unterlassene Hilfeleistung  </t>
  </si>
  <si>
    <t xml:space="preserve">Störung des öffentlichen Friedens durch Androhung von Straftaten </t>
  </si>
  <si>
    <t xml:space="preserve">Bildung terroristischer Vereinigungen im Ausland </t>
  </si>
  <si>
    <t xml:space="preserve">Unbefugter Gebrauch eines Fahrzeugs  </t>
  </si>
  <si>
    <t xml:space="preserve">Besonders schwerer Fall der Erpressung  </t>
  </si>
  <si>
    <t xml:space="preserve">Subventionsbetrug  </t>
  </si>
  <si>
    <t xml:space="preserve">Bankrott  </t>
  </si>
  <si>
    <t xml:space="preserve">Gemeinschädliche Sachbeschädigung  </t>
  </si>
  <si>
    <t xml:space="preserve">Völkerstrafgesetzbuch insgesamt  </t>
  </si>
  <si>
    <t xml:space="preserve">Außenwirtschaftsgesetz  </t>
  </si>
  <si>
    <t xml:space="preserve">Landesverrat und Gefährdung der äußeren Sicherheit </t>
  </si>
  <si>
    <t xml:space="preserve">Amtsanmaßung  </t>
  </si>
  <si>
    <t>Sexueller Missbrauch von Jugendlichen unter Ausnutzung fehlender Fähigkeit zur sexuellen Selbstbestimmung</t>
  </si>
  <si>
    <t xml:space="preserve">... durch Vorfahrtfehler  </t>
  </si>
  <si>
    <t xml:space="preserve">... durch falsches Überholen  </t>
  </si>
  <si>
    <t xml:space="preserve">Gefährdung der Gesundheit mehrerer Menschen durch Betäubungsmittel </t>
  </si>
  <si>
    <t xml:space="preserve">Anti-Doping-Gesetz § 4  </t>
  </si>
  <si>
    <t xml:space="preserve">Pflichtversicherungsgesetz  </t>
  </si>
  <si>
    <t xml:space="preserve">Volksverhetzung durch Aufstachelung zum Hass oder vergleichbare Äußerungen </t>
  </si>
  <si>
    <t>Geld-, Wertzeichen-u. Wertpapierfälschung von Geld, Wertzeichen und Wertpapieren eines fremden Währungsgebietes</t>
  </si>
  <si>
    <t xml:space="preserve">Falsche Versicherung an Eides Statt  </t>
  </si>
  <si>
    <t xml:space="preserve">Verbreitung, Erwerb und Besitz jugendpornographischer Schriften </t>
  </si>
  <si>
    <t xml:space="preserve">Verletzung des höchstpersönlichen Lebensbereiches durch Bildaufnahmen </t>
  </si>
  <si>
    <t xml:space="preserve">Leichtfertige Geldwäsche  </t>
  </si>
  <si>
    <t xml:space="preserve">Verbotene Kraftfahrzeugrennen nach § 315d StGB insgesamt </t>
  </si>
  <si>
    <t xml:space="preserve">Kriegsverbrechen gegen Personen  </t>
  </si>
  <si>
    <t xml:space="preserve">Asylgesetz  </t>
  </si>
  <si>
    <t xml:space="preserve">Asylgesetz § 85  </t>
  </si>
  <si>
    <t xml:space="preserve">Bundesnaturschutzgesetz  </t>
  </si>
  <si>
    <t xml:space="preserve">Insolvenzordnung  </t>
  </si>
  <si>
    <t xml:space="preserve">Offenbaren und Preisgabe von Staatsgeheimnissen  </t>
  </si>
  <si>
    <t xml:space="preserve">Meineid  </t>
  </si>
  <si>
    <t xml:space="preserve">Verbreitung "einfacher" pornographischer Schriften </t>
  </si>
  <si>
    <t xml:space="preserve">Nötigung einer Schwangeren zum Schwangerschaftsabbruch </t>
  </si>
  <si>
    <t xml:space="preserve">Mittelbare Falschbeurkundung  </t>
  </si>
  <si>
    <t xml:space="preserve">Verschaffen von falschen aufenthaltsrechtlichen oder Fahrzeugpapieren </t>
  </si>
  <si>
    <t xml:space="preserve">Vereiteln der Zwangsvollstreckung, Pfandkehr </t>
  </si>
  <si>
    <t xml:space="preserve">Besonders schwere Fälle des Wuchers  </t>
  </si>
  <si>
    <t xml:space="preserve">Straftaten gegen den Wettbewerb  </t>
  </si>
  <si>
    <t xml:space="preserve">Sachbeschädigung (Erscheinungsbild)  </t>
  </si>
  <si>
    <t xml:space="preserve">Bestechlichkeit  </t>
  </si>
  <si>
    <t xml:space="preserve">Verbotene Kraftfahrzeugrennen nach § 315d StGB ohne Verkehrsunfall </t>
  </si>
  <si>
    <t xml:space="preserve">Kriegesverbrechen gegen Eigentum und sonstige Rechte </t>
  </si>
  <si>
    <t xml:space="preserve">Abgabenordnung, § 373 Abs. 2  </t>
  </si>
  <si>
    <t xml:space="preserve">Landesverrat und Verrat illegaler Geheimnisse  </t>
  </si>
  <si>
    <t xml:space="preserve">Öffentliche Aufforderung zu Straftaten  </t>
  </si>
  <si>
    <t xml:space="preserve">Gefangenenbefreiung  </t>
  </si>
  <si>
    <t>Bildung krimineller Vereinigungen im Ausland Bildung terroristischer Vereinigungen</t>
  </si>
  <si>
    <t xml:space="preserve">Missbrauch von Titeln, Berufsbezeichnungen und Abzeichen </t>
  </si>
  <si>
    <t xml:space="preserve">Verstrickungsbruch; Siegelbruch  </t>
  </si>
  <si>
    <t xml:space="preserve">Nichtanzeige geplanter Straftaten  </t>
  </si>
  <si>
    <t xml:space="preserve">Förderung sexueller Handlungen Minderjähriger </t>
  </si>
  <si>
    <t xml:space="preserve">Ausbeutung von Prostituierten  </t>
  </si>
  <si>
    <t xml:space="preserve">Ausübung der verbotenen Prostitution  </t>
  </si>
  <si>
    <t xml:space="preserve">Verleumdung  </t>
  </si>
  <si>
    <t xml:space="preserve">Tötung auf Verlangen  </t>
  </si>
  <si>
    <t xml:space="preserve">Schwangerschaftsabbruch  </t>
  </si>
  <si>
    <t xml:space="preserve">Aussetzung  </t>
  </si>
  <si>
    <t xml:space="preserve">Entziehung elektrischer Energie  </t>
  </si>
  <si>
    <t>Geldwäsche; Verschaffen, Verwahren und Verwenden unrechtmäßig erlangter Vermögenswerte</t>
  </si>
  <si>
    <t xml:space="preserve">Versicherungsmissbrauch  </t>
  </si>
  <si>
    <t xml:space="preserve">Besonders schwerer Fall des Bankrotts  </t>
  </si>
  <si>
    <t xml:space="preserve">Beteiligung am unerlaubten Glücksspiel  </t>
  </si>
  <si>
    <t xml:space="preserve">Mietwucher  </t>
  </si>
  <si>
    <t xml:space="preserve">Störung öffentlicher Betriebe und von Telekommunikationsanlagen </t>
  </si>
  <si>
    <t xml:space="preserve">Rechtsbeugung  </t>
  </si>
  <si>
    <t xml:space="preserve">... an unübersichtlichen Stellen zu schnell </t>
  </si>
  <si>
    <t xml:space="preserve">Verbotene Kraftfahrzeugrennen ohne Verkehrsunfall  </t>
  </si>
  <si>
    <t xml:space="preserve">Verbotene Kraftfahrzeugrennen mit Verkehrsunfall  </t>
  </si>
  <si>
    <t xml:space="preserve">Verbotene Kraftfahrzeugrennen nach § 315d StGB mit Verkehrsunfall </t>
  </si>
  <si>
    <t xml:space="preserve">Vollrausch in Verbindung mit Verkehrsunfall  </t>
  </si>
  <si>
    <t xml:space="preserve">Missbrauch von Wegstreckenzählern und Geschwindigkeitsbegrenzern </t>
  </si>
  <si>
    <t xml:space="preserve">Straftaten nach dem Wehrstrafgesetz  </t>
  </si>
  <si>
    <t xml:space="preserve">Eigenmächtige Abwesenheit  </t>
  </si>
  <si>
    <t xml:space="preserve">Gesetz zum Schutz von Geschäftsgeheimnissen  </t>
  </si>
  <si>
    <t xml:space="preserve">Grundstoffüberwachungsgesetz  </t>
  </si>
  <si>
    <t xml:space="preserve">Kreditwesengesetz  </t>
  </si>
  <si>
    <t xml:space="preserve">Markengesetz  </t>
  </si>
  <si>
    <t xml:space="preserve">Versammlungsgesetz  </t>
  </si>
  <si>
    <t xml:space="preserve">Aufstacheln zum Verbrechen der Aggression  </t>
  </si>
  <si>
    <t xml:space="preserve">Fortführung einer für verfassungswidrig erklärten Partei </t>
  </si>
  <si>
    <t xml:space="preserve">Verstoß gegen ein Vereinigungsverbot  </t>
  </si>
  <si>
    <t xml:space="preserve">Verunglimpfung des Staates und seiner Symbole  </t>
  </si>
  <si>
    <t xml:space="preserve">Geheimdienstliche Agententätigkeit  </t>
  </si>
  <si>
    <t xml:space="preserve">Landesverräterische Fälschung  </t>
  </si>
  <si>
    <t xml:space="preserve">Straftaten gegen Verfassungsorgane sowie bei Wahlen und Abstimmungen </t>
  </si>
  <si>
    <t xml:space="preserve">Nötigung von Verfassungsorganen  </t>
  </si>
  <si>
    <t xml:space="preserve">Wahlvergehen  </t>
  </si>
  <si>
    <t xml:space="preserve">Straftaten gegen die Landesverteidigung  </t>
  </si>
  <si>
    <t xml:space="preserve">Sicherheitsgefährdendes Abbilden  </t>
  </si>
  <si>
    <t xml:space="preserve">Gefangenenmeuterei  </t>
  </si>
  <si>
    <t xml:space="preserve">Landfriedensbruch  </t>
  </si>
  <si>
    <t xml:space="preserve">Bildung bewaffneter Gruppen  </t>
  </si>
  <si>
    <t xml:space="preserve">Volksverhetzung durch Schriften, Rundfunk oder Telemedien </t>
  </si>
  <si>
    <t xml:space="preserve">Gewaltdarstellung  </t>
  </si>
  <si>
    <t xml:space="preserve">Verwahrungsbruch  </t>
  </si>
  <si>
    <t>Verletzung amtlicher Bekanntmachungen  Verstrickungsbruch; Siegelbruch</t>
  </si>
  <si>
    <t xml:space="preserve">Belohnung und Billigung von Straftaten  </t>
  </si>
  <si>
    <t xml:space="preserve">Verstoß gegen das Berufsverbot  </t>
  </si>
  <si>
    <t xml:space="preserve">Fälschung von Zahlungskarten, Schecks und Wechseln </t>
  </si>
  <si>
    <t xml:space="preserve">Verleitung zur Falschaussage  </t>
  </si>
  <si>
    <t xml:space="preserve">Fahrlässiger Falscheid; fahrlässige falsche Versicherung an Eides Statt </t>
  </si>
  <si>
    <t xml:space="preserve">Straftaten, welche sich auf Religion und Weltanschauung beziehen </t>
  </si>
  <si>
    <t xml:space="preserve">Störung einer Bestattungsfeier; Störung der Totenruhe </t>
  </si>
  <si>
    <t xml:space="preserve">Personenstandsfälschung  </t>
  </si>
  <si>
    <t xml:space="preserve">Verletzung der Unterhaltspflicht gegenüber einer Schwangeren </t>
  </si>
  <si>
    <t xml:space="preserve">Doppelehe; doppelte Lebenspartnerschaft  </t>
  </si>
  <si>
    <t xml:space="preserve">Beischlaf zwischen Verwandten  </t>
  </si>
  <si>
    <t>Sexueller Missbrauch unter Ausnutzung eines psychotherapeutischen Behandlungsverhältnisses</t>
  </si>
  <si>
    <t xml:space="preserve">Sexueller Missbrauch von Kindern; Anbieten eines Kindes </t>
  </si>
  <si>
    <t xml:space="preserve">Sexueller Übergriff, sexuelle Nötigung und Vergewaltigung mit Todesfolge </t>
  </si>
  <si>
    <t>Jugendgefährdende Prostitution  Sexuelle Belästigung</t>
  </si>
  <si>
    <t xml:space="preserve">Straftaten aus Gruppen  </t>
  </si>
  <si>
    <t xml:space="preserve">Üble Nachrede  </t>
  </si>
  <si>
    <t xml:space="preserve">Üble Nachrede und Verleumdung gegen Personen des politischen Lebens </t>
  </si>
  <si>
    <t xml:space="preserve">Verunglimpfung des Andenkens Verstorbener  </t>
  </si>
  <si>
    <t xml:space="preserve">Verletzung der Vertraulichkeit des Wortes  </t>
  </si>
  <si>
    <t xml:space="preserve">Verletzung des Briefgeheimnisses  </t>
  </si>
  <si>
    <t xml:space="preserve">Ausspähen von Daten  </t>
  </si>
  <si>
    <t xml:space="preserve">Abfangen von Daten  </t>
  </si>
  <si>
    <t xml:space="preserve">Vorbereiten des Ausspähens und Abfangens von Daten </t>
  </si>
  <si>
    <t xml:space="preserve">Datenhehlerei  </t>
  </si>
  <si>
    <t xml:space="preserve">Verletzung von Privatgeheimnissen  </t>
  </si>
  <si>
    <t xml:space="preserve">Verwertung fremder Geheimnisse  </t>
  </si>
  <si>
    <t>Werbung für den Abbruch der Schwangerschaft und Inverkehrbringen von Mitteln Aussetzung</t>
  </si>
  <si>
    <t xml:space="preserve">Beteiligung an einer Schlägerei  </t>
  </si>
  <si>
    <t xml:space="preserve">Zwangsarbeit  </t>
  </si>
  <si>
    <t xml:space="preserve">Ausbeutung der Arbeitskraft  </t>
  </si>
  <si>
    <t xml:space="preserve">Menschenraub  </t>
  </si>
  <si>
    <t xml:space="preserve">Kinderhandel  </t>
  </si>
  <si>
    <t xml:space="preserve">Nötigung unter Missbrauch der Befugnisse oder der Stellung als Amtsträger </t>
  </si>
  <si>
    <t xml:space="preserve">Politische Verdächtigung  </t>
  </si>
  <si>
    <t xml:space="preserve">Kapitalanlagebetrug  </t>
  </si>
  <si>
    <t xml:space="preserve">Kreditbetrug  </t>
  </si>
  <si>
    <t xml:space="preserve">Sportwettbetrug  </t>
  </si>
  <si>
    <t xml:space="preserve">Vorenthalten v. Arbeitgeberbeiträgen durch den Arbeitgeber </t>
  </si>
  <si>
    <t xml:space="preserve">Veruntreuen von Arbeitsentgelt durch den Arbeitgeber </t>
  </si>
  <si>
    <t xml:space="preserve">Fälschung technischer Aufzeichnungen  </t>
  </si>
  <si>
    <t xml:space="preserve">Verändern von amtlichen Ausweisen  </t>
  </si>
  <si>
    <t xml:space="preserve">Urkundenunterdrückung, Veränderung einer Grenzbezeichnung </t>
  </si>
  <si>
    <t xml:space="preserve">Vorbereitung der Fälschung von amtlichen Ausweisen </t>
  </si>
  <si>
    <t xml:space="preserve">Andere Straftaten der Urkundenfälschung  </t>
  </si>
  <si>
    <t xml:space="preserve">Verletzung der Buchführungspflicht  </t>
  </si>
  <si>
    <t xml:space="preserve">Gläubigerbegünstigung  </t>
  </si>
  <si>
    <t xml:space="preserve">Schuldnerbegünstigung  </t>
  </si>
  <si>
    <t xml:space="preserve">Kreditwucher  </t>
  </si>
  <si>
    <t xml:space="preserve">Sonstiger Wucher  </t>
  </si>
  <si>
    <t xml:space="preserve">Jagdwilderei  </t>
  </si>
  <si>
    <t xml:space="preserve">Fischwilderei  </t>
  </si>
  <si>
    <t xml:space="preserve">Wettbewerbsbeschränkende Absprachen bei Ausschreibungen </t>
  </si>
  <si>
    <t xml:space="preserve">Bestechlichkeit und Bestechung im geschäftlichen Verkehr </t>
  </si>
  <si>
    <t xml:space="preserve">Datenveränderung  </t>
  </si>
  <si>
    <t xml:space="preserve">Computersabotage  </t>
  </si>
  <si>
    <t xml:space="preserve">Gemeinschädliche Sachbeschädigung (Erscheinungsbild) </t>
  </si>
  <si>
    <t xml:space="preserve">Zerstörung von Bauwerken  </t>
  </si>
  <si>
    <t xml:space="preserve">Zerstörung wichtiger Arbeitsmittel  </t>
  </si>
  <si>
    <t xml:space="preserve">Herbeiführen einer Brandgefahr  </t>
  </si>
  <si>
    <t xml:space="preserve">Gefährdung einer Entziehungskur  </t>
  </si>
  <si>
    <t xml:space="preserve">Behinderung von hilfeleistenden Personen  </t>
  </si>
  <si>
    <t xml:space="preserve">Andere gemeingefährliche Straftaten  </t>
  </si>
  <si>
    <t xml:space="preserve">Straftaten gegen die Umwelt  </t>
  </si>
  <si>
    <t xml:space="preserve">Vorteilsannahme  </t>
  </si>
  <si>
    <t xml:space="preserve">Vorteilsgewährung  </t>
  </si>
  <si>
    <t xml:space="preserve">Körperverletzung im Amt  </t>
  </si>
  <si>
    <t xml:space="preserve">Aussageerpressung  </t>
  </si>
  <si>
    <t xml:space="preserve">Falschbeurkundung im Amt  </t>
  </si>
  <si>
    <t xml:space="preserve">Verletzung des Dienstgeheimnisses und einer besonderen Geheimhaltungspflicht </t>
  </si>
  <si>
    <t xml:space="preserve">Parteiverrat  </t>
  </si>
  <si>
    <t xml:space="preserve">Verfolgung Unschuldiger; Vollstreckung gegen Unschuldige </t>
  </si>
  <si>
    <t xml:space="preserve">... ohne nachträgliche Meldung der Unfallbeteiligung </t>
  </si>
  <si>
    <t xml:space="preserve">... infolge Mängeln des Fahrers  </t>
  </si>
  <si>
    <t xml:space="preserve">... an Fußgängerüberwegen  </t>
  </si>
  <si>
    <t xml:space="preserve">... Nichteinhalten der rechten Fahrbahnseite </t>
  </si>
  <si>
    <t xml:space="preserve">... Verbotenes Wenden, Rückwärtsfahren oder Fahren entgg. der Fahrtrichtung </t>
  </si>
  <si>
    <t xml:space="preserve">... Nichtkenntlichmachen haltender oder liegen gebliebener Fahrzeuge </t>
  </si>
  <si>
    <t xml:space="preserve">Führenlassen eines Kfz ohne Fahrerlaubnis oder trotz Fahrverbots </t>
  </si>
  <si>
    <t xml:space="preserve">Verfälschen der zugelassenen Kennzeichnung  </t>
  </si>
  <si>
    <t xml:space="preserve">Unterdrücken des amtlich angebrachten Kennzeichens </t>
  </si>
  <si>
    <t>Gebrauchmachen von Kfz oder Kfz.-Anhängern mit gefälschten, verfälschten oder unterdrückten Kennzeichen</t>
  </si>
  <si>
    <t xml:space="preserve">Missbräuchliches Herstellen, Vertreiben oder Ausgeben von Kennzeichen </t>
  </si>
  <si>
    <t xml:space="preserve">Fahnenflucht  </t>
  </si>
  <si>
    <t xml:space="preserve">Dienstentziehung durch Täuschung  </t>
  </si>
  <si>
    <t xml:space="preserve">Gehorsamsverweigerung  </t>
  </si>
  <si>
    <t xml:space="preserve">Bedrohung eines Vorgesetzten  </t>
  </si>
  <si>
    <t xml:space="preserve">Nötigung eines Vorgesetzten  </t>
  </si>
  <si>
    <t xml:space="preserve">Tätlicher Angriff gegen einen Vorgesetzten </t>
  </si>
  <si>
    <t xml:space="preserve">Misshandlung  </t>
  </si>
  <si>
    <t xml:space="preserve">Entwürdigende Behandlung  </t>
  </si>
  <si>
    <t xml:space="preserve">Missbrauch der Befehlsbefugnis zu unzulässigen Zwecken </t>
  </si>
  <si>
    <t xml:space="preserve">Unterdrücken von Beschwerden  </t>
  </si>
  <si>
    <t xml:space="preserve">Unterlassene Mitwirkung bei Strafverfahren </t>
  </si>
  <si>
    <t xml:space="preserve">Wachverfehlung  </t>
  </si>
  <si>
    <t xml:space="preserve">Abfallverbringungsgesetz § 18a, illegale Verbringung gefährlicher Abfälle </t>
  </si>
  <si>
    <t xml:space="preserve">Abfallverbringungsgesetz § 18b, illegale Verbringung nicht gefährlicher Abfälle </t>
  </si>
  <si>
    <t xml:space="preserve">Abgabenordnung, § 372 Abs. 2  </t>
  </si>
  <si>
    <t>Aktiengesetz zusammen  Aktiengesetz (Unrichtige Darstellung)</t>
  </si>
  <si>
    <t>Aktiengesetz (Unrichtige Darstellung)  Anti-Doping-Gesetz § 4</t>
  </si>
  <si>
    <t xml:space="preserve">Arbeitnehmerüberlassungsgesetz §§ 15, 15a  </t>
  </si>
  <si>
    <t xml:space="preserve">Arbeitszeitgesetz  </t>
  </si>
  <si>
    <t xml:space="preserve">Asylgesetz § 84  </t>
  </si>
  <si>
    <t xml:space="preserve">Betriebsverfassungsgesetz  </t>
  </si>
  <si>
    <t xml:space="preserve">Bundesapothekerordnung  </t>
  </si>
  <si>
    <t xml:space="preserve">Bundesdatenschutzgesetz  </t>
  </si>
  <si>
    <t xml:space="preserve">Bundesjagdgesetz  </t>
  </si>
  <si>
    <t xml:space="preserve">Chemiekaliengesetz  </t>
  </si>
  <si>
    <t xml:space="preserve">EU-Gewaltschutzverfahrensgesetz  </t>
  </si>
  <si>
    <t xml:space="preserve">Genossenschaftsgesetz  </t>
  </si>
  <si>
    <t xml:space="preserve">Designgesetz  </t>
  </si>
  <si>
    <t xml:space="preserve">Gesetz gegen den unlauteren Wettbewerb  </t>
  </si>
  <si>
    <t xml:space="preserve">Gesetz über das Apothekerwesen  </t>
  </si>
  <si>
    <t xml:space="preserve">Gesetz über die Haftpflichtversicherung für ausländische Kraftfahrzeuge und Kraftfahrzeuganhänger </t>
  </si>
  <si>
    <t xml:space="preserve">Gesetz über die Sicherung der Bauforderungen  </t>
  </si>
  <si>
    <t xml:space="preserve">Gewerbeordnung  </t>
  </si>
  <si>
    <t xml:space="preserve">GmbH-Gesetz § 85, Verletzung der Geheimhaltungspflicht  </t>
  </si>
  <si>
    <t xml:space="preserve">GmbH-Gesetz, Sonstige Strafvorschriften  </t>
  </si>
  <si>
    <t xml:space="preserve">GmbH-Gesetz insgesamt  </t>
  </si>
  <si>
    <t>Halbleiterschutzgesetz  Handelsgesetzbuch zusammen</t>
  </si>
  <si>
    <t xml:space="preserve">Handelsgesetzbuch zusammen  </t>
  </si>
  <si>
    <t xml:space="preserve">Handelsgesetzbuch (Unrichtige Darstellung)  </t>
  </si>
  <si>
    <t xml:space="preserve">Heilmittelwerbegesetz § 14  </t>
  </si>
  <si>
    <t xml:space="preserve">Heilpraktikergesetz  </t>
  </si>
  <si>
    <t xml:space="preserve">Infektionsschutzgesetz  </t>
  </si>
  <si>
    <t xml:space="preserve">Kapitalanlagegesetzbuch  </t>
  </si>
  <si>
    <t xml:space="preserve">Jugendarbeitsschutzgesetz  </t>
  </si>
  <si>
    <t xml:space="preserve">Jugendschutzgesetz  </t>
  </si>
  <si>
    <t xml:space="preserve">Kulturgutschutzgesetz  </t>
  </si>
  <si>
    <t xml:space="preserve">Kunsturheberrechtsgesetz  </t>
  </si>
  <si>
    <t xml:space="preserve">Luftsicherheitsgesetz  </t>
  </si>
  <si>
    <t xml:space="preserve">Luftverkehrsgesetz zusammen  </t>
  </si>
  <si>
    <t xml:space="preserve">Luftverkehrsgesetz (Luftverkehrsgefährdung)  </t>
  </si>
  <si>
    <t xml:space="preserve">Luftverkehrsgesetz (weitere Straftatbestände) </t>
  </si>
  <si>
    <t xml:space="preserve">Luftverkehrsgesetz  </t>
  </si>
  <si>
    <t xml:space="preserve">Medizinproduktegesetz  </t>
  </si>
  <si>
    <t xml:space="preserve">Öko-Landbaugesetz  </t>
  </si>
  <si>
    <t>Passgesetz  Pflanzenschutzgesetz</t>
  </si>
  <si>
    <t xml:space="preserve">Pflanzenschutzgesetz  </t>
  </si>
  <si>
    <t xml:space="preserve">Schwarzarbeitsbekämpfungsgesetz  </t>
  </si>
  <si>
    <t xml:space="preserve">Sozialgesetzbuch (V)  </t>
  </si>
  <si>
    <t xml:space="preserve">Sprengstoffgesetz  </t>
  </si>
  <si>
    <t xml:space="preserve">Staatsangehörigkeitsgesetz  </t>
  </si>
  <si>
    <t xml:space="preserve">Tabakerzeugnisgesetz  </t>
  </si>
  <si>
    <t xml:space="preserve">Telekommunikationsgesetz  </t>
  </si>
  <si>
    <t xml:space="preserve">Tierschutzgesetz  </t>
  </si>
  <si>
    <t xml:space="preserve">Tiergesundheitsgesetz (früher Tierseuchengesetz)  </t>
  </si>
  <si>
    <t xml:space="preserve">Transplantationsgesetz zusammen  </t>
  </si>
  <si>
    <t xml:space="preserve">Transplantationsgesetz § 18  </t>
  </si>
  <si>
    <t xml:space="preserve">Urheberrechtsgesetz  </t>
  </si>
  <si>
    <t xml:space="preserve">Vereinsgesetz  </t>
  </si>
  <si>
    <t xml:space="preserve">Weingesetz  </t>
  </si>
  <si>
    <t xml:space="preserve">Wertpapierhandelsgesetz  </t>
  </si>
  <si>
    <t xml:space="preserve">Zahlungsdiensteaufsichtsgesetz  </t>
  </si>
  <si>
    <t xml:space="preserve">Straftaten nach L a n d e s gesetzen  </t>
  </si>
  <si>
    <t xml:space="preserve">Straftaten nach dem ehemaligen DDR-Strafrecht  </t>
  </si>
  <si>
    <t>source</t>
  </si>
  <si>
    <t>Strafverfolgungsstatistik 2020</t>
  </si>
  <si>
    <t>number</t>
  </si>
  <si>
    <t>share</t>
  </si>
  <si>
    <t>Total in remand</t>
  </si>
  <si>
    <t>of which</t>
  </si>
  <si>
    <t>bc of flight risk</t>
  </si>
  <si>
    <t>longer than eventual sentence</t>
  </si>
  <si>
    <t>length</t>
  </si>
  <si>
    <t>up to 1 month</t>
  </si>
  <si>
    <t>1 to 3 months</t>
  </si>
  <si>
    <t>3 to 6 months</t>
  </si>
  <si>
    <t>6 months to 1 year</t>
  </si>
  <si>
    <t>more than 1 year</t>
  </si>
  <si>
    <t>studies about flight risk as a cause</t>
  </si>
  <si>
    <t>https://www.liebert-roeth.de/de/rechtsgebiete/strafrecht/216-missbrauch-der-untersuchungshaft</t>
  </si>
  <si>
    <t>study</t>
  </si>
  <si>
    <t>number of cases</t>
  </si>
  <si>
    <t>actual flight</t>
  </si>
  <si>
    <t>no flight</t>
  </si>
  <si>
    <t>share of PTD not needed</t>
  </si>
  <si>
    <t>time</t>
  </si>
  <si>
    <t>criteria</t>
  </si>
  <si>
    <t>Wolf, Lara: Die Fluchtprognose im U-Haft-Recht, 1. Auflage 2017, Baden-Baden</t>
  </si>
  <si>
    <t>2000-2015</t>
  </si>
  <si>
    <t>flight risk assumed by court, but defendant released bc of missed deadlines etc.</t>
  </si>
  <si>
    <t>Lind, Detlef: „Der Strafverteidiger“, 2019, Seite 118 bis 132</t>
  </si>
  <si>
    <t>2009-2016</t>
  </si>
  <si>
    <t>flight risk assumed, but defendant released</t>
  </si>
  <si>
    <t>Sheet</t>
  </si>
  <si>
    <t>content</t>
  </si>
  <si>
    <t>over time</t>
  </si>
  <si>
    <t>of which in remand detention</t>
  </si>
  <si>
    <t>Number of people in remand vs. total, + capacity, monthly, 2021</t>
  </si>
  <si>
    <t>prison population total / in remand detention in Germany over time</t>
  </si>
  <si>
    <t>foreign nationals</t>
  </si>
  <si>
    <t>share of foreign nationals among pretrial detainees</t>
  </si>
  <si>
    <t>people charged</t>
  </si>
  <si>
    <t>total</t>
  </si>
  <si>
    <t>in pretrial detention</t>
  </si>
  <si>
    <t>share detained</t>
  </si>
  <si>
    <t>Germans</t>
  </si>
  <si>
    <t>foreigners</t>
  </si>
  <si>
    <t>share of pretrial detainees</t>
  </si>
  <si>
    <t>share of population</t>
  </si>
  <si>
    <t>total registered</t>
  </si>
  <si>
    <t>with pretrial detention</t>
  </si>
  <si>
    <t>share of total</t>
  </si>
  <si>
    <t>share of pretrial detention</t>
  </si>
  <si>
    <t>type of crime</t>
  </si>
  <si>
    <t>ID</t>
  </si>
  <si>
    <t>cause</t>
  </si>
  <si>
    <t>number of people charged by type of crime and pretrial detention</t>
  </si>
  <si>
    <t>Length of remand detention</t>
  </si>
  <si>
    <t>cumulative:</t>
  </si>
  <si>
    <t>Eventual Sentence of people detained pretrial</t>
  </si>
  <si>
    <t>Statistisches Bundesamt (Destatis), 2021 Sonderauswertung Strafverfolgungsstatistik Berichtsjahr 2019</t>
  </si>
  <si>
    <t>Strafverfolgung Fachserie 10 Reihe 3 2020</t>
  </si>
  <si>
    <t>Unerlaubtes Handeltreiben mit, Anbauen, Herstellen, Einoder Ausführen, Veräußern, Abgeben, Sonst-in-Verkehr-Bringen,</t>
  </si>
  <si>
    <t>Unerlaubtes Handeltreiben mit, Einoder Ausführen oder Sichverschaffen von Betäubungsmitteln in nicht geringer Menge</t>
  </si>
  <si>
    <t>Unerlaubtes Handeltreiben mit, Anbauen, Herstellen, Einoder Ausführen von Betäubungsmitteln in nicht geringer Menge</t>
  </si>
  <si>
    <t xml:space="preserve">Abgabenordnung (Steuerund Zollzuwiderhandlungen) </t>
  </si>
  <si>
    <t xml:space="preserve">Geldund Wertzeichenund Wertpapierfälschung  </t>
  </si>
  <si>
    <t xml:space="preserve">Gefährliche Eingriffe in den Bahn-, Schiffsund Luftverkehr </t>
  </si>
  <si>
    <t xml:space="preserve">Fälschung v. Zahlungskarten m. Garantiefunktion u. Vordrucken f. Euroschecks </t>
  </si>
  <si>
    <t xml:space="preserve">Aufenthaltsgesetz (Einschleusen m. Todesfolge; gewerbsund bandenmäßiges Einschleusen) </t>
  </si>
  <si>
    <t xml:space="preserve">Verletzung des persönlichen Lebensund Geheimbereichs </t>
  </si>
  <si>
    <t xml:space="preserve">Verwenden von Kennzeichen verfassungswidriger Organisationen </t>
  </si>
  <si>
    <t>Sexuelle Handlungen unter Ausnutzung anderer Einschränkungen der Fähigkeit zur Willensbildung oder -betätigung</t>
  </si>
  <si>
    <t xml:space="preserve">Verletzung des Postoder Fernmeldegeheimnisses </t>
  </si>
  <si>
    <t xml:space="preserve">Fahrlässige Körperverletzung im Straßenverkehr </t>
  </si>
  <si>
    <t xml:space="preserve">Sexuelle Handlungen unter Ausnutzen der Unfähigkeit zur Willensbildung oder -äußerung </t>
  </si>
  <si>
    <t xml:space="preserve">Verbreiten von Propagandamitteln verfassungswidriger Organisationen </t>
  </si>
  <si>
    <t xml:space="preserve">Besonders schwere Fälle der Bestechlichkeit und Bestechung </t>
  </si>
  <si>
    <t xml:space="preserve">Besonders schwerer Fall des Landfriedensbruchs </t>
  </si>
  <si>
    <t xml:space="preserve">Fahrlässige Tötung, außer im Straßenverkehr </t>
  </si>
  <si>
    <t>Unerlaubtes Abgeben, Verabreichen, Überlassen zum unmittelbaren Verbrauch von Betäubungsmitteln mit Todesfolge</t>
  </si>
  <si>
    <t>Missbrauch von Notrufen und Beeinträchtigungen von Unfallverhütungsund Nothilfemitteln</t>
  </si>
  <si>
    <t xml:space="preserve">Unerlaubte Veranstaltung eines gewerbsmäßigen oder bandenmäßigen Glücksspiels </t>
  </si>
  <si>
    <t xml:space="preserve">Zwangsheirat Nötigung zur Eingehung der Ehe  </t>
  </si>
  <si>
    <t>Besonders schwere Fälle der Bestechlichkeit und Bestechung im geschäftlichen Verkehr</t>
  </si>
  <si>
    <t xml:space="preserve">Andere Straftaten wegen Verrats von Staatsgeheimnissen bzw. zum Schutz von Staatsgeheimnissen </t>
  </si>
  <si>
    <t>Widerstand gegen oder tätlicher Angriff auf Hilfeleistende von Feuerwehr, Katastrophenschutz oder Rettungsdiensten</t>
  </si>
  <si>
    <t>Volksverhetzung durch Billigung, Leugnung oder Verharmlosung des nationalsozialistischen Völkermordes</t>
  </si>
  <si>
    <t>Sexueller Missbrauch von Gefangenen, behördlich Verwahrten oder Kranken und Hilfsbedürftigen in Einrichtungen</t>
  </si>
  <si>
    <t>Sexueller Missbrauch unter Ausnutzung eines Beratungs-, Behandlungsoder Betreuungsverhältnisses</t>
  </si>
  <si>
    <t xml:space="preserve">Angriffe auf den Luftund Seeverkehr  </t>
  </si>
  <si>
    <t xml:space="preserve">Sonstiges unerlaubtes Führen oder Führenlassen eines Kfz </t>
  </si>
  <si>
    <t>Volksverhetzung durch Billigung, Verherrlichung o. Rechtfertigung der nationalsozialistischen Gewalt und Willkürherrschaft</t>
  </si>
  <si>
    <t xml:space="preserve">Religionsund Weltanschauungsdelikte  </t>
  </si>
  <si>
    <t xml:space="preserve">Verletzung der Fürsorgeoder Erziehungspflicht </t>
  </si>
  <si>
    <t xml:space="preserve">Verbreitung gewaltoder tierpornographischer Schriften </t>
  </si>
  <si>
    <t>Zugänglichmachen pornographischer Inhalte mittels Rundfunk oder Telemedien; Abruf kinderund jugendpornogrophischer Inhalte mittels Telemedien</t>
  </si>
  <si>
    <t xml:space="preserve">Veranstaltung und Besuch kinderund jugendpornographischer Darbietungen </t>
  </si>
  <si>
    <t xml:space="preserve">Ausbeutung unter Ausnutzung einer Freiheitsberaubung </t>
  </si>
  <si>
    <t xml:space="preserve">Vorenthalten von Beiträgen durch d. Arbeitgeber in besonders schweren Fällen </t>
  </si>
  <si>
    <t xml:space="preserve">Missbrauch von Scheckund Kreditkarten  </t>
  </si>
  <si>
    <t>Unerlaubte Veranstaltung eines Glücksspiels, einer Lotterie oder einer Ausspielung</t>
  </si>
  <si>
    <t>Besonders schwere Fälle der Bestechlichkeit und Bestechung im Gesundheitswesen</t>
  </si>
  <si>
    <t xml:space="preserve">Fehlerhafte Herstellung einer kerntechnischen Anlage vorsätzlich </t>
  </si>
  <si>
    <t xml:space="preserve">Gefährdung des Bahn-, Schiffsund Luftverkehrs </t>
  </si>
  <si>
    <t xml:space="preserve">Gewässerverunreinigung vorsätzlich </t>
  </si>
  <si>
    <t xml:space="preserve">Gewässerverunreinigung fahrlässig </t>
  </si>
  <si>
    <t xml:space="preserve">Bodenverunreinigung vorsätzlich </t>
  </si>
  <si>
    <t xml:space="preserve">Bodenverunreinigung fahrlässig </t>
  </si>
  <si>
    <t xml:space="preserve">Luftverunreinigung vorsätzlich </t>
  </si>
  <si>
    <t xml:space="preserve">Freisetzen von Schadstoffen in die Luft beim Betrieb einer Anlage vorsätzlich </t>
  </si>
  <si>
    <t xml:space="preserve">Freisetzen von Schadstoffen in die Luft ohne Anlagenbezug vorsätzlich </t>
  </si>
  <si>
    <t xml:space="preserve">Unerlaubter Umgang mit Abfällen vorsätzlich </t>
  </si>
  <si>
    <t xml:space="preserve">Grenzüberschreitende Verbringung von Abfällen vorsätzlich </t>
  </si>
  <si>
    <t xml:space="preserve">Unerlaubter Umgang mit Abfällen und grenzüberschreitende Verbringung von Abfällen fahrlässig </t>
  </si>
  <si>
    <t xml:space="preserve">Unerlaubtes Betreiben von kerntechnischen Anlagen vorsätzlich </t>
  </si>
  <si>
    <t xml:space="preserve">Unerlaubtes Betreiben anderer Anlagen vorsätzlich </t>
  </si>
  <si>
    <t xml:space="preserve">Unerlaubtes Betreiben anderer Anlagen fahrlässig </t>
  </si>
  <si>
    <t>Unerlaubter Umgang mit radioaktiven Stoffen und anderen gefährlichen Stoffen und Gütern fahrlässig</t>
  </si>
  <si>
    <t xml:space="preserve">Gefährdung schutzbedürftiger Gebiete vorsätzlich </t>
  </si>
  <si>
    <t xml:space="preserve">Gefährdung von Natura 2000-Gebieten fahrlässig </t>
  </si>
  <si>
    <t xml:space="preserve">Besonders schwerer Fall einer Umweltstraftat </t>
  </si>
  <si>
    <t xml:space="preserve">Schwere Gefährdung durch Freisetzen von Giften vorsätzlich </t>
  </si>
  <si>
    <t xml:space="preserve">Schwere Gefährdung durch Freisetzen von Giften fahrlässig </t>
  </si>
  <si>
    <t xml:space="preserve">Schwere Gefährdung durch Freisetzen von Giften leichtfertig/fahrlässig </t>
  </si>
  <si>
    <t xml:space="preserve">Gebührenund Abgabenüberhebung; Leistungskürzung </t>
  </si>
  <si>
    <t xml:space="preserve">Verbotene Mitteilungen über Gerichtsverhandlungen </t>
  </si>
  <si>
    <t xml:space="preserve">Vortäuschung der Kennzeichnung nicht zugelassener Kfz </t>
  </si>
  <si>
    <t xml:space="preserve">Hundeverbringungsund -einfuhrbeschränkungsgesetz </t>
  </si>
  <si>
    <t xml:space="preserve">Lebensmittelund Futtermittelgesetzbuch  </t>
  </si>
  <si>
    <t>&lt;of all registered in the strafverfolgungsstatistik</t>
  </si>
  <si>
    <t>zusammen</t>
  </si>
  <si>
    <t>Strafarrest</t>
  </si>
  <si>
    <t>Maßregeln (ohne Strafe oder Maßnahme)</t>
  </si>
  <si>
    <t>Verfahren eingestellt</t>
  </si>
  <si>
    <t>Verhängung der Jugendstrafe ausgesetzt § 27 JGG</t>
  </si>
  <si>
    <t>Verwarnung mit Strafvorbehalt § 59 StGB</t>
  </si>
  <si>
    <t>von Strafverfolgung abgesehen § 45(3) JGG</t>
  </si>
  <si>
    <t>von Strafe abgesehen</t>
  </si>
  <si>
    <t>Analyse</t>
  </si>
  <si>
    <t>Zuchtmittel</t>
  </si>
  <si>
    <t>von Strafverfolgung abgesehen</t>
  </si>
  <si>
    <t>no time spent in prison</t>
  </si>
  <si>
    <t>of which prison sentence suspended</t>
  </si>
  <si>
    <t>sentence</t>
  </si>
  <si>
    <t>flight risk</t>
  </si>
  <si>
    <t>length of pretrial detention</t>
  </si>
  <si>
    <t>eventual sentence of people detained pretrial</t>
  </si>
  <si>
    <t>studies into assumed flight risk</t>
  </si>
  <si>
    <t>Pre-trial detention in Germany</t>
  </si>
  <si>
    <t>Report Year</t>
  </si>
  <si>
    <t>ISO code</t>
  </si>
  <si>
    <r>
      <rPr>
        <i/>
        <sz val="10"/>
        <color rgb="FF3B727A"/>
        <rFont val="Georgia"/>
        <family val="1"/>
      </rPr>
      <t>Country</t>
    </r>
  </si>
  <si>
    <r>
      <rPr>
        <i/>
        <sz val="10"/>
        <color rgb="FF000000"/>
        <rFont val="Georgia"/>
        <family val="1"/>
      </rPr>
      <t>Total number of inmates (including pre-trial detainees) [Stock]</t>
    </r>
  </si>
  <si>
    <t>Total capacity of penal institutions</t>
  </si>
  <si>
    <t>Share of capacity filled</t>
  </si>
  <si>
    <t>Share of capacity filled with only sentenced prisoners</t>
  </si>
  <si>
    <t>Variable code</t>
  </si>
  <si>
    <t>region_code</t>
  </si>
  <si>
    <t>region_name</t>
  </si>
  <si>
    <t>3B</t>
  </si>
  <si>
    <t>8A</t>
  </si>
  <si>
    <t>8A/3B</t>
  </si>
  <si>
    <t>16A</t>
  </si>
  <si>
    <t>3B/16A</t>
  </si>
  <si>
    <t>(3B-8A)/16A</t>
  </si>
  <si>
    <t>NL</t>
  </si>
  <si>
    <r>
      <rPr>
        <sz val="10"/>
        <color rgb="FF23737C"/>
        <rFont val="Georgia"/>
        <family val="1"/>
      </rPr>
      <t>Netherlands</t>
    </r>
  </si>
  <si>
    <t>LU</t>
  </si>
  <si>
    <r>
      <rPr>
        <sz val="10"/>
        <color rgb="FF23737C"/>
        <rFont val="Georgia"/>
        <family val="1"/>
      </rPr>
      <t>Luxembourg</t>
    </r>
  </si>
  <si>
    <t>DK</t>
  </si>
  <si>
    <r>
      <rPr>
        <sz val="10"/>
        <color rgb="FF23737C"/>
        <rFont val="Georgia"/>
        <family val="1"/>
      </rPr>
      <t>Denmark</t>
    </r>
  </si>
  <si>
    <t>BE</t>
  </si>
  <si>
    <r>
      <rPr>
        <sz val="10"/>
        <color rgb="FF23737C"/>
        <rFont val="Georgia"/>
        <family val="1"/>
      </rPr>
      <t>Belgium</t>
    </r>
  </si>
  <si>
    <t>HR</t>
  </si>
  <si>
    <r>
      <rPr>
        <sz val="10"/>
        <color rgb="FF23737C"/>
        <rFont val="Georgia"/>
        <family val="1"/>
      </rPr>
      <t>Croatia</t>
    </r>
  </si>
  <si>
    <t>SI</t>
  </si>
  <si>
    <r>
      <rPr>
        <sz val="10"/>
        <color rgb="FF23737C"/>
        <rFont val="Georgia"/>
        <family val="1"/>
      </rPr>
      <t>Slovenia</t>
    </r>
  </si>
  <si>
    <t>IT</t>
  </si>
  <si>
    <r>
      <rPr>
        <sz val="10"/>
        <color rgb="FF23737C"/>
        <rFont val="Georgia"/>
        <family val="1"/>
      </rPr>
      <t>Italy</t>
    </r>
  </si>
  <si>
    <t>MT</t>
  </si>
  <si>
    <r>
      <rPr>
        <sz val="10"/>
        <color rgb="FF23737C"/>
        <rFont val="Georgia"/>
        <family val="1"/>
      </rPr>
      <t>Malta</t>
    </r>
  </si>
  <si>
    <t>FR</t>
  </si>
  <si>
    <r>
      <rPr>
        <sz val="10"/>
        <color rgb="FF23737C"/>
        <rFont val="Georgia"/>
        <family val="1"/>
      </rPr>
      <t>France</t>
    </r>
  </si>
  <si>
    <t>SE</t>
  </si>
  <si>
    <r>
      <rPr>
        <sz val="10"/>
        <color rgb="FF23737C"/>
        <rFont val="Georgia"/>
        <family val="1"/>
      </rPr>
      <t>Sweden</t>
    </r>
  </si>
  <si>
    <t>CY</t>
  </si>
  <si>
    <r>
      <rPr>
        <sz val="10"/>
        <color rgb="FF23737C"/>
        <rFont val="Georgia"/>
        <family val="1"/>
      </rPr>
      <t>Cyprus</t>
    </r>
  </si>
  <si>
    <t>LV</t>
  </si>
  <si>
    <r>
      <rPr>
        <sz val="10"/>
        <color rgb="FF23737C"/>
        <rFont val="Georgia"/>
        <family val="1"/>
      </rPr>
      <t>Latvia</t>
    </r>
  </si>
  <si>
    <t>EL</t>
  </si>
  <si>
    <r>
      <rPr>
        <sz val="10"/>
        <color rgb="FF23737C"/>
        <rFont val="Georgia"/>
        <family val="1"/>
      </rPr>
      <t>Greece</t>
    </r>
  </si>
  <si>
    <t>FI</t>
  </si>
  <si>
    <r>
      <rPr>
        <sz val="10"/>
        <color rgb="FF23737C"/>
        <rFont val="Georgia"/>
        <family val="1"/>
      </rPr>
      <t>Finland</t>
    </r>
  </si>
  <si>
    <t>BG</t>
  </si>
  <si>
    <r>
      <rPr>
        <sz val="10"/>
        <color rgb="FF23737C"/>
        <rFont val="Georgia"/>
        <family val="1"/>
      </rPr>
      <t>Bulgaria</t>
    </r>
  </si>
  <si>
    <t>DE</t>
  </si>
  <si>
    <r>
      <rPr>
        <sz val="10"/>
        <color rgb="FF23737C"/>
        <rFont val="Georgia"/>
        <family val="1"/>
      </rPr>
      <t>Germany</t>
    </r>
  </si>
  <si>
    <t>IE</t>
  </si>
  <si>
    <r>
      <rPr>
        <sz val="10"/>
        <color rgb="FF23737C"/>
        <rFont val="Georgia"/>
        <family val="1"/>
      </rPr>
      <t>Ireland</t>
    </r>
  </si>
  <si>
    <t>HU</t>
  </si>
  <si>
    <r>
      <rPr>
        <sz val="10"/>
        <color rgb="FF23737C"/>
        <rFont val="Georgia"/>
        <family val="1"/>
      </rPr>
      <t>Hungary</t>
    </r>
  </si>
  <si>
    <t>AT</t>
  </si>
  <si>
    <r>
      <rPr>
        <sz val="10"/>
        <color rgb="FF23737C"/>
        <rFont val="Georgia"/>
        <family val="1"/>
      </rPr>
      <t>Austria</t>
    </r>
  </si>
  <si>
    <t>PT</t>
  </si>
  <si>
    <r>
      <rPr>
        <sz val="10"/>
        <color rgb="FF23737C"/>
        <rFont val="Georgia"/>
        <family val="1"/>
      </rPr>
      <t>Portugal</t>
    </r>
  </si>
  <si>
    <t>EE</t>
  </si>
  <si>
    <r>
      <rPr>
        <sz val="10"/>
        <color rgb="FF23737C"/>
        <rFont val="Georgia"/>
        <family val="1"/>
      </rPr>
      <t>Estonia</t>
    </r>
  </si>
  <si>
    <t>ES</t>
  </si>
  <si>
    <t>Spain</t>
  </si>
  <si>
    <t>SK</t>
  </si>
  <si>
    <r>
      <rPr>
        <sz val="10"/>
        <color rgb="FF23737C"/>
        <rFont val="Georgia"/>
        <family val="1"/>
      </rPr>
      <t>Slovak Rep.</t>
    </r>
  </si>
  <si>
    <t>PL</t>
  </si>
  <si>
    <r>
      <rPr>
        <sz val="10"/>
        <color rgb="FF23737C"/>
        <rFont val="Georgia"/>
        <family val="1"/>
      </rPr>
      <t>Poland</t>
    </r>
  </si>
  <si>
    <t>LT</t>
  </si>
  <si>
    <r>
      <rPr>
        <sz val="10"/>
        <color rgb="FF23737C"/>
        <rFont val="Georgia"/>
        <family val="1"/>
      </rPr>
      <t>Lithuania</t>
    </r>
  </si>
  <si>
    <t>RO</t>
  </si>
  <si>
    <r>
      <rPr>
        <sz val="10"/>
        <color rgb="FF23737C"/>
        <rFont val="Georgia"/>
        <family val="1"/>
      </rPr>
      <t>Romania</t>
    </r>
  </si>
  <si>
    <t>CZ</t>
  </si>
  <si>
    <r>
      <rPr>
        <sz val="10"/>
        <color rgb="FF23737C"/>
        <rFont val="Georgia"/>
        <family val="1"/>
      </rPr>
      <t>Czech Rep.</t>
    </r>
  </si>
  <si>
    <t>Population of the
country on 1st
January 2021</t>
  </si>
  <si>
    <t>3A</t>
  </si>
  <si>
    <t>Inmates not serving a final sentence</t>
  </si>
  <si>
    <t>Pre-trial detention in Europe</t>
  </si>
  <si>
    <t>Source:</t>
  </si>
  <si>
    <t>SPACE Statistics 2021 (University of Lausanne / Council of Europe)</t>
  </si>
  <si>
    <t>Original data</t>
  </si>
  <si>
    <t>Analysis</t>
  </si>
  <si>
    <t>Share not serving final sentence</t>
  </si>
  <si>
    <t>Europe comparison</t>
  </si>
  <si>
    <t>pretrial detention in other European countries</t>
  </si>
  <si>
    <t>month</t>
  </si>
  <si>
    <t>year</t>
  </si>
  <si>
    <t>https://doi.org/10.5771/9783845286891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</si>
</sst>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7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sz val="10"/>
      <color theme="1"/>
      <name val="MetaNormalLF-Roman"/>
    </font>
    <font>
      <i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Georgia"/>
      <family val="1"/>
    </font>
    <font>
      <i/>
      <sz val="10"/>
      <color rgb="FF3B727A"/>
      <name val="Georgia"/>
      <family val="1"/>
    </font>
    <font>
      <i/>
      <sz val="10"/>
      <color theme="1"/>
      <name val="Georgia"/>
      <family val="1"/>
    </font>
    <font>
      <i/>
      <sz val="10"/>
      <color rgb="FF000000"/>
      <name val="Times New Roman"/>
      <family val="1"/>
    </font>
    <font>
      <i/>
      <sz val="10"/>
      <color rgb="FFFFFFFF"/>
      <name val="Georgia"/>
      <family val="1"/>
    </font>
    <font>
      <sz val="10"/>
      <color rgb="FF000000"/>
      <name val="Georgia"/>
      <family val="1"/>
    </font>
    <font>
      <sz val="10"/>
      <color theme="1"/>
      <name val="Georgia"/>
      <family val="1"/>
    </font>
    <font>
      <sz val="10"/>
      <color rgb="FF23737C"/>
      <name val="Georgia"/>
      <family val="1"/>
    </font>
    <font>
      <sz val="10"/>
      <color rgb="FFFF0000"/>
      <name val="Georgia"/>
      <family val="1"/>
    </font>
    <font>
      <sz val="18"/>
      <color rgb="FF000000"/>
      <name val="Arial"/>
      <family val="2"/>
      <scheme val="minor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E818B"/>
        <bgColor rgb="FF5E818B"/>
      </patternFill>
    </fill>
    <fill>
      <patternFill patternType="solid">
        <fgColor rgb="FFFFF2CC"/>
        <bgColor rgb="FFFFF2CC"/>
      </patternFill>
    </fill>
  </fills>
  <borders count="20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8AC5C7"/>
      </right>
      <top/>
      <bottom/>
      <diagonal/>
    </border>
    <border>
      <left style="thin">
        <color rgb="FF8AC5C7"/>
      </left>
      <right style="thin">
        <color rgb="FF8AC5C7"/>
      </right>
      <top/>
      <bottom/>
      <diagonal/>
    </border>
    <border>
      <left style="thin">
        <color rgb="FF8AC5C7"/>
      </left>
      <right/>
      <top/>
      <bottom style="thin">
        <color rgb="FFE5F0F0"/>
      </bottom>
      <diagonal/>
    </border>
    <border>
      <left/>
      <right style="thin">
        <color rgb="FF96C3C6"/>
      </right>
      <top style="thin">
        <color rgb="FFFFFFFF"/>
      </top>
      <bottom/>
      <diagonal/>
    </border>
    <border>
      <left style="thin">
        <color rgb="FF96C3C6"/>
      </left>
      <right style="thin">
        <color rgb="FF96C3C6"/>
      </right>
      <top style="thin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9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5" fillId="0" borderId="0" xfId="0" applyFont="1"/>
    <xf numFmtId="10" fontId="5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5" fillId="0" borderId="2" xfId="0" applyFont="1" applyBorder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3" fontId="5" fillId="0" borderId="2" xfId="0" applyNumberFormat="1" applyFont="1" applyBorder="1"/>
    <xf numFmtId="10" fontId="8" fillId="0" borderId="0" xfId="0" applyNumberFormat="1" applyFont="1"/>
    <xf numFmtId="10" fontId="8" fillId="0" borderId="0" xfId="0" applyNumberFormat="1" applyFont="1" applyAlignment="1"/>
    <xf numFmtId="1" fontId="5" fillId="0" borderId="0" xfId="0" applyNumberFormat="1" applyFont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2" fillId="0" borderId="0" xfId="1" applyAlignment="1">
      <alignment horizontal="left"/>
    </xf>
    <xf numFmtId="164" fontId="8" fillId="0" borderId="0" xfId="0" applyNumberFormat="1" applyFont="1"/>
    <xf numFmtId="164" fontId="8" fillId="0" borderId="0" xfId="2" applyNumberFormat="1" applyFont="1"/>
    <xf numFmtId="0" fontId="12" fillId="0" borderId="0" xfId="1" applyAlignment="1"/>
    <xf numFmtId="0" fontId="0" fillId="0" borderId="0" xfId="0"/>
    <xf numFmtId="164" fontId="0" fillId="0" borderId="0" xfId="2" applyNumberFormat="1" applyFont="1"/>
    <xf numFmtId="0" fontId="5" fillId="0" borderId="0" xfId="0" applyFont="1" applyBorder="1" applyAlignment="1"/>
    <xf numFmtId="0" fontId="5" fillId="0" borderId="5" xfId="0" applyFont="1" applyBorder="1" applyAlignment="1"/>
    <xf numFmtId="0" fontId="0" fillId="0" borderId="5" xfId="0" applyBorder="1"/>
    <xf numFmtId="164" fontId="5" fillId="0" borderId="6" xfId="0" applyNumberFormat="1" applyFont="1" applyBorder="1"/>
    <xf numFmtId="0" fontId="5" fillId="0" borderId="8" xfId="0" applyFont="1" applyBorder="1" applyAlignment="1"/>
    <xf numFmtId="0" fontId="0" fillId="0" borderId="8" xfId="0" applyBorder="1"/>
    <xf numFmtId="164" fontId="5" fillId="0" borderId="9" xfId="0" applyNumberFormat="1" applyFont="1" applyBorder="1"/>
    <xf numFmtId="0" fontId="0" fillId="0" borderId="0" xfId="0" applyBorder="1"/>
    <xf numFmtId="164" fontId="5" fillId="0" borderId="11" xfId="0" applyNumberFormat="1" applyFont="1" applyBorder="1"/>
    <xf numFmtId="0" fontId="5" fillId="0" borderId="4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3" xfId="0" applyFont="1" applyBorder="1" applyAlignment="1"/>
    <xf numFmtId="0" fontId="5" fillId="0" borderId="3" xfId="0" applyFont="1" applyBorder="1"/>
    <xf numFmtId="0" fontId="0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/>
    <xf numFmtId="10" fontId="4" fillId="0" borderId="3" xfId="0" applyNumberFormat="1" applyFont="1" applyBorder="1"/>
    <xf numFmtId="10" fontId="5" fillId="0" borderId="3" xfId="0" applyNumberFormat="1" applyFont="1" applyBorder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4" xfId="0" applyFont="1" applyBorder="1" applyAlignment="1"/>
    <xf numFmtId="0" fontId="10" fillId="0" borderId="7" xfId="0" applyFont="1" applyBorder="1"/>
    <xf numFmtId="0" fontId="10" fillId="0" borderId="10" xfId="0" applyFont="1" applyBorder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wrapText="1"/>
    </xf>
    <xf numFmtId="0" fontId="0" fillId="0" borderId="3" xfId="0" applyFont="1" applyBorder="1" applyAlignment="1"/>
    <xf numFmtId="0" fontId="5" fillId="0" borderId="3" xfId="0" applyFont="1" applyBorder="1" applyAlignment="1">
      <alignment vertical="top"/>
    </xf>
    <xf numFmtId="0" fontId="5" fillId="0" borderId="3" xfId="0" applyFont="1" applyBorder="1" applyAlignment="1"/>
    <xf numFmtId="0" fontId="18" fillId="3" borderId="15" xfId="0" applyFont="1" applyFill="1" applyBorder="1" applyAlignment="1">
      <alignment horizontal="right" vertical="top" wrapText="1"/>
    </xf>
    <xf numFmtId="0" fontId="18" fillId="3" borderId="0" xfId="0" applyFont="1" applyFill="1" applyAlignment="1">
      <alignment horizontal="center" vertical="top" wrapText="1"/>
    </xf>
    <xf numFmtId="0" fontId="18" fillId="3" borderId="15" xfId="0" applyFont="1" applyFill="1" applyBorder="1" applyAlignment="1">
      <alignment horizontal="center" vertical="top" wrapText="1"/>
    </xf>
    <xf numFmtId="0" fontId="18" fillId="3" borderId="16" xfId="0" applyFont="1" applyFill="1" applyBorder="1" applyAlignment="1">
      <alignment horizontal="center" vertical="top" wrapText="1"/>
    </xf>
    <xf numFmtId="1" fontId="21" fillId="0" borderId="0" xfId="0" applyNumberFormat="1" applyFont="1" applyAlignment="1">
      <alignment horizontal="right" vertical="top" shrinkToFit="1"/>
    </xf>
    <xf numFmtId="0" fontId="22" fillId="0" borderId="0" xfId="0" applyFont="1" applyAlignment="1">
      <alignment horizontal="right" vertical="top" wrapText="1"/>
    </xf>
    <xf numFmtId="3" fontId="21" fillId="0" borderId="0" xfId="0" applyNumberFormat="1" applyFont="1" applyAlignment="1">
      <alignment horizontal="right" vertical="top"/>
    </xf>
    <xf numFmtId="1" fontId="21" fillId="0" borderId="0" xfId="0" applyNumberFormat="1" applyFont="1" applyAlignment="1">
      <alignment horizontal="right" vertical="top"/>
    </xf>
    <xf numFmtId="1" fontId="24" fillId="0" borderId="0" xfId="0" applyNumberFormat="1" applyFont="1" applyAlignment="1">
      <alignment horizontal="right" vertical="top" shrinkToFit="1"/>
    </xf>
    <xf numFmtId="0" fontId="23" fillId="0" borderId="0" xfId="0" applyFont="1" applyAlignment="1">
      <alignment horizontal="right" vertical="top" wrapText="1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9" fillId="0" borderId="0" xfId="0" applyFont="1" applyBorder="1" applyAlignment="1">
      <alignment vertical="center" wrapText="1"/>
    </xf>
    <xf numFmtId="3" fontId="21" fillId="0" borderId="0" xfId="0" applyNumberFormat="1" applyFont="1" applyFill="1" applyAlignment="1">
      <alignment horizontal="right" vertical="top"/>
    </xf>
    <xf numFmtId="3" fontId="16" fillId="0" borderId="0" xfId="0" applyNumberFormat="1" applyFont="1" applyFill="1" applyAlignment="1">
      <alignment horizontal="right" vertical="top"/>
    </xf>
    <xf numFmtId="1" fontId="21" fillId="0" borderId="0" xfId="0" applyNumberFormat="1" applyFont="1" applyFill="1" applyAlignment="1">
      <alignment horizontal="right" vertical="top"/>
    </xf>
    <xf numFmtId="1" fontId="21" fillId="0" borderId="0" xfId="0" applyNumberFormat="1" applyFont="1" applyFill="1" applyAlignment="1">
      <alignment horizontal="right" vertical="top" shrinkToFit="1"/>
    </xf>
    <xf numFmtId="0" fontId="21" fillId="0" borderId="0" xfId="0" applyNumberFormat="1" applyFont="1" applyAlignment="1">
      <alignment horizontal="right" vertical="top"/>
    </xf>
    <xf numFmtId="0" fontId="22" fillId="0" borderId="0" xfId="0" applyFont="1" applyAlignment="1">
      <alignment horizontal="left" vertical="top"/>
    </xf>
    <xf numFmtId="9" fontId="21" fillId="0" borderId="0" xfId="0" applyNumberFormat="1" applyFont="1" applyAlignment="1">
      <alignment horizontal="left" vertical="top"/>
    </xf>
    <xf numFmtId="9" fontId="22" fillId="0" borderId="0" xfId="0" applyNumberFormat="1" applyFont="1" applyAlignment="1">
      <alignment horizontal="left" vertical="top"/>
    </xf>
    <xf numFmtId="9" fontId="22" fillId="0" borderId="0" xfId="0" applyNumberFormat="1" applyFont="1" applyAlignment="1">
      <alignment horizontal="left"/>
    </xf>
    <xf numFmtId="0" fontId="25" fillId="0" borderId="0" xfId="0" applyFont="1" applyAlignment="1"/>
    <xf numFmtId="0" fontId="17" fillId="0" borderId="12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0" fillId="2" borderId="14" xfId="0" applyFont="1" applyFill="1" applyBorder="1" applyAlignment="1">
      <alignment vertical="center" wrapText="1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26" fillId="0" borderId="0" xfId="0" applyFont="1" applyAlignment="1"/>
  </cellXfs>
  <cellStyles count="3">
    <cellStyle name="Link" xfId="1" builtinId="8"/>
    <cellStyle name="Prozent" xfId="2" builtinId="5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ischebibliothek.de/mir/receive/DESerie_mods_00002496" TargetMode="External"/><Relationship Id="rId1" Type="http://schemas.openxmlformats.org/officeDocument/2006/relationships/hyperlink" Target="https://www.destatis.de/DE/Themen/Staat/Justiz-Rechtspflege/Publikationen/Downloads-Strafverfolgung-Strafvollzug/bestand-gefangene-verwahrte-xlsx-524320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statis.de/DE/Themen/Staat/Justiz-Rechtspflege/Tabellen/sonderauswertung-untersuchungshaft.html;jsessionid=8BF2529706786B5019F12CD7ABF84CFE.live731" TargetMode="External"/><Relationship Id="rId1" Type="http://schemas.openxmlformats.org/officeDocument/2006/relationships/hyperlink" Target="https://www.destatis.de/DE/Presse/Pressemitteilungen/2020/07/PD20_279_1251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tatis.de/DE/Themen/Staat/Justiz-Rechtspflege/_inhal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tatis.de/DE/Themen/Staat/Justiz-Rechtspflege/Publikationen/Downloads-Strafverfolgung-Strafvollzug/strafverfolgung-2100300207004.html;jsessionid=8459695BE34D55C888A34D358494CFB7.live73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tatis.de/DE/Themen/Staat/Justiz-Rechtspflege/Publikationen/Downloads-Strafverfolgung-Strafvollzug/strafverfolgung-2100300207004.html;jsessionid=8459695BE34D55C888A34D358494CFB7.live73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ebert-roeth.de/de/rechtsgebiete/strafrecht/216-missbrauch-der-untersuchungshaft" TargetMode="External"/><Relationship Id="rId1" Type="http://schemas.openxmlformats.org/officeDocument/2006/relationships/hyperlink" Target="https://doi.org/10.5771/978384528689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p.unil.ch/space/space-i/annual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94D3-2FAA-9842-B6AA-F1B8909F0E47}">
  <dimension ref="A1:B11"/>
  <sheetViews>
    <sheetView tabSelected="1" zoomScale="210" zoomScaleNormal="210" workbookViewId="0">
      <selection activeCell="A15" sqref="A15"/>
    </sheetView>
  </sheetViews>
  <sheetFormatPr baseColWidth="10" defaultRowHeight="13"/>
  <cols>
    <col min="1" max="1" width="16.1640625" customWidth="1"/>
  </cols>
  <sheetData>
    <row r="1" spans="1:2" ht="23">
      <c r="A1" s="26" t="s">
        <v>572</v>
      </c>
    </row>
    <row r="4" spans="1:2">
      <c r="A4" s="27" t="s">
        <v>456</v>
      </c>
      <c r="B4" s="27" t="s">
        <v>457</v>
      </c>
    </row>
    <row r="5" spans="1:2">
      <c r="A5" s="25" t="s">
        <v>458</v>
      </c>
      <c r="B5" s="25" t="s">
        <v>461</v>
      </c>
    </row>
    <row r="6" spans="1:2">
      <c r="A6" s="25" t="s">
        <v>462</v>
      </c>
      <c r="B6" s="25" t="s">
        <v>463</v>
      </c>
    </row>
    <row r="7" spans="1:2">
      <c r="A7" s="25" t="s">
        <v>478</v>
      </c>
      <c r="B7" s="25" t="s">
        <v>479</v>
      </c>
    </row>
    <row r="8" spans="1:2">
      <c r="A8" s="25" t="s">
        <v>435</v>
      </c>
      <c r="B8" s="25" t="s">
        <v>569</v>
      </c>
    </row>
    <row r="9" spans="1:2">
      <c r="A9" s="25" t="s">
        <v>567</v>
      </c>
      <c r="B9" s="25" t="s">
        <v>570</v>
      </c>
    </row>
    <row r="10" spans="1:2">
      <c r="A10" s="25" t="s">
        <v>568</v>
      </c>
      <c r="B10" s="25" t="s">
        <v>571</v>
      </c>
    </row>
    <row r="11" spans="1:2">
      <c r="A11" s="25" t="s">
        <v>652</v>
      </c>
      <c r="B11" s="25" t="s">
        <v>653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zoomScale="150" zoomScaleNormal="150" workbookViewId="0">
      <selection activeCell="E17" sqref="E17"/>
    </sheetView>
  </sheetViews>
  <sheetFormatPr baseColWidth="10" defaultColWidth="12.6640625" defaultRowHeight="15.75" customHeight="1"/>
  <cols>
    <col min="1" max="1" width="6.33203125" customWidth="1"/>
    <col min="2" max="2" width="7" customWidth="1"/>
    <col min="3" max="3" width="8" bestFit="1" customWidth="1"/>
    <col min="4" max="4" width="11.83203125" bestFit="1" customWidth="1"/>
  </cols>
  <sheetData>
    <row r="1" spans="1:5" ht="24">
      <c r="A1" s="94" t="s">
        <v>0</v>
      </c>
      <c r="B1" s="86"/>
      <c r="C1" s="86"/>
      <c r="D1" s="2"/>
      <c r="E1" s="2"/>
    </row>
    <row r="2" spans="1:5" ht="16">
      <c r="A2" s="2"/>
      <c r="B2" s="2"/>
      <c r="C2" s="2"/>
      <c r="D2" s="2"/>
      <c r="E2" s="2"/>
    </row>
    <row r="3" spans="1:5" ht="16">
      <c r="A3" s="1" t="s">
        <v>1</v>
      </c>
      <c r="B3" s="53" t="s">
        <v>2</v>
      </c>
      <c r="C3" s="54"/>
      <c r="D3" s="2"/>
      <c r="E3" s="2"/>
    </row>
    <row r="4" spans="1:5" ht="16">
      <c r="A4" s="3" t="s">
        <v>3</v>
      </c>
      <c r="B4" s="4" t="s">
        <v>460</v>
      </c>
    </row>
    <row r="5" spans="1:5" ht="16">
      <c r="A5" s="3" t="s">
        <v>4</v>
      </c>
      <c r="B5" s="4" t="s">
        <v>5</v>
      </c>
    </row>
    <row r="6" spans="1:5" ht="16">
      <c r="A6" s="2"/>
      <c r="B6" s="2"/>
      <c r="C6" s="2"/>
      <c r="D6" s="2"/>
      <c r="E6" s="2"/>
    </row>
    <row r="7" spans="1:5" ht="16">
      <c r="A7" s="2"/>
      <c r="B7" s="2"/>
      <c r="C7" s="2"/>
      <c r="D7" s="2"/>
      <c r="E7" s="2"/>
    </row>
    <row r="8" spans="1:5" ht="16">
      <c r="A8" s="1" t="s">
        <v>655</v>
      </c>
      <c r="B8" s="1" t="s">
        <v>654</v>
      </c>
      <c r="C8" s="1" t="s">
        <v>6</v>
      </c>
      <c r="D8" s="1" t="s">
        <v>7</v>
      </c>
      <c r="E8" s="1" t="s">
        <v>459</v>
      </c>
    </row>
    <row r="9" spans="1:5" ht="16">
      <c r="A9" s="6">
        <v>2019</v>
      </c>
      <c r="B9" s="6">
        <v>1</v>
      </c>
      <c r="C9" s="6">
        <v>73294</v>
      </c>
      <c r="D9" s="6">
        <v>65009</v>
      </c>
      <c r="E9" s="6">
        <v>13358</v>
      </c>
    </row>
    <row r="10" spans="1:5" ht="16">
      <c r="A10" s="6">
        <v>2019</v>
      </c>
      <c r="B10" s="6">
        <v>2</v>
      </c>
      <c r="C10" s="6">
        <v>73293</v>
      </c>
      <c r="D10" s="6">
        <v>65336</v>
      </c>
      <c r="E10" s="6">
        <v>13361</v>
      </c>
    </row>
    <row r="11" spans="1:5" ht="16">
      <c r="A11" s="6">
        <v>2019</v>
      </c>
      <c r="B11" s="6">
        <v>3</v>
      </c>
      <c r="C11" s="6">
        <v>73218</v>
      </c>
      <c r="D11" s="6">
        <v>65796</v>
      </c>
      <c r="E11" s="6">
        <v>13588</v>
      </c>
    </row>
    <row r="12" spans="1:5" ht="16">
      <c r="A12" s="6">
        <v>2019</v>
      </c>
      <c r="B12" s="6">
        <v>4</v>
      </c>
      <c r="C12" s="6">
        <v>73157</v>
      </c>
      <c r="D12" s="6">
        <v>65218</v>
      </c>
      <c r="E12" s="6">
        <v>13434</v>
      </c>
    </row>
    <row r="13" spans="1:5" ht="16">
      <c r="A13" s="6">
        <v>2019</v>
      </c>
      <c r="B13" s="6">
        <v>5</v>
      </c>
      <c r="C13" s="6">
        <v>73107</v>
      </c>
      <c r="D13" s="6">
        <v>65060</v>
      </c>
      <c r="E13" s="6">
        <v>13321</v>
      </c>
    </row>
    <row r="14" spans="1:5" ht="16">
      <c r="A14" s="6">
        <v>2019</v>
      </c>
      <c r="B14" s="6">
        <v>6</v>
      </c>
      <c r="C14" s="6">
        <v>73107</v>
      </c>
      <c r="D14" s="6">
        <v>64666</v>
      </c>
      <c r="E14" s="6">
        <v>13358</v>
      </c>
    </row>
    <row r="15" spans="1:5" ht="16">
      <c r="A15" s="6">
        <v>2019</v>
      </c>
      <c r="B15" s="6">
        <v>7</v>
      </c>
      <c r="C15" s="6">
        <v>73106</v>
      </c>
      <c r="D15" s="6">
        <v>63981</v>
      </c>
      <c r="E15" s="6">
        <v>12943</v>
      </c>
    </row>
    <row r="16" spans="1:5" ht="16">
      <c r="A16" s="6">
        <v>2019</v>
      </c>
      <c r="B16" s="6">
        <v>8</v>
      </c>
      <c r="C16" s="6">
        <v>73005</v>
      </c>
      <c r="D16" s="6">
        <v>63704</v>
      </c>
      <c r="E16" s="6">
        <v>12926</v>
      </c>
    </row>
    <row r="17" spans="1:5" ht="16">
      <c r="A17" s="6">
        <v>2019</v>
      </c>
      <c r="B17" s="6">
        <v>9</v>
      </c>
      <c r="C17" s="6">
        <v>72953</v>
      </c>
      <c r="D17" s="6">
        <v>63851</v>
      </c>
      <c r="E17" s="6">
        <v>13050</v>
      </c>
    </row>
    <row r="18" spans="1:5" ht="16">
      <c r="A18" s="6">
        <v>2019</v>
      </c>
      <c r="B18" s="6">
        <v>10</v>
      </c>
      <c r="C18" s="6">
        <v>72975</v>
      </c>
      <c r="D18" s="6">
        <v>63665</v>
      </c>
      <c r="E18" s="6">
        <v>13034</v>
      </c>
    </row>
    <row r="19" spans="1:5" ht="16">
      <c r="A19" s="6">
        <v>2019</v>
      </c>
      <c r="B19" s="6">
        <v>11</v>
      </c>
      <c r="C19" s="6">
        <v>72967</v>
      </c>
      <c r="D19" s="6">
        <v>63146</v>
      </c>
      <c r="E19" s="6">
        <v>13185</v>
      </c>
    </row>
    <row r="20" spans="1:5" ht="16">
      <c r="A20" s="6">
        <v>2019</v>
      </c>
      <c r="B20" s="6">
        <v>12</v>
      </c>
      <c r="C20" s="6">
        <v>72961</v>
      </c>
      <c r="D20" s="6">
        <v>62069</v>
      </c>
      <c r="E20" s="6">
        <v>13016</v>
      </c>
    </row>
    <row r="21" spans="1:5" ht="16">
      <c r="A21" s="6">
        <v>2020</v>
      </c>
      <c r="B21" s="6">
        <v>1</v>
      </c>
      <c r="C21" s="6">
        <v>72967</v>
      </c>
      <c r="D21" s="6">
        <v>63435</v>
      </c>
      <c r="E21" s="6">
        <v>12959</v>
      </c>
    </row>
    <row r="22" spans="1:5" ht="16">
      <c r="A22" s="6">
        <v>2020</v>
      </c>
      <c r="B22" s="6">
        <v>2</v>
      </c>
      <c r="C22" s="6">
        <v>73096</v>
      </c>
      <c r="D22" s="6">
        <v>63851</v>
      </c>
      <c r="E22" s="6">
        <v>13137</v>
      </c>
    </row>
    <row r="23" spans="1:5" ht="16">
      <c r="A23" s="7">
        <v>2020</v>
      </c>
      <c r="B23" s="7">
        <v>3</v>
      </c>
      <c r="C23" s="7">
        <v>73214</v>
      </c>
      <c r="D23" s="7">
        <v>59487</v>
      </c>
      <c r="E23" s="7">
        <v>12251</v>
      </c>
    </row>
    <row r="24" spans="1:5" ht="16">
      <c r="A24" s="6">
        <v>2020</v>
      </c>
      <c r="B24" s="6">
        <v>4</v>
      </c>
      <c r="C24" s="6">
        <v>73210</v>
      </c>
      <c r="D24" s="6">
        <v>58607</v>
      </c>
      <c r="E24" s="6">
        <v>11857</v>
      </c>
    </row>
    <row r="25" spans="1:5" ht="16">
      <c r="A25" s="6">
        <v>2020</v>
      </c>
      <c r="B25" s="6">
        <v>5</v>
      </c>
      <c r="C25" s="6">
        <v>73112</v>
      </c>
      <c r="D25" s="6">
        <v>57766</v>
      </c>
      <c r="E25" s="6">
        <v>11840</v>
      </c>
    </row>
    <row r="26" spans="1:5" ht="16">
      <c r="A26" s="6">
        <v>2020</v>
      </c>
      <c r="B26" s="6">
        <v>6</v>
      </c>
      <c r="C26" s="6">
        <v>73193</v>
      </c>
      <c r="D26" s="6">
        <v>57600</v>
      </c>
      <c r="E26" s="6">
        <v>11857</v>
      </c>
    </row>
    <row r="27" spans="1:5" ht="16">
      <c r="A27" s="6">
        <v>2020</v>
      </c>
      <c r="B27" s="6">
        <v>7</v>
      </c>
      <c r="C27" s="6">
        <v>72347</v>
      </c>
      <c r="D27" s="6">
        <v>58110</v>
      </c>
      <c r="E27" s="6">
        <v>11876</v>
      </c>
    </row>
    <row r="28" spans="1:5" ht="16">
      <c r="A28" s="6">
        <v>2020</v>
      </c>
      <c r="B28" s="6">
        <v>8</v>
      </c>
      <c r="C28" s="6">
        <v>72309</v>
      </c>
      <c r="D28" s="6">
        <v>59066</v>
      </c>
      <c r="E28" s="6">
        <v>12222</v>
      </c>
    </row>
    <row r="29" spans="1:5" ht="16">
      <c r="A29" s="6">
        <v>2020</v>
      </c>
      <c r="B29" s="6">
        <v>9</v>
      </c>
      <c r="C29" s="6">
        <v>72313</v>
      </c>
      <c r="D29" s="6">
        <v>59883</v>
      </c>
      <c r="E29" s="6">
        <v>12407</v>
      </c>
    </row>
    <row r="30" spans="1:5" ht="16">
      <c r="A30" s="6">
        <v>2020</v>
      </c>
      <c r="B30" s="6">
        <v>10</v>
      </c>
      <c r="C30" s="6">
        <v>72340</v>
      </c>
      <c r="D30" s="6">
        <v>60529</v>
      </c>
      <c r="E30" s="6">
        <v>12443</v>
      </c>
    </row>
    <row r="31" spans="1:5" ht="16">
      <c r="A31" s="6">
        <v>2020</v>
      </c>
      <c r="B31" s="6">
        <v>11</v>
      </c>
      <c r="C31" s="6">
        <v>72355</v>
      </c>
      <c r="D31" s="6">
        <v>59585</v>
      </c>
      <c r="E31" s="6">
        <v>12496</v>
      </c>
    </row>
    <row r="32" spans="1:5" ht="16">
      <c r="A32" s="6">
        <v>2020</v>
      </c>
      <c r="B32" s="6">
        <v>12</v>
      </c>
      <c r="C32" s="6">
        <v>72385</v>
      </c>
      <c r="D32" s="6">
        <v>58004</v>
      </c>
      <c r="E32" s="6">
        <v>12064</v>
      </c>
    </row>
    <row r="33" spans="1:5" ht="16">
      <c r="A33" s="6">
        <v>2021</v>
      </c>
      <c r="B33" s="6">
        <v>1</v>
      </c>
      <c r="C33" s="6">
        <v>72480</v>
      </c>
      <c r="D33" s="6">
        <v>59045</v>
      </c>
      <c r="E33" s="6">
        <v>12194</v>
      </c>
    </row>
    <row r="34" spans="1:5" ht="16">
      <c r="A34" s="6">
        <v>2021</v>
      </c>
      <c r="B34" s="6">
        <v>2</v>
      </c>
      <c r="C34" s="6">
        <v>72454</v>
      </c>
      <c r="D34" s="6">
        <v>59386</v>
      </c>
      <c r="E34" s="6">
        <v>12042</v>
      </c>
    </row>
    <row r="35" spans="1:5" ht="16">
      <c r="A35" s="6">
        <v>2021</v>
      </c>
      <c r="B35" s="6">
        <v>3</v>
      </c>
      <c r="C35" s="6">
        <v>72406</v>
      </c>
      <c r="D35" s="6">
        <v>58221</v>
      </c>
      <c r="E35" s="6">
        <v>11760</v>
      </c>
    </row>
    <row r="36" spans="1:5" ht="16">
      <c r="A36" s="6">
        <v>2021</v>
      </c>
      <c r="B36" s="6">
        <v>4</v>
      </c>
      <c r="C36" s="6">
        <v>72384</v>
      </c>
      <c r="D36" s="6">
        <v>59486</v>
      </c>
      <c r="E36" s="6">
        <v>11977</v>
      </c>
    </row>
    <row r="37" spans="1:5" ht="16">
      <c r="A37" s="6">
        <v>2021</v>
      </c>
      <c r="B37" s="6">
        <v>5</v>
      </c>
      <c r="C37" s="6">
        <v>72314</v>
      </c>
      <c r="D37" s="6">
        <v>59313</v>
      </c>
      <c r="E37" s="6">
        <v>11940</v>
      </c>
    </row>
    <row r="38" spans="1:5" ht="16">
      <c r="A38" s="6">
        <v>2021</v>
      </c>
      <c r="B38" s="6">
        <v>6</v>
      </c>
      <c r="C38" s="6">
        <v>72398</v>
      </c>
      <c r="D38" s="6">
        <v>59056</v>
      </c>
      <c r="E38" s="6">
        <v>11804</v>
      </c>
    </row>
    <row r="39" spans="1:5" ht="15.75" customHeight="1">
      <c r="A39" s="6"/>
      <c r="B39" s="6"/>
    </row>
    <row r="40" spans="1:5" ht="15.75" customHeight="1">
      <c r="A40" s="6"/>
      <c r="B40" s="6"/>
    </row>
    <row r="41" spans="1:5" ht="15.75" customHeight="1">
      <c r="A41" s="6"/>
      <c r="B41" s="6"/>
    </row>
    <row r="42" spans="1:5" ht="15.75" customHeight="1">
      <c r="A42" s="6"/>
      <c r="B42" s="6"/>
    </row>
    <row r="43" spans="1:5" ht="15.75" customHeight="1">
      <c r="A43" s="6"/>
      <c r="B43" s="6"/>
    </row>
    <row r="44" spans="1:5" ht="15.75" customHeight="1">
      <c r="A44" s="6"/>
      <c r="B44" s="6"/>
    </row>
  </sheetData>
  <mergeCells count="1">
    <mergeCell ref="B3:C3"/>
  </mergeCells>
  <hyperlinks>
    <hyperlink ref="A4" r:id="rId1" xr:uid="{00000000-0004-0000-0000-000000000000}"/>
    <hyperlink ref="A5" r:id="rId2" xr:uid="{00000000-0004-0000-0000-000001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K16"/>
  <sheetViews>
    <sheetView zoomScale="170" zoomScaleNormal="170" workbookViewId="0">
      <selection activeCell="C23" sqref="C23"/>
    </sheetView>
  </sheetViews>
  <sheetFormatPr baseColWidth="10" defaultColWidth="12.6640625" defaultRowHeight="15.75" customHeight="1"/>
  <cols>
    <col min="1" max="1" width="16.1640625" customWidth="1"/>
  </cols>
  <sheetData>
    <row r="3" spans="1:11" ht="18">
      <c r="A3" s="12" t="s">
        <v>19</v>
      </c>
      <c r="B3" s="12"/>
      <c r="C3" s="12"/>
      <c r="D3" s="12"/>
      <c r="E3" s="13"/>
      <c r="F3" s="14"/>
      <c r="G3" s="14"/>
      <c r="H3" s="14"/>
      <c r="I3" s="14"/>
      <c r="J3" s="14"/>
      <c r="K3" s="14"/>
    </row>
    <row r="4" spans="1:11" ht="15.75" customHeight="1">
      <c r="A4" s="9" t="s">
        <v>1</v>
      </c>
      <c r="B4" s="28" t="s">
        <v>483</v>
      </c>
    </row>
    <row r="5" spans="1:11" ht="15.75" customHeight="1">
      <c r="A5" s="9"/>
      <c r="B5" s="28"/>
    </row>
    <row r="6" spans="1:11" ht="15.75" customHeight="1">
      <c r="B6" s="15" t="s">
        <v>465</v>
      </c>
      <c r="C6" s="15" t="s">
        <v>466</v>
      </c>
      <c r="D6" s="16" t="s">
        <v>467</v>
      </c>
      <c r="E6" s="17" t="s">
        <v>470</v>
      </c>
      <c r="F6" s="18" t="s">
        <v>471</v>
      </c>
    </row>
    <row r="7" spans="1:11" ht="15.75" customHeight="1">
      <c r="A7" s="15" t="s">
        <v>464</v>
      </c>
      <c r="B7" s="19">
        <v>903142</v>
      </c>
      <c r="C7" s="19">
        <v>29660</v>
      </c>
      <c r="D7" s="29">
        <f t="shared" ref="D7:D9" si="0">C7/B7</f>
        <v>3.2840904309621298E-2</v>
      </c>
      <c r="E7" s="30">
        <f>C7/C7</f>
        <v>1</v>
      </c>
    </row>
    <row r="8" spans="1:11" ht="15.75" customHeight="1">
      <c r="A8" s="15" t="s">
        <v>468</v>
      </c>
      <c r="B8" s="19">
        <v>597653</v>
      </c>
      <c r="C8" s="19">
        <v>11862</v>
      </c>
      <c r="D8" s="29">
        <f t="shared" si="0"/>
        <v>1.9847637341400444E-2</v>
      </c>
      <c r="E8" s="29">
        <f>C8/C7</f>
        <v>0.39993256911665542</v>
      </c>
      <c r="F8" s="20">
        <f>1-F9</f>
        <v>0.876</v>
      </c>
    </row>
    <row r="9" spans="1:11" ht="15.75" customHeight="1">
      <c r="A9" s="15" t="s">
        <v>469</v>
      </c>
      <c r="B9" s="19">
        <v>305489</v>
      </c>
      <c r="C9" s="19">
        <v>17798</v>
      </c>
      <c r="D9" s="29">
        <f t="shared" si="0"/>
        <v>5.8260690237619032E-2</v>
      </c>
      <c r="E9" s="29">
        <f>C9/C7</f>
        <v>0.60006743088334458</v>
      </c>
      <c r="F9" s="21">
        <v>0.124</v>
      </c>
    </row>
    <row r="10" spans="1:11" ht="15.75" customHeight="1">
      <c r="B10" s="11"/>
      <c r="E10" s="8"/>
    </row>
    <row r="11" spans="1:11" ht="15.75" customHeight="1">
      <c r="A11" s="8"/>
      <c r="B11" s="8"/>
      <c r="E11" s="8"/>
    </row>
    <row r="14" spans="1:11" ht="15.75" customHeight="1">
      <c r="C14" s="9"/>
      <c r="D14" s="9"/>
    </row>
    <row r="15" spans="1:11" ht="15.75" customHeight="1">
      <c r="C15" s="9"/>
      <c r="D15" s="9"/>
    </row>
    <row r="16" spans="1:11" ht="15.75" customHeight="1">
      <c r="C16" s="9"/>
      <c r="D16" s="9"/>
    </row>
  </sheetData>
  <hyperlinks>
    <hyperlink ref="F6" r:id="rId1" display="anteil Bevölkerung" xr:uid="{00000000-0004-0000-0200-000000000000}"/>
    <hyperlink ref="B4" r:id="rId2" display="Statistisches Bundesamt (Destatis), 2021 - Sonderauswertung Strafverfolgungsstatistik - Berichtsjahr 2019" xr:uid="{582F1813-A163-1047-B904-2E8A66F72E5F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13"/>
  <sheetViews>
    <sheetView zoomScale="150" zoomScaleNormal="150" workbookViewId="0">
      <selection activeCell="B19" sqref="B19"/>
    </sheetView>
  </sheetViews>
  <sheetFormatPr baseColWidth="10" defaultColWidth="12.6640625" defaultRowHeight="15.75" customHeight="1"/>
  <cols>
    <col min="1" max="1" width="7.83203125" customWidth="1"/>
    <col min="2" max="2" width="33" customWidth="1"/>
  </cols>
  <sheetData>
    <row r="1" spans="1:6" ht="15.75" customHeight="1">
      <c r="A1" s="9" t="s">
        <v>1</v>
      </c>
      <c r="B1" s="31" t="s">
        <v>484</v>
      </c>
      <c r="F1" s="11"/>
    </row>
    <row r="2" spans="1:6" ht="15.75" customHeight="1">
      <c r="A2" s="32"/>
      <c r="B2" s="32"/>
      <c r="C2" s="32"/>
      <c r="D2" s="32"/>
      <c r="E2" s="32"/>
      <c r="F2" s="32"/>
    </row>
    <row r="3" spans="1:6" ht="15.75" customHeight="1">
      <c r="A3" s="32" t="s">
        <v>477</v>
      </c>
      <c r="B3" s="32" t="s">
        <v>476</v>
      </c>
      <c r="C3" s="32" t="s">
        <v>472</v>
      </c>
      <c r="D3" s="32" t="s">
        <v>473</v>
      </c>
      <c r="E3" s="32" t="s">
        <v>474</v>
      </c>
      <c r="F3" s="32" t="s">
        <v>475</v>
      </c>
    </row>
    <row r="4" spans="1:6" ht="15.75" customHeight="1">
      <c r="A4" s="32">
        <v>0</v>
      </c>
      <c r="B4" s="32" t="s">
        <v>20</v>
      </c>
      <c r="C4" s="32">
        <v>861033</v>
      </c>
      <c r="D4" s="32">
        <v>27542</v>
      </c>
      <c r="E4" s="33">
        <f t="shared" ref="E4:E258" si="0">D4/C4</f>
        <v>3.1987159609445863E-2</v>
      </c>
      <c r="F4" s="33">
        <f t="shared" ref="F4:F258" si="1">D4/D$4</f>
        <v>1</v>
      </c>
    </row>
    <row r="5" spans="1:6" ht="15.75" customHeight="1">
      <c r="A5" s="32">
        <v>1</v>
      </c>
      <c r="B5" s="32" t="s">
        <v>21</v>
      </c>
      <c r="C5" s="32">
        <v>529511</v>
      </c>
      <c r="D5" s="32">
        <v>20969</v>
      </c>
      <c r="E5" s="33">
        <f t="shared" si="0"/>
        <v>3.96006881821152E-2</v>
      </c>
      <c r="F5" s="33">
        <f t="shared" si="1"/>
        <v>0.76134630745770093</v>
      </c>
    </row>
    <row r="6" spans="1:6" ht="15.75" customHeight="1">
      <c r="A6" s="32">
        <v>167</v>
      </c>
      <c r="B6" s="32" t="s">
        <v>22</v>
      </c>
      <c r="C6" s="32">
        <v>126406</v>
      </c>
      <c r="D6" s="32">
        <v>8693</v>
      </c>
      <c r="E6" s="33">
        <f t="shared" si="0"/>
        <v>6.8770469756182465E-2</v>
      </c>
      <c r="F6" s="33">
        <f t="shared" si="1"/>
        <v>0.31562704233534239</v>
      </c>
    </row>
    <row r="7" spans="1:6" ht="15.75" customHeight="1">
      <c r="A7" s="32">
        <v>508</v>
      </c>
      <c r="B7" s="32" t="s">
        <v>23</v>
      </c>
      <c r="C7" s="32">
        <v>202698</v>
      </c>
      <c r="D7" s="32">
        <v>6411</v>
      </c>
      <c r="E7" s="33">
        <f t="shared" si="0"/>
        <v>3.1628333777343635E-2</v>
      </c>
      <c r="F7" s="33">
        <f t="shared" si="1"/>
        <v>0.23277176675622685</v>
      </c>
    </row>
    <row r="8" spans="1:6" ht="15.75" customHeight="1">
      <c r="A8" s="32">
        <v>384</v>
      </c>
      <c r="B8" s="32" t="s">
        <v>24</v>
      </c>
      <c r="C8" s="32">
        <v>140490</v>
      </c>
      <c r="D8" s="32">
        <v>6349</v>
      </c>
      <c r="E8" s="33">
        <f t="shared" si="0"/>
        <v>4.5191828599900348E-2</v>
      </c>
      <c r="F8" s="33">
        <f t="shared" si="1"/>
        <v>0.23052065935661897</v>
      </c>
    </row>
    <row r="9" spans="1:6" ht="15.75" customHeight="1">
      <c r="A9" s="32">
        <v>392</v>
      </c>
      <c r="B9" s="32" t="s">
        <v>25</v>
      </c>
      <c r="C9" s="32">
        <v>78812</v>
      </c>
      <c r="D9" s="32">
        <v>5523</v>
      </c>
      <c r="E9" s="33">
        <f t="shared" si="0"/>
        <v>7.0078160686189925E-2</v>
      </c>
      <c r="F9" s="33">
        <f t="shared" si="1"/>
        <v>0.2005300994844238</v>
      </c>
    </row>
    <row r="10" spans="1:6" ht="15.75" customHeight="1">
      <c r="A10" s="32">
        <v>137</v>
      </c>
      <c r="B10" s="32" t="s">
        <v>26</v>
      </c>
      <c r="C10" s="32">
        <v>85385</v>
      </c>
      <c r="D10" s="32">
        <v>3063</v>
      </c>
      <c r="E10" s="33">
        <f t="shared" si="0"/>
        <v>3.5872811383732509E-2</v>
      </c>
      <c r="F10" s="33">
        <f t="shared" si="1"/>
        <v>0.11121196717740178</v>
      </c>
    </row>
    <row r="11" spans="1:6" ht="15.75" customHeight="1">
      <c r="A11" s="32">
        <v>179</v>
      </c>
      <c r="B11" s="32" t="s">
        <v>27</v>
      </c>
      <c r="C11" s="32">
        <v>9082</v>
      </c>
      <c r="D11" s="32">
        <v>2722</v>
      </c>
      <c r="E11" s="33">
        <f t="shared" si="0"/>
        <v>0.29971371944505615</v>
      </c>
      <c r="F11" s="33">
        <f t="shared" si="1"/>
        <v>9.8830876479558488E-2</v>
      </c>
    </row>
    <row r="12" spans="1:6" ht="15.75" customHeight="1">
      <c r="A12" s="32">
        <v>399</v>
      </c>
      <c r="B12" s="32" t="s">
        <v>28</v>
      </c>
      <c r="C12" s="32">
        <v>8002</v>
      </c>
      <c r="D12" s="32">
        <v>2419</v>
      </c>
      <c r="E12" s="33">
        <f t="shared" si="0"/>
        <v>0.30229942514371405</v>
      </c>
      <c r="F12" s="33">
        <f t="shared" si="1"/>
        <v>8.782949676857163E-2</v>
      </c>
    </row>
    <row r="13" spans="1:6" ht="15.75" customHeight="1">
      <c r="A13" s="32">
        <v>168</v>
      </c>
      <c r="B13" s="32" t="s">
        <v>29</v>
      </c>
      <c r="C13" s="32">
        <v>94990</v>
      </c>
      <c r="D13" s="32">
        <v>2306</v>
      </c>
      <c r="E13" s="33">
        <f t="shared" si="0"/>
        <v>2.4276239604168859E-2</v>
      </c>
      <c r="F13" s="33">
        <f t="shared" si="1"/>
        <v>8.3726671991866966E-2</v>
      </c>
    </row>
    <row r="14" spans="1:6" ht="15.75" customHeight="1">
      <c r="A14" s="32">
        <v>139</v>
      </c>
      <c r="B14" s="32" t="s">
        <v>30</v>
      </c>
      <c r="C14" s="32">
        <v>31688</v>
      </c>
      <c r="D14" s="32">
        <v>2188</v>
      </c>
      <c r="E14" s="33">
        <f t="shared" si="0"/>
        <v>6.9048220146427669E-2</v>
      </c>
      <c r="F14" s="33">
        <f t="shared" si="1"/>
        <v>7.944230629583908E-2</v>
      </c>
    </row>
    <row r="15" spans="1:6" ht="15.75" customHeight="1">
      <c r="A15" s="32">
        <v>141</v>
      </c>
      <c r="B15" s="32" t="s">
        <v>31</v>
      </c>
      <c r="C15" s="32">
        <v>31226</v>
      </c>
      <c r="D15" s="32">
        <v>2153</v>
      </c>
      <c r="E15" s="33">
        <f t="shared" si="0"/>
        <v>6.8948952795747129E-2</v>
      </c>
      <c r="F15" s="33">
        <f t="shared" si="1"/>
        <v>7.8171519860576577E-2</v>
      </c>
    </row>
    <row r="16" spans="1:6" ht="15.75" customHeight="1">
      <c r="A16" s="32">
        <v>170</v>
      </c>
      <c r="B16" s="32" t="s">
        <v>32</v>
      </c>
      <c r="C16" s="32">
        <v>8785</v>
      </c>
      <c r="D16" s="32">
        <v>2055</v>
      </c>
      <c r="E16" s="33">
        <f t="shared" si="0"/>
        <v>0.23392145702902675</v>
      </c>
      <c r="F16" s="33">
        <f t="shared" si="1"/>
        <v>7.4613317841841553E-2</v>
      </c>
    </row>
    <row r="17" spans="1:6" ht="15.75" customHeight="1">
      <c r="A17" s="32">
        <v>198</v>
      </c>
      <c r="B17" s="32" t="s">
        <v>33</v>
      </c>
      <c r="C17" s="32">
        <v>150483</v>
      </c>
      <c r="D17" s="32">
        <v>1900</v>
      </c>
      <c r="E17" s="33">
        <f t="shared" si="0"/>
        <v>1.2626010911531534E-2</v>
      </c>
      <c r="F17" s="33">
        <f t="shared" si="1"/>
        <v>6.8985549342821875E-2</v>
      </c>
    </row>
    <row r="18" spans="1:6" ht="15.75" customHeight="1">
      <c r="A18" s="32">
        <v>169</v>
      </c>
      <c r="B18" s="32" t="s">
        <v>34</v>
      </c>
      <c r="C18" s="32">
        <v>8648</v>
      </c>
      <c r="D18" s="32">
        <v>1745</v>
      </c>
      <c r="E18" s="33">
        <f t="shared" si="0"/>
        <v>0.20178075855689176</v>
      </c>
      <c r="F18" s="33">
        <f t="shared" si="1"/>
        <v>6.3357780843802197E-2</v>
      </c>
    </row>
    <row r="19" spans="1:6" ht="15.75" customHeight="1">
      <c r="A19" s="32">
        <v>200</v>
      </c>
      <c r="B19" s="32" t="s">
        <v>35</v>
      </c>
      <c r="C19" s="32">
        <v>7356</v>
      </c>
      <c r="D19" s="32">
        <v>1183</v>
      </c>
      <c r="E19" s="33">
        <f t="shared" si="0"/>
        <v>0.160821098423056</v>
      </c>
      <c r="F19" s="33">
        <f t="shared" si="1"/>
        <v>4.2952581511872777E-2</v>
      </c>
    </row>
    <row r="20" spans="1:6" ht="15.75" customHeight="1">
      <c r="A20" s="32">
        <v>78</v>
      </c>
      <c r="B20" s="32" t="s">
        <v>36</v>
      </c>
      <c r="C20" s="32">
        <v>12167</v>
      </c>
      <c r="D20" s="32">
        <v>1104</v>
      </c>
      <c r="E20" s="33">
        <f t="shared" si="0"/>
        <v>9.0737240075614373E-2</v>
      </c>
      <c r="F20" s="33">
        <f t="shared" si="1"/>
        <v>4.0084234986565971E-2</v>
      </c>
    </row>
    <row r="21" spans="1:6" ht="15.75" customHeight="1">
      <c r="A21" s="32">
        <v>186</v>
      </c>
      <c r="B21" s="32" t="s">
        <v>37</v>
      </c>
      <c r="C21" s="32">
        <v>2994</v>
      </c>
      <c r="D21" s="32">
        <v>893</v>
      </c>
      <c r="E21" s="33">
        <f t="shared" si="0"/>
        <v>0.29826319305277221</v>
      </c>
      <c r="F21" s="33">
        <f t="shared" si="1"/>
        <v>3.2423208191126277E-2</v>
      </c>
    </row>
    <row r="22" spans="1:6" ht="15.75" customHeight="1">
      <c r="A22" s="32">
        <v>171</v>
      </c>
      <c r="B22" s="32" t="s">
        <v>38</v>
      </c>
      <c r="C22" s="32">
        <v>3755</v>
      </c>
      <c r="D22" s="32">
        <v>842</v>
      </c>
      <c r="E22" s="33">
        <f t="shared" si="0"/>
        <v>0.22423435419440746</v>
      </c>
      <c r="F22" s="33">
        <f t="shared" si="1"/>
        <v>3.0571490814029482E-2</v>
      </c>
    </row>
    <row r="23" spans="1:6" ht="15.75" customHeight="1">
      <c r="A23" s="32">
        <v>174</v>
      </c>
      <c r="B23" s="32" t="s">
        <v>39</v>
      </c>
      <c r="C23" s="32">
        <v>1529</v>
      </c>
      <c r="D23" s="32">
        <v>842</v>
      </c>
      <c r="E23" s="33">
        <f t="shared" si="0"/>
        <v>0.55068672334859381</v>
      </c>
      <c r="F23" s="33">
        <f t="shared" si="1"/>
        <v>3.0571490814029482E-2</v>
      </c>
    </row>
    <row r="24" spans="1:6" ht="15.75" customHeight="1">
      <c r="A24" s="32">
        <v>138</v>
      </c>
      <c r="B24" s="32" t="s">
        <v>40</v>
      </c>
      <c r="C24" s="32">
        <v>48630</v>
      </c>
      <c r="D24" s="32">
        <v>771</v>
      </c>
      <c r="E24" s="33">
        <f t="shared" si="0"/>
        <v>1.5854410857495373E-2</v>
      </c>
      <c r="F24" s="33">
        <f t="shared" si="1"/>
        <v>2.7993609759639822E-2</v>
      </c>
    </row>
    <row r="25" spans="1:6" ht="15.75" customHeight="1">
      <c r="A25" s="32">
        <v>403</v>
      </c>
      <c r="B25" s="32" t="s">
        <v>41</v>
      </c>
      <c r="C25" s="32">
        <v>1117</v>
      </c>
      <c r="D25" s="32">
        <v>735</v>
      </c>
      <c r="E25" s="33">
        <f t="shared" si="0"/>
        <v>0.65801253357206801</v>
      </c>
      <c r="F25" s="33">
        <f t="shared" si="1"/>
        <v>2.6686515140512672E-2</v>
      </c>
    </row>
    <row r="26" spans="1:6" ht="15.75" customHeight="1">
      <c r="A26" s="32">
        <v>181</v>
      </c>
      <c r="B26" s="32" t="s">
        <v>42</v>
      </c>
      <c r="C26" s="32">
        <v>1368</v>
      </c>
      <c r="D26" s="32">
        <v>672</v>
      </c>
      <c r="E26" s="33">
        <f t="shared" si="0"/>
        <v>0.49122807017543857</v>
      </c>
      <c r="F26" s="33">
        <f t="shared" si="1"/>
        <v>2.4399099557040158E-2</v>
      </c>
    </row>
    <row r="27" spans="1:6" ht="15.75" customHeight="1">
      <c r="A27" s="32">
        <v>393</v>
      </c>
      <c r="B27" s="32" t="s">
        <v>485</v>
      </c>
      <c r="C27" s="32">
        <v>24127</v>
      </c>
      <c r="D27" s="32">
        <v>644</v>
      </c>
      <c r="E27" s="33">
        <f t="shared" si="0"/>
        <v>2.6692087702573881E-2</v>
      </c>
      <c r="F27" s="33">
        <f t="shared" si="1"/>
        <v>2.3382470408830149E-2</v>
      </c>
    </row>
    <row r="28" spans="1:6" ht="15.75" customHeight="1">
      <c r="A28" s="32">
        <v>214</v>
      </c>
      <c r="B28" s="32" t="s">
        <v>43</v>
      </c>
      <c r="C28" s="32">
        <v>24742</v>
      </c>
      <c r="D28" s="32">
        <v>635</v>
      </c>
      <c r="E28" s="33">
        <f t="shared" si="0"/>
        <v>2.56648613693315E-2</v>
      </c>
      <c r="F28" s="33">
        <f t="shared" si="1"/>
        <v>2.3055696754048362E-2</v>
      </c>
    </row>
    <row r="29" spans="1:6" ht="15.75" customHeight="1">
      <c r="A29" s="32">
        <v>128</v>
      </c>
      <c r="B29" s="32" t="s">
        <v>44</v>
      </c>
      <c r="C29" s="32">
        <v>1102</v>
      </c>
      <c r="D29" s="32">
        <v>613</v>
      </c>
      <c r="E29" s="33">
        <f t="shared" si="0"/>
        <v>0.55626134301270413</v>
      </c>
      <c r="F29" s="33">
        <f t="shared" si="1"/>
        <v>2.2256916709026214E-2</v>
      </c>
    </row>
    <row r="30" spans="1:6" ht="15.75" customHeight="1">
      <c r="A30" s="32">
        <v>21</v>
      </c>
      <c r="B30" s="32" t="s">
        <v>45</v>
      </c>
      <c r="C30" s="32">
        <v>15473</v>
      </c>
      <c r="D30" s="32">
        <v>606</v>
      </c>
      <c r="E30" s="33">
        <f t="shared" si="0"/>
        <v>3.9164997091708134E-2</v>
      </c>
      <c r="F30" s="33">
        <f t="shared" si="1"/>
        <v>2.2002759421973713E-2</v>
      </c>
    </row>
    <row r="31" spans="1:6" ht="15.75" customHeight="1">
      <c r="A31" s="32">
        <v>183</v>
      </c>
      <c r="B31" s="32" t="s">
        <v>46</v>
      </c>
      <c r="C31" s="32">
        <v>1615</v>
      </c>
      <c r="D31" s="32">
        <v>579</v>
      </c>
      <c r="E31" s="33">
        <f t="shared" si="0"/>
        <v>0.35851393188854491</v>
      </c>
      <c r="F31" s="33">
        <f t="shared" si="1"/>
        <v>2.1022438457628349E-2</v>
      </c>
    </row>
    <row r="32" spans="1:6" ht="15.75" customHeight="1">
      <c r="A32" s="32">
        <v>180</v>
      </c>
      <c r="B32" s="32" t="s">
        <v>47</v>
      </c>
      <c r="C32" s="32">
        <v>2161</v>
      </c>
      <c r="D32" s="32">
        <v>516</v>
      </c>
      <c r="E32" s="33">
        <f t="shared" si="0"/>
        <v>0.23877834335955575</v>
      </c>
      <c r="F32" s="33">
        <f t="shared" si="1"/>
        <v>1.8735022874155835E-2</v>
      </c>
    </row>
    <row r="33" spans="1:6" ht="15.75" customHeight="1">
      <c r="A33" s="32">
        <v>406</v>
      </c>
      <c r="B33" s="32" t="s">
        <v>486</v>
      </c>
      <c r="C33" s="32">
        <v>820</v>
      </c>
      <c r="D33" s="32">
        <v>504</v>
      </c>
      <c r="E33" s="33">
        <f t="shared" si="0"/>
        <v>0.61463414634146341</v>
      </c>
      <c r="F33" s="33">
        <f t="shared" si="1"/>
        <v>1.8299324667780118E-2</v>
      </c>
    </row>
    <row r="34" spans="1:6" ht="15.75" customHeight="1">
      <c r="A34" s="32">
        <v>215</v>
      </c>
      <c r="B34" s="32" t="s">
        <v>43</v>
      </c>
      <c r="C34" s="32">
        <v>20545</v>
      </c>
      <c r="D34" s="32">
        <v>491</v>
      </c>
      <c r="E34" s="33">
        <f t="shared" si="0"/>
        <v>2.3898758822097833E-2</v>
      </c>
      <c r="F34" s="33">
        <f t="shared" si="1"/>
        <v>1.7827318277539757E-2</v>
      </c>
    </row>
    <row r="35" spans="1:6" ht="15.75" customHeight="1">
      <c r="A35" s="32">
        <v>385</v>
      </c>
      <c r="B35" s="32" t="s">
        <v>48</v>
      </c>
      <c r="C35" s="32">
        <v>11210</v>
      </c>
      <c r="D35" s="32">
        <v>484</v>
      </c>
      <c r="E35" s="33">
        <f t="shared" si="0"/>
        <v>4.3175735950044605E-2</v>
      </c>
      <c r="F35" s="33">
        <f t="shared" si="1"/>
        <v>1.7573160990487256E-2</v>
      </c>
    </row>
    <row r="36" spans="1:6" ht="15.75" customHeight="1">
      <c r="A36" s="32">
        <v>258</v>
      </c>
      <c r="B36" s="32" t="s">
        <v>49</v>
      </c>
      <c r="C36" s="32">
        <v>2995</v>
      </c>
      <c r="D36" s="32">
        <v>463</v>
      </c>
      <c r="E36" s="33">
        <f t="shared" si="0"/>
        <v>0.15459098497495827</v>
      </c>
      <c r="F36" s="33">
        <f t="shared" si="1"/>
        <v>1.6810689129329752E-2</v>
      </c>
    </row>
    <row r="37" spans="1:6" ht="15.75" customHeight="1">
      <c r="A37" s="32">
        <v>175</v>
      </c>
      <c r="B37" s="32" t="s">
        <v>50</v>
      </c>
      <c r="C37" s="32">
        <v>633</v>
      </c>
      <c r="D37" s="32">
        <v>431</v>
      </c>
      <c r="E37" s="33">
        <f t="shared" si="0"/>
        <v>0.68088467614533965</v>
      </c>
      <c r="F37" s="33">
        <f t="shared" si="1"/>
        <v>1.5648827245661173E-2</v>
      </c>
    </row>
    <row r="38" spans="1:6" ht="15.75" customHeight="1">
      <c r="A38" s="32">
        <v>199</v>
      </c>
      <c r="B38" s="32" t="s">
        <v>51</v>
      </c>
      <c r="C38" s="32">
        <v>83063</v>
      </c>
      <c r="D38" s="32">
        <v>428</v>
      </c>
      <c r="E38" s="33">
        <f t="shared" si="0"/>
        <v>5.1527154087861017E-3</v>
      </c>
      <c r="F38" s="33">
        <f t="shared" si="1"/>
        <v>1.5539902694067242E-2</v>
      </c>
    </row>
    <row r="39" spans="1:6" ht="15.75" customHeight="1">
      <c r="A39" s="32">
        <v>24</v>
      </c>
      <c r="B39" s="32" t="s">
        <v>52</v>
      </c>
      <c r="C39" s="32">
        <v>6479</v>
      </c>
      <c r="D39" s="32">
        <v>379</v>
      </c>
      <c r="E39" s="33">
        <f t="shared" si="0"/>
        <v>5.8496681586664608E-2</v>
      </c>
      <c r="F39" s="33">
        <f t="shared" si="1"/>
        <v>1.3760801684699731E-2</v>
      </c>
    </row>
    <row r="40" spans="1:6" ht="15.75" customHeight="1">
      <c r="A40" s="32">
        <v>173</v>
      </c>
      <c r="B40" s="32" t="s">
        <v>53</v>
      </c>
      <c r="C40" s="32">
        <v>1035</v>
      </c>
      <c r="D40" s="32">
        <v>344</v>
      </c>
      <c r="E40" s="33">
        <f t="shared" si="0"/>
        <v>0.33236714975845411</v>
      </c>
      <c r="F40" s="33">
        <f t="shared" si="1"/>
        <v>1.2490015249437223E-2</v>
      </c>
    </row>
    <row r="41" spans="1:6" ht="15.75" customHeight="1">
      <c r="A41" s="32">
        <v>386</v>
      </c>
      <c r="B41" s="32" t="s">
        <v>54</v>
      </c>
      <c r="C41" s="32">
        <v>10655</v>
      </c>
      <c r="D41" s="32">
        <v>343</v>
      </c>
      <c r="E41" s="33">
        <f t="shared" si="0"/>
        <v>3.21914594087283E-2</v>
      </c>
      <c r="F41" s="33">
        <f t="shared" si="1"/>
        <v>1.245370706557258E-2</v>
      </c>
    </row>
    <row r="42" spans="1:6" ht="15.75" customHeight="1">
      <c r="A42" s="32">
        <v>131</v>
      </c>
      <c r="B42" s="32" t="s">
        <v>55</v>
      </c>
      <c r="C42" s="32">
        <v>453</v>
      </c>
      <c r="D42" s="32">
        <v>337</v>
      </c>
      <c r="E42" s="33">
        <f t="shared" si="0"/>
        <v>0.74392935982339958</v>
      </c>
      <c r="F42" s="33">
        <f t="shared" si="1"/>
        <v>1.2235857962384722E-2</v>
      </c>
    </row>
    <row r="43" spans="1:6" ht="15.75" customHeight="1">
      <c r="A43" s="32">
        <v>148</v>
      </c>
      <c r="B43" s="32" t="s">
        <v>56</v>
      </c>
      <c r="C43" s="32">
        <v>15376</v>
      </c>
      <c r="D43" s="32">
        <v>317</v>
      </c>
      <c r="E43" s="33">
        <f t="shared" si="0"/>
        <v>2.0616545265348594E-2</v>
      </c>
      <c r="F43" s="33">
        <f t="shared" si="1"/>
        <v>1.1509694285091859E-2</v>
      </c>
    </row>
    <row r="44" spans="1:6" ht="15.75" customHeight="1">
      <c r="A44" s="32">
        <v>188</v>
      </c>
      <c r="B44" s="32" t="s">
        <v>57</v>
      </c>
      <c r="C44" s="32">
        <v>4632</v>
      </c>
      <c r="D44" s="32">
        <v>314</v>
      </c>
      <c r="E44" s="33">
        <f t="shared" si="0"/>
        <v>6.7789291882556127E-2</v>
      </c>
      <c r="F44" s="33">
        <f t="shared" si="1"/>
        <v>1.1400769733497931E-2</v>
      </c>
    </row>
    <row r="45" spans="1:6" ht="15.75" customHeight="1">
      <c r="A45" s="32">
        <v>404</v>
      </c>
      <c r="B45" s="32" t="s">
        <v>487</v>
      </c>
      <c r="C45" s="32">
        <v>388</v>
      </c>
      <c r="D45" s="32">
        <v>291</v>
      </c>
      <c r="E45" s="33">
        <f t="shared" si="0"/>
        <v>0.75</v>
      </c>
      <c r="F45" s="33">
        <f t="shared" si="1"/>
        <v>1.056568150461114E-2</v>
      </c>
    </row>
    <row r="46" spans="1:6" ht="15.75" customHeight="1">
      <c r="A46" s="32">
        <v>396</v>
      </c>
      <c r="B46" s="32" t="s">
        <v>58</v>
      </c>
      <c r="C46" s="32">
        <v>1558</v>
      </c>
      <c r="D46" s="32">
        <v>288</v>
      </c>
      <c r="E46" s="33">
        <f t="shared" si="0"/>
        <v>0.18485237483953787</v>
      </c>
      <c r="F46" s="33">
        <f t="shared" si="1"/>
        <v>1.045675695301721E-2</v>
      </c>
    </row>
    <row r="47" spans="1:6" ht="15.75" customHeight="1">
      <c r="A47" s="32">
        <v>86</v>
      </c>
      <c r="B47" s="32" t="s">
        <v>59</v>
      </c>
      <c r="C47" s="32">
        <v>705</v>
      </c>
      <c r="D47" s="32">
        <v>283</v>
      </c>
      <c r="E47" s="33">
        <f t="shared" si="0"/>
        <v>0.40141843971631208</v>
      </c>
      <c r="F47" s="33">
        <f t="shared" si="1"/>
        <v>1.0275216033693994E-2</v>
      </c>
    </row>
    <row r="48" spans="1:6" ht="15.75" customHeight="1">
      <c r="A48" s="32">
        <v>91</v>
      </c>
      <c r="B48" s="32" t="s">
        <v>60</v>
      </c>
      <c r="C48" s="32">
        <v>973</v>
      </c>
      <c r="D48" s="32">
        <v>264</v>
      </c>
      <c r="E48" s="33">
        <f t="shared" si="0"/>
        <v>0.27132579650565264</v>
      </c>
      <c r="F48" s="33">
        <f t="shared" si="1"/>
        <v>9.5853605402657759E-3</v>
      </c>
    </row>
    <row r="49" spans="1:6" ht="15.75" customHeight="1">
      <c r="A49" s="32">
        <v>395</v>
      </c>
      <c r="B49" s="32" t="s">
        <v>61</v>
      </c>
      <c r="C49" s="32">
        <v>41093</v>
      </c>
      <c r="D49" s="32">
        <v>259</v>
      </c>
      <c r="E49" s="33">
        <f t="shared" si="0"/>
        <v>6.3027766286228798E-3</v>
      </c>
      <c r="F49" s="33">
        <f t="shared" si="1"/>
        <v>9.4038196209425603E-3</v>
      </c>
    </row>
    <row r="50" spans="1:6" ht="15.75" customHeight="1">
      <c r="A50" s="32">
        <v>398</v>
      </c>
      <c r="B50" s="32" t="s">
        <v>62</v>
      </c>
      <c r="C50" s="32">
        <v>1186</v>
      </c>
      <c r="D50" s="32">
        <v>255</v>
      </c>
      <c r="E50" s="33">
        <f t="shared" si="0"/>
        <v>0.21500843170320405</v>
      </c>
      <c r="F50" s="33">
        <f t="shared" si="1"/>
        <v>9.2585868854839874E-3</v>
      </c>
    </row>
    <row r="51" spans="1:6" ht="15.75" customHeight="1">
      <c r="A51" s="32">
        <v>312</v>
      </c>
      <c r="B51" s="32" t="s">
        <v>63</v>
      </c>
      <c r="C51" s="32">
        <v>190882</v>
      </c>
      <c r="D51" s="32">
        <v>224</v>
      </c>
      <c r="E51" s="33">
        <f t="shared" si="0"/>
        <v>1.1734998585513563E-3</v>
      </c>
      <c r="F51" s="33">
        <f t="shared" si="1"/>
        <v>8.1330331856800525E-3</v>
      </c>
    </row>
    <row r="52" spans="1:6" ht="15.75" customHeight="1">
      <c r="A52" s="32">
        <v>260</v>
      </c>
      <c r="B52" s="32" t="s">
        <v>64</v>
      </c>
      <c r="C52" s="32">
        <v>376</v>
      </c>
      <c r="D52" s="32">
        <v>176</v>
      </c>
      <c r="E52" s="33">
        <f t="shared" si="0"/>
        <v>0.46808510638297873</v>
      </c>
      <c r="F52" s="33">
        <f t="shared" si="1"/>
        <v>6.3902403601771842E-3</v>
      </c>
    </row>
    <row r="53" spans="1:6" ht="15.75" customHeight="1">
      <c r="A53" s="32">
        <v>423</v>
      </c>
      <c r="B53" s="32" t="s">
        <v>488</v>
      </c>
      <c r="C53" s="32">
        <v>13969</v>
      </c>
      <c r="D53" s="32">
        <v>166</v>
      </c>
      <c r="E53" s="33">
        <f t="shared" si="0"/>
        <v>1.18834562244971E-2</v>
      </c>
      <c r="F53" s="33">
        <f t="shared" si="1"/>
        <v>6.027158521530753E-3</v>
      </c>
    </row>
    <row r="54" spans="1:6" ht="15.75" customHeight="1">
      <c r="A54" s="32">
        <v>319</v>
      </c>
      <c r="B54" s="32" t="s">
        <v>65</v>
      </c>
      <c r="C54" s="32">
        <v>128824</v>
      </c>
      <c r="D54" s="32">
        <v>162</v>
      </c>
      <c r="E54" s="33">
        <f t="shared" si="0"/>
        <v>1.2575296528597156E-3</v>
      </c>
      <c r="F54" s="33">
        <f t="shared" si="1"/>
        <v>5.881925786072181E-3</v>
      </c>
    </row>
    <row r="55" spans="1:6" ht="15.75" customHeight="1">
      <c r="A55" s="32">
        <v>23</v>
      </c>
      <c r="B55" s="32" t="s">
        <v>66</v>
      </c>
      <c r="C55" s="32">
        <v>6692</v>
      </c>
      <c r="D55" s="32">
        <v>158</v>
      </c>
      <c r="E55" s="33">
        <f t="shared" si="0"/>
        <v>2.3610280932456665E-2</v>
      </c>
      <c r="F55" s="33">
        <f t="shared" si="1"/>
        <v>5.7366930506136081E-3</v>
      </c>
    </row>
    <row r="56" spans="1:6" ht="15.75" customHeight="1">
      <c r="A56" s="32">
        <v>29</v>
      </c>
      <c r="B56" s="32" t="s">
        <v>67</v>
      </c>
      <c r="C56" s="32">
        <v>11550</v>
      </c>
      <c r="D56" s="32">
        <v>157</v>
      </c>
      <c r="E56" s="33">
        <f t="shared" si="0"/>
        <v>1.3593073593073593E-2</v>
      </c>
      <c r="F56" s="33">
        <f t="shared" si="1"/>
        <v>5.7003848667489653E-3</v>
      </c>
    </row>
    <row r="57" spans="1:6" ht="15.75" customHeight="1">
      <c r="A57" s="32">
        <v>129</v>
      </c>
      <c r="B57" s="32" t="s">
        <v>68</v>
      </c>
      <c r="C57" s="32">
        <v>176</v>
      </c>
      <c r="D57" s="32">
        <v>153</v>
      </c>
      <c r="E57" s="33">
        <f t="shared" si="0"/>
        <v>0.86931818181818177</v>
      </c>
      <c r="F57" s="33">
        <f t="shared" si="1"/>
        <v>5.5551521312903925E-3</v>
      </c>
    </row>
    <row r="58" spans="1:6" ht="15.75" customHeight="1">
      <c r="A58" s="32">
        <v>316</v>
      </c>
      <c r="B58" s="32" t="s">
        <v>69</v>
      </c>
      <c r="C58" s="32">
        <v>115588</v>
      </c>
      <c r="D58" s="32">
        <v>150</v>
      </c>
      <c r="E58" s="33">
        <f t="shared" si="0"/>
        <v>1.2977125653181991E-3</v>
      </c>
      <c r="F58" s="33">
        <f t="shared" si="1"/>
        <v>5.4462275796964632E-3</v>
      </c>
    </row>
    <row r="59" spans="1:6" ht="15.75" customHeight="1">
      <c r="A59" s="32">
        <v>90</v>
      </c>
      <c r="B59" s="32" t="s">
        <v>70</v>
      </c>
      <c r="C59" s="32">
        <v>650</v>
      </c>
      <c r="D59" s="32">
        <v>146</v>
      </c>
      <c r="E59" s="33">
        <f t="shared" si="0"/>
        <v>0.22461538461538461</v>
      </c>
      <c r="F59" s="33">
        <f t="shared" si="1"/>
        <v>5.3009948442378912E-3</v>
      </c>
    </row>
    <row r="60" spans="1:6" ht="15.75" customHeight="1">
      <c r="A60" s="32">
        <v>205</v>
      </c>
      <c r="B60" s="32" t="s">
        <v>71</v>
      </c>
      <c r="C60" s="32">
        <v>48873</v>
      </c>
      <c r="D60" s="32">
        <v>132</v>
      </c>
      <c r="E60" s="33">
        <f t="shared" si="0"/>
        <v>2.7008777852802163E-3</v>
      </c>
      <c r="F60" s="33">
        <f t="shared" si="1"/>
        <v>4.792680270132888E-3</v>
      </c>
    </row>
    <row r="61" spans="1:6" ht="13">
      <c r="A61" s="32">
        <v>190</v>
      </c>
      <c r="B61" s="32" t="s">
        <v>72</v>
      </c>
      <c r="C61" s="32">
        <v>2012</v>
      </c>
      <c r="D61" s="32">
        <v>131</v>
      </c>
      <c r="E61" s="33">
        <f t="shared" si="0"/>
        <v>6.5109343936381708E-2</v>
      </c>
      <c r="F61" s="33">
        <f t="shared" si="1"/>
        <v>4.7563720862682452E-3</v>
      </c>
    </row>
    <row r="62" spans="1:6" ht="13">
      <c r="A62" s="32">
        <v>387</v>
      </c>
      <c r="B62" s="32" t="s">
        <v>73</v>
      </c>
      <c r="C62" s="32">
        <v>532</v>
      </c>
      <c r="D62" s="32">
        <v>127</v>
      </c>
      <c r="E62" s="33">
        <f t="shared" si="0"/>
        <v>0.2387218045112782</v>
      </c>
      <c r="F62" s="33">
        <f t="shared" si="1"/>
        <v>4.6111393508096723E-3</v>
      </c>
    </row>
    <row r="63" spans="1:6" ht="13">
      <c r="A63" s="32">
        <v>318</v>
      </c>
      <c r="B63" s="32" t="s">
        <v>74</v>
      </c>
      <c r="C63" s="32">
        <v>62743</v>
      </c>
      <c r="D63" s="32">
        <v>121</v>
      </c>
      <c r="E63" s="33">
        <f t="shared" si="0"/>
        <v>1.9285019842850996E-3</v>
      </c>
      <c r="F63" s="33">
        <f t="shared" si="1"/>
        <v>4.3932902476218139E-3</v>
      </c>
    </row>
    <row r="64" spans="1:6" ht="13">
      <c r="A64" s="32">
        <v>130</v>
      </c>
      <c r="B64" s="32" t="s">
        <v>75</v>
      </c>
      <c r="C64" s="32">
        <v>132</v>
      </c>
      <c r="D64" s="32">
        <v>115</v>
      </c>
      <c r="E64" s="33">
        <f t="shared" si="0"/>
        <v>0.87121212121212122</v>
      </c>
      <c r="F64" s="33">
        <f t="shared" si="1"/>
        <v>4.1754411444339555E-3</v>
      </c>
    </row>
    <row r="65" spans="1:6" ht="13">
      <c r="A65" s="32">
        <v>83</v>
      </c>
      <c r="B65" s="32" t="s">
        <v>76</v>
      </c>
      <c r="C65" s="32">
        <v>1119</v>
      </c>
      <c r="D65" s="32">
        <v>113</v>
      </c>
      <c r="E65" s="33">
        <f t="shared" si="0"/>
        <v>0.10098302055406613</v>
      </c>
      <c r="F65" s="33">
        <f t="shared" si="1"/>
        <v>4.102824776704669E-3</v>
      </c>
    </row>
    <row r="66" spans="1:6" ht="13">
      <c r="A66" s="32">
        <v>55</v>
      </c>
      <c r="B66" s="32" t="s">
        <v>489</v>
      </c>
      <c r="C66" s="32">
        <v>597</v>
      </c>
      <c r="D66" s="32">
        <v>96</v>
      </c>
      <c r="E66" s="33">
        <f t="shared" si="0"/>
        <v>0.16080402010050251</v>
      </c>
      <c r="F66" s="33">
        <f t="shared" si="1"/>
        <v>3.4855856510057365E-3</v>
      </c>
    </row>
    <row r="67" spans="1:6" ht="13">
      <c r="A67" s="32">
        <v>191</v>
      </c>
      <c r="B67" s="32" t="s">
        <v>77</v>
      </c>
      <c r="C67" s="32">
        <v>300</v>
      </c>
      <c r="D67" s="32">
        <v>92</v>
      </c>
      <c r="E67" s="33">
        <f t="shared" si="0"/>
        <v>0.30666666666666664</v>
      </c>
      <c r="F67" s="33">
        <f t="shared" si="1"/>
        <v>3.3403529155471641E-3</v>
      </c>
    </row>
    <row r="68" spans="1:6" ht="13">
      <c r="A68" s="32">
        <v>249</v>
      </c>
      <c r="B68" s="32" t="s">
        <v>78</v>
      </c>
      <c r="C68" s="32">
        <v>17009</v>
      </c>
      <c r="D68" s="32">
        <v>87</v>
      </c>
      <c r="E68" s="33">
        <f t="shared" si="0"/>
        <v>5.114939149861838E-3</v>
      </c>
      <c r="F68" s="33">
        <f t="shared" si="1"/>
        <v>3.1588119962239489E-3</v>
      </c>
    </row>
    <row r="69" spans="1:6" ht="13">
      <c r="A69" s="32">
        <v>92</v>
      </c>
      <c r="B69" s="32" t="s">
        <v>79</v>
      </c>
      <c r="C69" s="32">
        <v>153</v>
      </c>
      <c r="D69" s="32">
        <v>85</v>
      </c>
      <c r="E69" s="33">
        <f t="shared" si="0"/>
        <v>0.55555555555555558</v>
      </c>
      <c r="F69" s="33">
        <f t="shared" si="1"/>
        <v>3.0861956284946629E-3</v>
      </c>
    </row>
    <row r="70" spans="1:6" ht="13">
      <c r="A70" s="32">
        <v>259</v>
      </c>
      <c r="B70" s="32" t="s">
        <v>80</v>
      </c>
      <c r="C70" s="32">
        <v>389</v>
      </c>
      <c r="D70" s="32">
        <v>85</v>
      </c>
      <c r="E70" s="33">
        <f t="shared" si="0"/>
        <v>0.21850899742930591</v>
      </c>
      <c r="F70" s="33">
        <f t="shared" si="1"/>
        <v>3.0861956284946629E-3</v>
      </c>
    </row>
    <row r="71" spans="1:6" ht="13">
      <c r="A71" s="32">
        <v>162</v>
      </c>
      <c r="B71" s="32" t="s">
        <v>81</v>
      </c>
      <c r="C71" s="32">
        <v>8854</v>
      </c>
      <c r="D71" s="32">
        <v>80</v>
      </c>
      <c r="E71" s="33">
        <f t="shared" si="0"/>
        <v>9.0354641969731201E-3</v>
      </c>
      <c r="F71" s="33">
        <f t="shared" si="1"/>
        <v>2.9046547091714473E-3</v>
      </c>
    </row>
    <row r="72" spans="1:6" ht="13">
      <c r="A72" s="32">
        <v>250</v>
      </c>
      <c r="B72" s="32" t="s">
        <v>78</v>
      </c>
      <c r="C72" s="32">
        <v>14967</v>
      </c>
      <c r="D72" s="32">
        <v>80</v>
      </c>
      <c r="E72" s="33">
        <f t="shared" si="0"/>
        <v>5.345092536914545E-3</v>
      </c>
      <c r="F72" s="33">
        <f t="shared" si="1"/>
        <v>2.9046547091714473E-3</v>
      </c>
    </row>
    <row r="73" spans="1:6" ht="13">
      <c r="A73" s="32">
        <v>56</v>
      </c>
      <c r="B73" s="32" t="s">
        <v>489</v>
      </c>
      <c r="C73" s="32">
        <v>562</v>
      </c>
      <c r="D73" s="32">
        <v>79</v>
      </c>
      <c r="E73" s="33">
        <f t="shared" si="0"/>
        <v>0.14056939501779359</v>
      </c>
      <c r="F73" s="33">
        <f t="shared" si="1"/>
        <v>2.868346525306804E-3</v>
      </c>
    </row>
    <row r="74" spans="1:6" ht="13">
      <c r="A74" s="32">
        <v>265</v>
      </c>
      <c r="B74" s="32" t="s">
        <v>82</v>
      </c>
      <c r="C74" s="32">
        <v>200</v>
      </c>
      <c r="D74" s="32">
        <v>76</v>
      </c>
      <c r="E74" s="33">
        <f t="shared" si="0"/>
        <v>0.38</v>
      </c>
      <c r="F74" s="33">
        <f t="shared" si="1"/>
        <v>2.7594219737128748E-3</v>
      </c>
    </row>
    <row r="75" spans="1:6" ht="13">
      <c r="A75" s="32">
        <v>313</v>
      </c>
      <c r="B75" s="32" t="s">
        <v>83</v>
      </c>
      <c r="C75" s="32">
        <v>75294</v>
      </c>
      <c r="D75" s="32">
        <v>74</v>
      </c>
      <c r="E75" s="33">
        <f t="shared" si="0"/>
        <v>9.8281403564693076E-4</v>
      </c>
      <c r="F75" s="33">
        <f t="shared" si="1"/>
        <v>2.6868056059835888E-3</v>
      </c>
    </row>
    <row r="76" spans="1:6" ht="13">
      <c r="A76" s="32">
        <v>209</v>
      </c>
      <c r="B76" s="32" t="s">
        <v>84</v>
      </c>
      <c r="C76" s="32">
        <v>5882</v>
      </c>
      <c r="D76" s="32">
        <v>72</v>
      </c>
      <c r="E76" s="33">
        <f t="shared" si="0"/>
        <v>1.2240734444066644E-2</v>
      </c>
      <c r="F76" s="33">
        <f t="shared" si="1"/>
        <v>2.6141892382543024E-3</v>
      </c>
    </row>
    <row r="77" spans="1:6" ht="13">
      <c r="A77" s="32">
        <v>425</v>
      </c>
      <c r="B77" s="32" t="s">
        <v>85</v>
      </c>
      <c r="C77" s="32">
        <v>617</v>
      </c>
      <c r="D77" s="32">
        <v>72</v>
      </c>
      <c r="E77" s="33">
        <f t="shared" si="0"/>
        <v>0.1166936790923825</v>
      </c>
      <c r="F77" s="33">
        <f t="shared" si="1"/>
        <v>2.6141892382543024E-3</v>
      </c>
    </row>
    <row r="78" spans="1:6" ht="13">
      <c r="A78" s="32">
        <v>111</v>
      </c>
      <c r="B78" s="32" t="s">
        <v>86</v>
      </c>
      <c r="C78" s="32">
        <v>33916</v>
      </c>
      <c r="D78" s="32">
        <v>69</v>
      </c>
      <c r="E78" s="33">
        <f t="shared" si="0"/>
        <v>2.0344380233518105E-3</v>
      </c>
      <c r="F78" s="33">
        <f t="shared" si="1"/>
        <v>2.5052646866603732E-3</v>
      </c>
    </row>
    <row r="79" spans="1:6" ht="13">
      <c r="A79" s="32">
        <v>112</v>
      </c>
      <c r="B79" s="32" t="s">
        <v>86</v>
      </c>
      <c r="C79" s="32">
        <v>32922</v>
      </c>
      <c r="D79" s="32">
        <v>68</v>
      </c>
      <c r="E79" s="33">
        <f t="shared" si="0"/>
        <v>2.0654881234432902E-3</v>
      </c>
      <c r="F79" s="33">
        <f t="shared" si="1"/>
        <v>2.46895650279573E-3</v>
      </c>
    </row>
    <row r="80" spans="1:6" ht="13">
      <c r="A80" s="32">
        <v>160</v>
      </c>
      <c r="B80" s="32" t="s">
        <v>87</v>
      </c>
      <c r="C80" s="32">
        <v>117</v>
      </c>
      <c r="D80" s="32">
        <v>68</v>
      </c>
      <c r="E80" s="33">
        <f t="shared" si="0"/>
        <v>0.58119658119658124</v>
      </c>
      <c r="F80" s="33">
        <f t="shared" si="1"/>
        <v>2.46895650279573E-3</v>
      </c>
    </row>
    <row r="81" spans="1:6" ht="13">
      <c r="A81" s="32">
        <v>25</v>
      </c>
      <c r="B81" s="32" t="s">
        <v>88</v>
      </c>
      <c r="C81" s="32">
        <v>2059</v>
      </c>
      <c r="D81" s="32">
        <v>66</v>
      </c>
      <c r="E81" s="33">
        <f t="shared" si="0"/>
        <v>3.2054395337542493E-2</v>
      </c>
      <c r="F81" s="33">
        <f t="shared" si="1"/>
        <v>2.396340135066444E-3</v>
      </c>
    </row>
    <row r="82" spans="1:6" ht="13">
      <c r="A82" s="32">
        <v>201</v>
      </c>
      <c r="B82" s="32" t="s">
        <v>89</v>
      </c>
      <c r="C82" s="32">
        <v>3280</v>
      </c>
      <c r="D82" s="32">
        <v>63</v>
      </c>
      <c r="E82" s="33">
        <f t="shared" si="0"/>
        <v>1.9207317073170731E-2</v>
      </c>
      <c r="F82" s="33">
        <f t="shared" si="1"/>
        <v>2.2874155834725148E-3</v>
      </c>
    </row>
    <row r="83" spans="1:6" ht="13">
      <c r="A83" s="32">
        <v>372</v>
      </c>
      <c r="B83" s="32" t="s">
        <v>90</v>
      </c>
      <c r="C83" s="32">
        <v>62058</v>
      </c>
      <c r="D83" s="32">
        <v>62</v>
      </c>
      <c r="E83" s="33">
        <f t="shared" si="0"/>
        <v>9.9906539044120014E-4</v>
      </c>
      <c r="F83" s="33">
        <f t="shared" si="1"/>
        <v>2.2511073996078716E-3</v>
      </c>
    </row>
    <row r="84" spans="1:6" ht="13">
      <c r="A84" s="32">
        <v>172</v>
      </c>
      <c r="B84" s="32" t="s">
        <v>91</v>
      </c>
      <c r="C84" s="32">
        <v>226</v>
      </c>
      <c r="D84" s="32">
        <v>61</v>
      </c>
      <c r="E84" s="33">
        <f t="shared" si="0"/>
        <v>0.26991150442477874</v>
      </c>
      <c r="F84" s="33">
        <f t="shared" si="1"/>
        <v>2.2147992157432283E-3</v>
      </c>
    </row>
    <row r="85" spans="1:6" ht="13">
      <c r="A85" s="32">
        <v>176</v>
      </c>
      <c r="B85" s="32" t="s">
        <v>92</v>
      </c>
      <c r="C85" s="32">
        <v>5834</v>
      </c>
      <c r="D85" s="32">
        <v>61</v>
      </c>
      <c r="E85" s="33">
        <f t="shared" si="0"/>
        <v>1.0455947891669523E-2</v>
      </c>
      <c r="F85" s="33">
        <f t="shared" si="1"/>
        <v>2.2147992157432283E-3</v>
      </c>
    </row>
    <row r="86" spans="1:6" ht="13">
      <c r="A86" s="32">
        <v>30</v>
      </c>
      <c r="B86" s="32" t="s">
        <v>93</v>
      </c>
      <c r="C86" s="32">
        <v>5838</v>
      </c>
      <c r="D86" s="32">
        <v>60</v>
      </c>
      <c r="E86" s="33">
        <f t="shared" si="0"/>
        <v>1.0277492291880781E-2</v>
      </c>
      <c r="F86" s="33">
        <f t="shared" si="1"/>
        <v>2.1784910318785856E-3</v>
      </c>
    </row>
    <row r="87" spans="1:6" ht="13">
      <c r="A87" s="32">
        <v>373</v>
      </c>
      <c r="B87" s="32" t="s">
        <v>94</v>
      </c>
      <c r="C87" s="32">
        <v>48560</v>
      </c>
      <c r="D87" s="32">
        <v>60</v>
      </c>
      <c r="E87" s="33">
        <f t="shared" si="0"/>
        <v>1.2355848434925864E-3</v>
      </c>
      <c r="F87" s="33">
        <f t="shared" si="1"/>
        <v>2.1784910318785856E-3</v>
      </c>
    </row>
    <row r="88" spans="1:6" ht="13">
      <c r="A88" s="32">
        <v>375</v>
      </c>
      <c r="B88" s="32" t="s">
        <v>74</v>
      </c>
      <c r="C88" s="32">
        <v>46465</v>
      </c>
      <c r="D88" s="32">
        <v>60</v>
      </c>
      <c r="E88" s="33">
        <f t="shared" si="0"/>
        <v>1.291294522759066E-3</v>
      </c>
      <c r="F88" s="33">
        <f t="shared" si="1"/>
        <v>2.1784910318785856E-3</v>
      </c>
    </row>
    <row r="89" spans="1:6" ht="13">
      <c r="A89" s="32">
        <v>503</v>
      </c>
      <c r="B89" s="32" t="s">
        <v>95</v>
      </c>
      <c r="C89" s="32">
        <v>10733</v>
      </c>
      <c r="D89" s="32">
        <v>55</v>
      </c>
      <c r="E89" s="33">
        <f t="shared" si="0"/>
        <v>5.124382744805739E-3</v>
      </c>
      <c r="F89" s="33">
        <f t="shared" si="1"/>
        <v>1.9969501125553699E-3</v>
      </c>
    </row>
    <row r="90" spans="1:6" ht="13">
      <c r="A90" s="32">
        <v>223</v>
      </c>
      <c r="B90" s="32" t="s">
        <v>96</v>
      </c>
      <c r="C90" s="32">
        <v>880</v>
      </c>
      <c r="D90" s="32">
        <v>51</v>
      </c>
      <c r="E90" s="33">
        <f t="shared" si="0"/>
        <v>5.7954545454545453E-2</v>
      </c>
      <c r="F90" s="33">
        <f t="shared" si="1"/>
        <v>1.8517173770967977E-3</v>
      </c>
    </row>
    <row r="91" spans="1:6" ht="13">
      <c r="A91" s="32">
        <v>333</v>
      </c>
      <c r="B91" s="32" t="s">
        <v>97</v>
      </c>
      <c r="C91" s="32">
        <v>987</v>
      </c>
      <c r="D91" s="32">
        <v>51</v>
      </c>
      <c r="E91" s="33">
        <f t="shared" si="0"/>
        <v>5.1671732522796353E-2</v>
      </c>
      <c r="F91" s="33">
        <f t="shared" si="1"/>
        <v>1.8517173770967977E-3</v>
      </c>
    </row>
    <row r="92" spans="1:6" ht="13">
      <c r="A92" s="32">
        <v>87</v>
      </c>
      <c r="B92" s="32" t="s">
        <v>98</v>
      </c>
      <c r="C92" s="32">
        <v>538</v>
      </c>
      <c r="D92" s="32">
        <v>49</v>
      </c>
      <c r="E92" s="33">
        <f t="shared" si="0"/>
        <v>9.1078066914498143E-2</v>
      </c>
      <c r="F92" s="33">
        <f t="shared" si="1"/>
        <v>1.7791010093675115E-3</v>
      </c>
    </row>
    <row r="93" spans="1:6" ht="13">
      <c r="A93" s="32">
        <v>401</v>
      </c>
      <c r="B93" s="32" t="s">
        <v>99</v>
      </c>
      <c r="C93" s="32">
        <v>111</v>
      </c>
      <c r="D93" s="32">
        <v>49</v>
      </c>
      <c r="E93" s="33">
        <f t="shared" si="0"/>
        <v>0.44144144144144143</v>
      </c>
      <c r="F93" s="33">
        <f t="shared" si="1"/>
        <v>1.7791010093675115E-3</v>
      </c>
    </row>
    <row r="94" spans="1:6" ht="13">
      <c r="A94" s="32">
        <v>165</v>
      </c>
      <c r="B94" s="32" t="s">
        <v>100</v>
      </c>
      <c r="C94" s="32">
        <v>5003</v>
      </c>
      <c r="D94" s="32">
        <v>47</v>
      </c>
      <c r="E94" s="33">
        <f t="shared" si="0"/>
        <v>9.3943633819708171E-3</v>
      </c>
      <c r="F94" s="33">
        <f t="shared" si="1"/>
        <v>1.7064846416382253E-3</v>
      </c>
    </row>
    <row r="95" spans="1:6" ht="13">
      <c r="A95" s="32">
        <v>216</v>
      </c>
      <c r="B95" s="32" t="s">
        <v>101</v>
      </c>
      <c r="C95" s="32">
        <v>248</v>
      </c>
      <c r="D95" s="32">
        <v>46</v>
      </c>
      <c r="E95" s="33">
        <f t="shared" si="0"/>
        <v>0.18548387096774194</v>
      </c>
      <c r="F95" s="33">
        <f t="shared" si="1"/>
        <v>1.6701764577735821E-3</v>
      </c>
    </row>
    <row r="96" spans="1:6" ht="13">
      <c r="A96" s="32">
        <v>424</v>
      </c>
      <c r="B96" s="32" t="s">
        <v>102</v>
      </c>
      <c r="C96" s="32">
        <v>12908</v>
      </c>
      <c r="D96" s="32">
        <v>43</v>
      </c>
      <c r="E96" s="33">
        <f t="shared" si="0"/>
        <v>3.3312674310505114E-3</v>
      </c>
      <c r="F96" s="33">
        <f t="shared" si="1"/>
        <v>1.5612519061796528E-3</v>
      </c>
    </row>
    <row r="97" spans="1:6" ht="13">
      <c r="A97" s="32">
        <v>84</v>
      </c>
      <c r="B97" s="32" t="s">
        <v>103</v>
      </c>
      <c r="C97" s="32">
        <v>675</v>
      </c>
      <c r="D97" s="32">
        <v>42</v>
      </c>
      <c r="E97" s="33">
        <f t="shared" si="0"/>
        <v>6.222222222222222E-2</v>
      </c>
      <c r="F97" s="33">
        <f t="shared" si="1"/>
        <v>1.5249437223150098E-3</v>
      </c>
    </row>
    <row r="98" spans="1:6" ht="13">
      <c r="A98" s="32">
        <v>315</v>
      </c>
      <c r="B98" s="32" t="s">
        <v>74</v>
      </c>
      <c r="C98" s="32">
        <v>51830</v>
      </c>
      <c r="D98" s="32">
        <v>42</v>
      </c>
      <c r="E98" s="33">
        <f t="shared" si="0"/>
        <v>8.1034150106116154E-4</v>
      </c>
      <c r="F98" s="33">
        <f t="shared" si="1"/>
        <v>1.5249437223150098E-3</v>
      </c>
    </row>
    <row r="99" spans="1:6" ht="13">
      <c r="A99" s="32">
        <v>150</v>
      </c>
      <c r="B99" s="32" t="s">
        <v>104</v>
      </c>
      <c r="C99" s="32">
        <v>74</v>
      </c>
      <c r="D99" s="32">
        <v>40</v>
      </c>
      <c r="E99" s="33">
        <f t="shared" si="0"/>
        <v>0.54054054054054057</v>
      </c>
      <c r="F99" s="33">
        <f t="shared" si="1"/>
        <v>1.4523273545857236E-3</v>
      </c>
    </row>
    <row r="100" spans="1:6" ht="13">
      <c r="A100" s="32">
        <v>452</v>
      </c>
      <c r="B100" s="32" t="s">
        <v>105</v>
      </c>
      <c r="C100" s="32">
        <v>194</v>
      </c>
      <c r="D100" s="32">
        <v>40</v>
      </c>
      <c r="E100" s="33">
        <f t="shared" si="0"/>
        <v>0.20618556701030927</v>
      </c>
      <c r="F100" s="33">
        <f t="shared" si="1"/>
        <v>1.4523273545857236E-3</v>
      </c>
    </row>
    <row r="101" spans="1:6" ht="13">
      <c r="A101" s="32">
        <v>271</v>
      </c>
      <c r="B101" s="32" t="s">
        <v>106</v>
      </c>
      <c r="C101" s="32">
        <v>846</v>
      </c>
      <c r="D101" s="32">
        <v>36</v>
      </c>
      <c r="E101" s="33">
        <f t="shared" si="0"/>
        <v>4.2553191489361701E-2</v>
      </c>
      <c r="F101" s="33">
        <f t="shared" si="1"/>
        <v>1.3070946191271512E-3</v>
      </c>
    </row>
    <row r="102" spans="1:6" ht="13">
      <c r="A102" s="32">
        <v>368</v>
      </c>
      <c r="B102" s="32" t="s">
        <v>107</v>
      </c>
      <c r="C102" s="32">
        <v>56921</v>
      </c>
      <c r="D102" s="32">
        <v>36</v>
      </c>
      <c r="E102" s="33">
        <f t="shared" si="0"/>
        <v>6.324555085117971E-4</v>
      </c>
      <c r="F102" s="33">
        <f t="shared" si="1"/>
        <v>1.3070946191271512E-3</v>
      </c>
    </row>
    <row r="103" spans="1:6" ht="13">
      <c r="A103" s="32">
        <v>52</v>
      </c>
      <c r="B103" s="32" t="s">
        <v>108</v>
      </c>
      <c r="C103" s="32">
        <v>872</v>
      </c>
      <c r="D103" s="32">
        <v>35</v>
      </c>
      <c r="E103" s="33">
        <f t="shared" si="0"/>
        <v>4.0137614678899085E-2</v>
      </c>
      <c r="F103" s="33">
        <f t="shared" si="1"/>
        <v>1.2707864352625082E-3</v>
      </c>
    </row>
    <row r="104" spans="1:6" ht="13">
      <c r="A104" s="32">
        <v>140</v>
      </c>
      <c r="B104" s="32" t="s">
        <v>109</v>
      </c>
      <c r="C104" s="32">
        <v>462</v>
      </c>
      <c r="D104" s="32">
        <v>35</v>
      </c>
      <c r="E104" s="33">
        <f t="shared" si="0"/>
        <v>7.575757575757576E-2</v>
      </c>
      <c r="F104" s="33">
        <f t="shared" si="1"/>
        <v>1.2707864352625082E-3</v>
      </c>
    </row>
    <row r="105" spans="1:6" ht="13">
      <c r="A105" s="32">
        <v>145</v>
      </c>
      <c r="B105" s="32" t="s">
        <v>110</v>
      </c>
      <c r="C105" s="32">
        <v>48</v>
      </c>
      <c r="D105" s="32">
        <v>35</v>
      </c>
      <c r="E105" s="33">
        <f t="shared" si="0"/>
        <v>0.72916666666666663</v>
      </c>
      <c r="F105" s="33">
        <f t="shared" si="1"/>
        <v>1.2707864352625082E-3</v>
      </c>
    </row>
    <row r="106" spans="1:6" ht="13">
      <c r="A106" s="32">
        <v>370</v>
      </c>
      <c r="B106" s="32" t="s">
        <v>74</v>
      </c>
      <c r="C106" s="32">
        <v>50028</v>
      </c>
      <c r="D106" s="32">
        <v>35</v>
      </c>
      <c r="E106" s="33">
        <f t="shared" si="0"/>
        <v>6.9960821939713761E-4</v>
      </c>
      <c r="F106" s="33">
        <f t="shared" si="1"/>
        <v>1.2707864352625082E-3</v>
      </c>
    </row>
    <row r="107" spans="1:6" ht="13">
      <c r="A107" s="32">
        <v>143</v>
      </c>
      <c r="B107" s="32" t="s">
        <v>111</v>
      </c>
      <c r="C107" s="32">
        <v>104</v>
      </c>
      <c r="D107" s="32">
        <v>32</v>
      </c>
      <c r="E107" s="33">
        <f t="shared" si="0"/>
        <v>0.30769230769230771</v>
      </c>
      <c r="F107" s="33">
        <f t="shared" si="1"/>
        <v>1.161861883668579E-3</v>
      </c>
    </row>
    <row r="108" spans="1:6" ht="13">
      <c r="A108" s="32">
        <v>314</v>
      </c>
      <c r="B108" s="32" t="s">
        <v>112</v>
      </c>
      <c r="C108" s="32">
        <v>23464</v>
      </c>
      <c r="D108" s="32">
        <v>32</v>
      </c>
      <c r="E108" s="33">
        <f t="shared" si="0"/>
        <v>1.3637913399249914E-3</v>
      </c>
      <c r="F108" s="33">
        <f t="shared" si="1"/>
        <v>1.161861883668579E-3</v>
      </c>
    </row>
    <row r="109" spans="1:6" ht="13">
      <c r="A109" s="32">
        <v>184</v>
      </c>
      <c r="B109" s="32" t="s">
        <v>113</v>
      </c>
      <c r="C109" s="32">
        <v>841</v>
      </c>
      <c r="D109" s="32">
        <v>30</v>
      </c>
      <c r="E109" s="33">
        <f t="shared" si="0"/>
        <v>3.56718192627824E-2</v>
      </c>
      <c r="F109" s="33">
        <f t="shared" si="1"/>
        <v>1.0892455159392928E-3</v>
      </c>
    </row>
    <row r="110" spans="1:6" ht="13">
      <c r="A110" s="32">
        <v>429</v>
      </c>
      <c r="B110" s="32" t="s">
        <v>114</v>
      </c>
      <c r="C110" s="32">
        <v>189</v>
      </c>
      <c r="D110" s="32">
        <v>30</v>
      </c>
      <c r="E110" s="33">
        <f t="shared" si="0"/>
        <v>0.15873015873015872</v>
      </c>
      <c r="F110" s="33">
        <f t="shared" si="1"/>
        <v>1.0892455159392928E-3</v>
      </c>
    </row>
    <row r="111" spans="1:6" ht="13">
      <c r="A111" s="32">
        <v>225</v>
      </c>
      <c r="B111" s="32" t="s">
        <v>115</v>
      </c>
      <c r="C111" s="32">
        <v>805</v>
      </c>
      <c r="D111" s="32">
        <v>29</v>
      </c>
      <c r="E111" s="33">
        <f t="shared" si="0"/>
        <v>3.6024844720496892E-2</v>
      </c>
      <c r="F111" s="33">
        <f t="shared" si="1"/>
        <v>1.0529373320746496E-3</v>
      </c>
    </row>
    <row r="112" spans="1:6" ht="13">
      <c r="A112" s="32">
        <v>317</v>
      </c>
      <c r="B112" s="32" t="s">
        <v>112</v>
      </c>
      <c r="C112" s="32">
        <v>52845</v>
      </c>
      <c r="D112" s="32">
        <v>29</v>
      </c>
      <c r="E112" s="33">
        <f t="shared" si="0"/>
        <v>5.4877471851641588E-4</v>
      </c>
      <c r="F112" s="33">
        <f t="shared" si="1"/>
        <v>1.0529373320746496E-3</v>
      </c>
    </row>
    <row r="113" spans="1:6" ht="13">
      <c r="A113" s="32">
        <v>60</v>
      </c>
      <c r="B113" s="32" t="s">
        <v>116</v>
      </c>
      <c r="C113" s="32">
        <v>4282</v>
      </c>
      <c r="D113" s="32">
        <v>28</v>
      </c>
      <c r="E113" s="33">
        <f t="shared" si="0"/>
        <v>6.5390004670714619E-3</v>
      </c>
      <c r="F113" s="33">
        <f t="shared" si="1"/>
        <v>1.0166291482100066E-3</v>
      </c>
    </row>
    <row r="114" spans="1:6" ht="13">
      <c r="A114" s="32">
        <v>196</v>
      </c>
      <c r="B114" s="32" t="s">
        <v>117</v>
      </c>
      <c r="C114" s="32">
        <v>66</v>
      </c>
      <c r="D114" s="32">
        <v>28</v>
      </c>
      <c r="E114" s="33">
        <f t="shared" si="0"/>
        <v>0.42424242424242425</v>
      </c>
      <c r="F114" s="33">
        <f t="shared" si="1"/>
        <v>1.0166291482100066E-3</v>
      </c>
    </row>
    <row r="115" spans="1:6" ht="13">
      <c r="A115" s="32">
        <v>334</v>
      </c>
      <c r="B115" s="32" t="s">
        <v>118</v>
      </c>
      <c r="C115" s="32">
        <v>14121</v>
      </c>
      <c r="D115" s="32">
        <v>28</v>
      </c>
      <c r="E115" s="33">
        <f t="shared" si="0"/>
        <v>1.9828624035124992E-3</v>
      </c>
      <c r="F115" s="33">
        <f t="shared" si="1"/>
        <v>1.0166291482100066E-3</v>
      </c>
    </row>
    <row r="116" spans="1:6" ht="13">
      <c r="A116" s="32">
        <v>394</v>
      </c>
      <c r="B116" s="32" t="s">
        <v>119</v>
      </c>
      <c r="C116" s="32">
        <v>272</v>
      </c>
      <c r="D116" s="32">
        <v>28</v>
      </c>
      <c r="E116" s="33">
        <f t="shared" si="0"/>
        <v>0.10294117647058823</v>
      </c>
      <c r="F116" s="33">
        <f t="shared" si="1"/>
        <v>1.0166291482100066E-3</v>
      </c>
    </row>
    <row r="117" spans="1:6" ht="13">
      <c r="A117" s="32">
        <v>109</v>
      </c>
      <c r="B117" s="32" t="s">
        <v>120</v>
      </c>
      <c r="C117" s="32">
        <v>2117</v>
      </c>
      <c r="D117" s="32">
        <v>27</v>
      </c>
      <c r="E117" s="33">
        <f t="shared" si="0"/>
        <v>1.2753897024090695E-2</v>
      </c>
      <c r="F117" s="33">
        <f t="shared" si="1"/>
        <v>9.8032096434536335E-4</v>
      </c>
    </row>
    <row r="118" spans="1:6" ht="13">
      <c r="A118" s="32">
        <v>405</v>
      </c>
      <c r="B118" s="32" t="s">
        <v>121</v>
      </c>
      <c r="C118" s="32">
        <v>60</v>
      </c>
      <c r="D118" s="32">
        <v>27</v>
      </c>
      <c r="E118" s="33">
        <f t="shared" si="0"/>
        <v>0.45</v>
      </c>
      <c r="F118" s="33">
        <f t="shared" si="1"/>
        <v>9.8032096434536335E-4</v>
      </c>
    </row>
    <row r="119" spans="1:6" ht="13">
      <c r="A119" s="32">
        <v>2</v>
      </c>
      <c r="B119" s="32" t="s">
        <v>122</v>
      </c>
      <c r="C119" s="32">
        <v>2692</v>
      </c>
      <c r="D119" s="32">
        <v>25</v>
      </c>
      <c r="E119" s="33">
        <f t="shared" si="0"/>
        <v>9.2867756315007429E-3</v>
      </c>
      <c r="F119" s="33">
        <f t="shared" si="1"/>
        <v>9.0770459661607724E-4</v>
      </c>
    </row>
    <row r="120" spans="1:6" ht="13">
      <c r="A120" s="32">
        <v>103</v>
      </c>
      <c r="B120" s="32" t="s">
        <v>123</v>
      </c>
      <c r="C120" s="32">
        <v>2937</v>
      </c>
      <c r="D120" s="32">
        <v>25</v>
      </c>
      <c r="E120" s="33">
        <f t="shared" si="0"/>
        <v>8.5120871637725578E-3</v>
      </c>
      <c r="F120" s="33">
        <f t="shared" si="1"/>
        <v>9.0770459661607724E-4</v>
      </c>
    </row>
    <row r="121" spans="1:6" ht="13">
      <c r="A121" s="32">
        <v>261</v>
      </c>
      <c r="B121" s="32" t="s">
        <v>124</v>
      </c>
      <c r="C121" s="32">
        <v>34</v>
      </c>
      <c r="D121" s="32">
        <v>25</v>
      </c>
      <c r="E121" s="33">
        <f t="shared" si="0"/>
        <v>0.73529411764705888</v>
      </c>
      <c r="F121" s="33">
        <f t="shared" si="1"/>
        <v>9.0770459661607724E-4</v>
      </c>
    </row>
    <row r="122" spans="1:6" ht="13">
      <c r="A122" s="32">
        <v>267</v>
      </c>
      <c r="B122" s="32" t="s">
        <v>490</v>
      </c>
      <c r="C122" s="32">
        <v>304</v>
      </c>
      <c r="D122" s="32">
        <v>25</v>
      </c>
      <c r="E122" s="33">
        <f t="shared" si="0"/>
        <v>8.2236842105263164E-2</v>
      </c>
      <c r="F122" s="33">
        <f t="shared" si="1"/>
        <v>9.0770459661607724E-4</v>
      </c>
    </row>
    <row r="123" spans="1:6" ht="13">
      <c r="A123" s="32">
        <v>320</v>
      </c>
      <c r="B123" s="32" t="s">
        <v>125</v>
      </c>
      <c r="C123" s="32">
        <v>40533</v>
      </c>
      <c r="D123" s="32">
        <v>24</v>
      </c>
      <c r="E123" s="33">
        <f t="shared" si="0"/>
        <v>5.9211013248464215E-4</v>
      </c>
      <c r="F123" s="33">
        <f t="shared" si="1"/>
        <v>8.7139641275143414E-4</v>
      </c>
    </row>
    <row r="124" spans="1:6" ht="13">
      <c r="A124" s="32">
        <v>321</v>
      </c>
      <c r="B124" s="32" t="s">
        <v>126</v>
      </c>
      <c r="C124" s="32">
        <v>40389</v>
      </c>
      <c r="D124" s="32">
        <v>24</v>
      </c>
      <c r="E124" s="33">
        <f t="shared" si="0"/>
        <v>5.9422119884126867E-4</v>
      </c>
      <c r="F124" s="33">
        <f t="shared" si="1"/>
        <v>8.7139641275143414E-4</v>
      </c>
    </row>
    <row r="125" spans="1:6" ht="13">
      <c r="A125" s="32">
        <v>61</v>
      </c>
      <c r="B125" s="32" t="s">
        <v>127</v>
      </c>
      <c r="C125" s="32">
        <v>2773</v>
      </c>
      <c r="D125" s="32">
        <v>23</v>
      </c>
      <c r="E125" s="33">
        <f t="shared" si="0"/>
        <v>8.2942661377569428E-3</v>
      </c>
      <c r="F125" s="33">
        <f t="shared" si="1"/>
        <v>8.3508822888679103E-4</v>
      </c>
    </row>
    <row r="126" spans="1:6" ht="13">
      <c r="A126" s="32">
        <v>161</v>
      </c>
      <c r="B126" s="32" t="s">
        <v>128</v>
      </c>
      <c r="C126" s="32">
        <v>42</v>
      </c>
      <c r="D126" s="32">
        <v>22</v>
      </c>
      <c r="E126" s="33">
        <f t="shared" si="0"/>
        <v>0.52380952380952384</v>
      </c>
      <c r="F126" s="33">
        <f t="shared" si="1"/>
        <v>7.9878004502214803E-4</v>
      </c>
    </row>
    <row r="127" spans="1:6" ht="13">
      <c r="A127" s="32">
        <v>189</v>
      </c>
      <c r="B127" s="32" t="s">
        <v>129</v>
      </c>
      <c r="C127" s="32">
        <v>1134</v>
      </c>
      <c r="D127" s="32">
        <v>20</v>
      </c>
      <c r="E127" s="33">
        <f t="shared" si="0"/>
        <v>1.7636684303350969E-2</v>
      </c>
      <c r="F127" s="33">
        <f t="shared" si="1"/>
        <v>7.2616367729286182E-4</v>
      </c>
    </row>
    <row r="128" spans="1:6" ht="13">
      <c r="A128" s="32">
        <v>194</v>
      </c>
      <c r="B128" s="32" t="s">
        <v>130</v>
      </c>
      <c r="C128" s="32">
        <v>418</v>
      </c>
      <c r="D128" s="32">
        <v>20</v>
      </c>
      <c r="E128" s="33">
        <f t="shared" si="0"/>
        <v>4.784688995215311E-2</v>
      </c>
      <c r="F128" s="33">
        <f t="shared" si="1"/>
        <v>7.2616367729286182E-4</v>
      </c>
    </row>
    <row r="129" spans="1:6" ht="13">
      <c r="A129" s="32">
        <v>297</v>
      </c>
      <c r="B129" s="32" t="s">
        <v>131</v>
      </c>
      <c r="C129" s="32">
        <v>495</v>
      </c>
      <c r="D129" s="32">
        <v>19</v>
      </c>
      <c r="E129" s="33">
        <f t="shared" si="0"/>
        <v>3.8383838383838381E-2</v>
      </c>
      <c r="F129" s="33">
        <f t="shared" si="1"/>
        <v>6.8985549342821871E-4</v>
      </c>
    </row>
    <row r="130" spans="1:6" ht="13">
      <c r="A130" s="32">
        <v>337</v>
      </c>
      <c r="B130" s="32" t="s">
        <v>132</v>
      </c>
      <c r="C130" s="32">
        <v>11506</v>
      </c>
      <c r="D130" s="32">
        <v>19</v>
      </c>
      <c r="E130" s="33">
        <f t="shared" si="0"/>
        <v>1.6513123587693376E-3</v>
      </c>
      <c r="F130" s="33">
        <f t="shared" si="1"/>
        <v>6.8985549342821871E-4</v>
      </c>
    </row>
    <row r="131" spans="1:6" ht="13">
      <c r="A131" s="32">
        <v>146</v>
      </c>
      <c r="B131" s="32" t="s">
        <v>133</v>
      </c>
      <c r="C131" s="32">
        <v>4688</v>
      </c>
      <c r="D131" s="32">
        <v>18</v>
      </c>
      <c r="E131" s="33">
        <f t="shared" si="0"/>
        <v>3.8395904436860067E-3</v>
      </c>
      <c r="F131" s="33">
        <f t="shared" si="1"/>
        <v>6.535473095635756E-4</v>
      </c>
    </row>
    <row r="132" spans="1:6" ht="13">
      <c r="A132" s="32">
        <v>36</v>
      </c>
      <c r="B132" s="32" t="s">
        <v>134</v>
      </c>
      <c r="C132" s="32">
        <v>24</v>
      </c>
      <c r="D132" s="32">
        <v>17</v>
      </c>
      <c r="E132" s="33">
        <f t="shared" si="0"/>
        <v>0.70833333333333337</v>
      </c>
      <c r="F132" s="33">
        <f t="shared" si="1"/>
        <v>6.1723912569893249E-4</v>
      </c>
    </row>
    <row r="133" spans="1:6" ht="13">
      <c r="A133" s="32">
        <v>155</v>
      </c>
      <c r="B133" s="32" t="s">
        <v>135</v>
      </c>
      <c r="C133" s="32">
        <v>108</v>
      </c>
      <c r="D133" s="32">
        <v>17</v>
      </c>
      <c r="E133" s="33">
        <f t="shared" si="0"/>
        <v>0.15740740740740741</v>
      </c>
      <c r="F133" s="33">
        <f t="shared" si="1"/>
        <v>6.1723912569893249E-4</v>
      </c>
    </row>
    <row r="134" spans="1:6" ht="13">
      <c r="A134" s="32">
        <v>263</v>
      </c>
      <c r="B134" s="32" t="s">
        <v>136</v>
      </c>
      <c r="C134" s="32">
        <v>495</v>
      </c>
      <c r="D134" s="32">
        <v>17</v>
      </c>
      <c r="E134" s="33">
        <f t="shared" si="0"/>
        <v>3.4343434343434343E-2</v>
      </c>
      <c r="F134" s="33">
        <f t="shared" si="1"/>
        <v>6.1723912569893249E-4</v>
      </c>
    </row>
    <row r="135" spans="1:6" ht="13">
      <c r="A135" s="32">
        <v>485</v>
      </c>
      <c r="B135" s="32" t="s">
        <v>137</v>
      </c>
      <c r="C135" s="32">
        <v>59</v>
      </c>
      <c r="D135" s="32">
        <v>17</v>
      </c>
      <c r="E135" s="33">
        <f t="shared" si="0"/>
        <v>0.28813559322033899</v>
      </c>
      <c r="F135" s="33">
        <f t="shared" si="1"/>
        <v>6.1723912569893249E-4</v>
      </c>
    </row>
    <row r="136" spans="1:6" ht="13">
      <c r="A136" s="32">
        <v>208</v>
      </c>
      <c r="B136" s="32" t="s">
        <v>138</v>
      </c>
      <c r="C136" s="32">
        <v>1169</v>
      </c>
      <c r="D136" s="32">
        <v>16</v>
      </c>
      <c r="E136" s="33">
        <f t="shared" si="0"/>
        <v>1.3686911890504704E-2</v>
      </c>
      <c r="F136" s="33">
        <f t="shared" si="1"/>
        <v>5.809309418342895E-4</v>
      </c>
    </row>
    <row r="137" spans="1:6" ht="13">
      <c r="A137" s="32">
        <v>66</v>
      </c>
      <c r="B137" s="32" t="s">
        <v>139</v>
      </c>
      <c r="C137" s="32">
        <v>4182</v>
      </c>
      <c r="D137" s="32">
        <v>15</v>
      </c>
      <c r="E137" s="33">
        <f t="shared" si="0"/>
        <v>3.5868005738880918E-3</v>
      </c>
      <c r="F137" s="33">
        <f t="shared" si="1"/>
        <v>5.4462275796964639E-4</v>
      </c>
    </row>
    <row r="138" spans="1:6" ht="13">
      <c r="A138" s="32">
        <v>67</v>
      </c>
      <c r="B138" s="32" t="s">
        <v>139</v>
      </c>
      <c r="C138" s="32">
        <v>4182</v>
      </c>
      <c r="D138" s="32">
        <v>15</v>
      </c>
      <c r="E138" s="33">
        <f t="shared" si="0"/>
        <v>3.5868005738880918E-3</v>
      </c>
      <c r="F138" s="33">
        <f t="shared" si="1"/>
        <v>5.4462275796964639E-4</v>
      </c>
    </row>
    <row r="139" spans="1:6" ht="13">
      <c r="A139" s="32">
        <v>158</v>
      </c>
      <c r="B139" s="32" t="s">
        <v>140</v>
      </c>
      <c r="C139" s="32">
        <v>694</v>
      </c>
      <c r="D139" s="32">
        <v>15</v>
      </c>
      <c r="E139" s="33">
        <f t="shared" si="0"/>
        <v>2.1613832853025938E-2</v>
      </c>
      <c r="F139" s="33">
        <f t="shared" si="1"/>
        <v>5.4462275796964639E-4</v>
      </c>
    </row>
    <row r="140" spans="1:6" ht="13">
      <c r="A140" s="32">
        <v>187</v>
      </c>
      <c r="B140" s="32" t="s">
        <v>141</v>
      </c>
      <c r="C140" s="32">
        <v>65</v>
      </c>
      <c r="D140" s="32">
        <v>15</v>
      </c>
      <c r="E140" s="33">
        <f t="shared" si="0"/>
        <v>0.23076923076923078</v>
      </c>
      <c r="F140" s="33">
        <f t="shared" si="1"/>
        <v>5.4462275796964639E-4</v>
      </c>
    </row>
    <row r="141" spans="1:6" ht="13">
      <c r="A141" s="32">
        <v>262</v>
      </c>
      <c r="B141" s="32" t="s">
        <v>142</v>
      </c>
      <c r="C141" s="32">
        <v>17</v>
      </c>
      <c r="D141" s="32">
        <v>15</v>
      </c>
      <c r="E141" s="33">
        <f t="shared" si="0"/>
        <v>0.88235294117647056</v>
      </c>
      <c r="F141" s="33">
        <f t="shared" si="1"/>
        <v>5.4462275796964639E-4</v>
      </c>
    </row>
    <row r="142" spans="1:6" ht="13">
      <c r="A142" s="32">
        <v>323</v>
      </c>
      <c r="B142" s="32" t="s">
        <v>143</v>
      </c>
      <c r="C142" s="32">
        <v>36234</v>
      </c>
      <c r="D142" s="32">
        <v>15</v>
      </c>
      <c r="E142" s="33">
        <f t="shared" si="0"/>
        <v>4.1397582381188939E-4</v>
      </c>
      <c r="F142" s="33">
        <f t="shared" si="1"/>
        <v>5.4462275796964639E-4</v>
      </c>
    </row>
    <row r="143" spans="1:6" ht="13">
      <c r="A143" s="32">
        <v>335</v>
      </c>
      <c r="B143" s="32" t="s">
        <v>112</v>
      </c>
      <c r="C143" s="32">
        <v>11352</v>
      </c>
      <c r="D143" s="32">
        <v>15</v>
      </c>
      <c r="E143" s="33">
        <f t="shared" si="0"/>
        <v>1.3213530655391121E-3</v>
      </c>
      <c r="F143" s="33">
        <f t="shared" si="1"/>
        <v>5.4462275796964639E-4</v>
      </c>
    </row>
    <row r="144" spans="1:6" ht="13">
      <c r="A144" s="32">
        <v>400</v>
      </c>
      <c r="B144" s="32" t="s">
        <v>144</v>
      </c>
      <c r="C144" s="32">
        <v>55</v>
      </c>
      <c r="D144" s="32">
        <v>15</v>
      </c>
      <c r="E144" s="33">
        <f t="shared" si="0"/>
        <v>0.27272727272727271</v>
      </c>
      <c r="F144" s="33">
        <f t="shared" si="1"/>
        <v>5.4462275796964639E-4</v>
      </c>
    </row>
    <row r="145" spans="1:6" ht="13">
      <c r="A145" s="32">
        <v>59</v>
      </c>
      <c r="B145" s="32" t="s">
        <v>491</v>
      </c>
      <c r="C145" s="32">
        <v>25</v>
      </c>
      <c r="D145" s="32">
        <v>14</v>
      </c>
      <c r="E145" s="33">
        <f t="shared" si="0"/>
        <v>0.56000000000000005</v>
      </c>
      <c r="F145" s="33">
        <f t="shared" si="1"/>
        <v>5.0831457410500328E-4</v>
      </c>
    </row>
    <row r="146" spans="1:6" ht="13">
      <c r="A146" s="32">
        <v>159</v>
      </c>
      <c r="B146" s="32" t="s">
        <v>145</v>
      </c>
      <c r="C146" s="32">
        <v>390</v>
      </c>
      <c r="D146" s="32">
        <v>14</v>
      </c>
      <c r="E146" s="33">
        <f t="shared" si="0"/>
        <v>3.5897435897435895E-2</v>
      </c>
      <c r="F146" s="33">
        <f t="shared" si="1"/>
        <v>5.0831457410500328E-4</v>
      </c>
    </row>
    <row r="147" spans="1:6" ht="13">
      <c r="A147" s="32">
        <v>218</v>
      </c>
      <c r="B147" s="32" t="s">
        <v>146</v>
      </c>
      <c r="C147" s="32">
        <v>1582</v>
      </c>
      <c r="D147" s="32">
        <v>14</v>
      </c>
      <c r="E147" s="33">
        <f t="shared" si="0"/>
        <v>8.8495575221238937E-3</v>
      </c>
      <c r="F147" s="33">
        <f t="shared" si="1"/>
        <v>5.0831457410500328E-4</v>
      </c>
    </row>
    <row r="148" spans="1:6" ht="13">
      <c r="A148" s="32">
        <v>388</v>
      </c>
      <c r="B148" s="32" t="s">
        <v>492</v>
      </c>
      <c r="C148" s="32">
        <v>23</v>
      </c>
      <c r="D148" s="32">
        <v>14</v>
      </c>
      <c r="E148" s="33">
        <f t="shared" si="0"/>
        <v>0.60869565217391308</v>
      </c>
      <c r="F148" s="33">
        <f t="shared" si="1"/>
        <v>5.0831457410500328E-4</v>
      </c>
    </row>
    <row r="149" spans="1:6" ht="13">
      <c r="A149" s="32">
        <v>117</v>
      </c>
      <c r="B149" s="32" t="s">
        <v>493</v>
      </c>
      <c r="C149" s="32">
        <v>1370</v>
      </c>
      <c r="D149" s="32">
        <v>13</v>
      </c>
      <c r="E149" s="33">
        <f t="shared" si="0"/>
        <v>9.4890510948905105E-3</v>
      </c>
      <c r="F149" s="33">
        <f t="shared" si="1"/>
        <v>4.7200639024036017E-4</v>
      </c>
    </row>
    <row r="150" spans="1:6" ht="13">
      <c r="A150" s="32">
        <v>336</v>
      </c>
      <c r="B150" s="32" t="s">
        <v>74</v>
      </c>
      <c r="C150" s="32">
        <v>2769</v>
      </c>
      <c r="D150" s="32">
        <v>13</v>
      </c>
      <c r="E150" s="33">
        <f t="shared" si="0"/>
        <v>4.6948356807511738E-3</v>
      </c>
      <c r="F150" s="33">
        <f t="shared" si="1"/>
        <v>4.7200639024036017E-4</v>
      </c>
    </row>
    <row r="151" spans="1:6" ht="13">
      <c r="A151" s="32">
        <v>142</v>
      </c>
      <c r="B151" s="32" t="s">
        <v>147</v>
      </c>
      <c r="C151" s="32">
        <v>204</v>
      </c>
      <c r="D151" s="32">
        <v>12</v>
      </c>
      <c r="E151" s="33">
        <f t="shared" si="0"/>
        <v>5.8823529411764705E-2</v>
      </c>
      <c r="F151" s="33">
        <f t="shared" si="1"/>
        <v>4.3569820637571707E-4</v>
      </c>
    </row>
    <row r="152" spans="1:6" ht="13">
      <c r="A152" s="32">
        <v>182</v>
      </c>
      <c r="B152" s="32" t="s">
        <v>148</v>
      </c>
      <c r="C152" s="32">
        <v>18</v>
      </c>
      <c r="D152" s="32">
        <v>12</v>
      </c>
      <c r="E152" s="33">
        <f t="shared" si="0"/>
        <v>0.66666666666666663</v>
      </c>
      <c r="F152" s="33">
        <f t="shared" si="1"/>
        <v>4.3569820637571707E-4</v>
      </c>
    </row>
    <row r="153" spans="1:6" ht="13">
      <c r="A153" s="32">
        <v>193</v>
      </c>
      <c r="B153" s="32" t="s">
        <v>149</v>
      </c>
      <c r="C153" s="32">
        <v>29</v>
      </c>
      <c r="D153" s="32">
        <v>12</v>
      </c>
      <c r="E153" s="33">
        <f t="shared" si="0"/>
        <v>0.41379310344827586</v>
      </c>
      <c r="F153" s="33">
        <f t="shared" si="1"/>
        <v>4.3569820637571707E-4</v>
      </c>
    </row>
    <row r="154" spans="1:6" ht="13">
      <c r="A154" s="32">
        <v>338</v>
      </c>
      <c r="B154" s="32" t="s">
        <v>150</v>
      </c>
      <c r="C154" s="32">
        <v>9704</v>
      </c>
      <c r="D154" s="32">
        <v>12</v>
      </c>
      <c r="E154" s="33">
        <f t="shared" si="0"/>
        <v>1.2366034624896949E-3</v>
      </c>
      <c r="F154" s="33">
        <f t="shared" si="1"/>
        <v>4.3569820637571707E-4</v>
      </c>
    </row>
    <row r="155" spans="1:6" ht="13">
      <c r="A155" s="32">
        <v>428</v>
      </c>
      <c r="B155" s="32" t="s">
        <v>151</v>
      </c>
      <c r="C155" s="32">
        <v>185</v>
      </c>
      <c r="D155" s="32">
        <v>12</v>
      </c>
      <c r="E155" s="33">
        <f t="shared" si="0"/>
        <v>6.4864864864864868E-2</v>
      </c>
      <c r="F155" s="33">
        <f t="shared" si="1"/>
        <v>4.3569820637571707E-4</v>
      </c>
    </row>
    <row r="156" spans="1:6" ht="13">
      <c r="A156" s="32">
        <v>436</v>
      </c>
      <c r="B156" s="32" t="s">
        <v>152</v>
      </c>
      <c r="C156" s="32">
        <v>278</v>
      </c>
      <c r="D156" s="32">
        <v>12</v>
      </c>
      <c r="E156" s="33">
        <f t="shared" si="0"/>
        <v>4.3165467625899283E-2</v>
      </c>
      <c r="F156" s="33">
        <f t="shared" si="1"/>
        <v>4.3569820637571707E-4</v>
      </c>
    </row>
    <row r="157" spans="1:6" ht="13">
      <c r="A157" s="32">
        <v>7</v>
      </c>
      <c r="B157" s="32" t="s">
        <v>494</v>
      </c>
      <c r="C157" s="32">
        <v>1670</v>
      </c>
      <c r="D157" s="32">
        <v>11</v>
      </c>
      <c r="E157" s="33">
        <f t="shared" si="0"/>
        <v>6.5868263473053889E-3</v>
      </c>
      <c r="F157" s="33">
        <f t="shared" si="1"/>
        <v>3.9939002251107402E-4</v>
      </c>
    </row>
    <row r="158" spans="1:6" ht="13">
      <c r="A158" s="32">
        <v>89</v>
      </c>
      <c r="B158" s="32" t="s">
        <v>495</v>
      </c>
      <c r="C158" s="32">
        <v>136</v>
      </c>
      <c r="D158" s="32">
        <v>11</v>
      </c>
      <c r="E158" s="33">
        <f t="shared" si="0"/>
        <v>8.0882352941176475E-2</v>
      </c>
      <c r="F158" s="33">
        <f t="shared" si="1"/>
        <v>3.9939002251107402E-4</v>
      </c>
    </row>
    <row r="159" spans="1:6" ht="13">
      <c r="A159" s="32">
        <v>99</v>
      </c>
      <c r="B159" s="32" t="s">
        <v>153</v>
      </c>
      <c r="C159" s="32">
        <v>847</v>
      </c>
      <c r="D159" s="32">
        <v>11</v>
      </c>
      <c r="E159" s="33">
        <f t="shared" si="0"/>
        <v>1.2987012987012988E-2</v>
      </c>
      <c r="F159" s="33">
        <f t="shared" si="1"/>
        <v>3.9939002251107402E-4</v>
      </c>
    </row>
    <row r="160" spans="1:6" ht="13">
      <c r="A160" s="32">
        <v>474</v>
      </c>
      <c r="B160" s="32" t="s">
        <v>154</v>
      </c>
      <c r="C160" s="32">
        <v>88</v>
      </c>
      <c r="D160" s="32">
        <v>11</v>
      </c>
      <c r="E160" s="33">
        <f t="shared" si="0"/>
        <v>0.125</v>
      </c>
      <c r="F160" s="33">
        <f t="shared" si="1"/>
        <v>3.9939002251107402E-4</v>
      </c>
    </row>
    <row r="161" spans="1:6" ht="13">
      <c r="A161" s="32">
        <v>127</v>
      </c>
      <c r="B161" s="32" t="s">
        <v>496</v>
      </c>
      <c r="C161" s="32">
        <v>340</v>
      </c>
      <c r="D161" s="32">
        <v>10</v>
      </c>
      <c r="E161" s="33">
        <f t="shared" si="0"/>
        <v>2.9411764705882353E-2</v>
      </c>
      <c r="F161" s="33">
        <f t="shared" si="1"/>
        <v>3.6308183864643091E-4</v>
      </c>
    </row>
    <row r="162" spans="1:6" ht="13">
      <c r="A162" s="32">
        <v>149</v>
      </c>
      <c r="B162" s="32" t="s">
        <v>155</v>
      </c>
      <c r="C162" s="32">
        <v>29</v>
      </c>
      <c r="D162" s="32">
        <v>10</v>
      </c>
      <c r="E162" s="33">
        <f t="shared" si="0"/>
        <v>0.34482758620689657</v>
      </c>
      <c r="F162" s="33">
        <f t="shared" si="1"/>
        <v>3.6308183864643091E-4</v>
      </c>
    </row>
    <row r="163" spans="1:6" ht="13">
      <c r="A163" s="32">
        <v>330</v>
      </c>
      <c r="B163" s="32" t="s">
        <v>497</v>
      </c>
      <c r="C163" s="32">
        <v>14439</v>
      </c>
      <c r="D163" s="32">
        <v>10</v>
      </c>
      <c r="E163" s="33">
        <f t="shared" si="0"/>
        <v>6.925687374471916E-4</v>
      </c>
      <c r="F163" s="33">
        <f t="shared" si="1"/>
        <v>3.6308183864643091E-4</v>
      </c>
    </row>
    <row r="164" spans="1:6" ht="13">
      <c r="A164" s="32">
        <v>71</v>
      </c>
      <c r="B164" s="32" t="s">
        <v>156</v>
      </c>
      <c r="C164" s="32">
        <v>1670</v>
      </c>
      <c r="D164" s="32">
        <v>9</v>
      </c>
      <c r="E164" s="33">
        <f t="shared" si="0"/>
        <v>5.3892215568862277E-3</v>
      </c>
      <c r="F164" s="33">
        <f t="shared" si="1"/>
        <v>3.267736547817878E-4</v>
      </c>
    </row>
    <row r="165" spans="1:6" ht="13">
      <c r="A165" s="32">
        <v>73</v>
      </c>
      <c r="B165" s="32" t="s">
        <v>157</v>
      </c>
      <c r="C165" s="32">
        <v>1596</v>
      </c>
      <c r="D165" s="32">
        <v>9</v>
      </c>
      <c r="E165" s="33">
        <f t="shared" si="0"/>
        <v>5.6390977443609019E-3</v>
      </c>
      <c r="F165" s="33">
        <f t="shared" si="1"/>
        <v>3.267736547817878E-4</v>
      </c>
    </row>
    <row r="166" spans="1:6" ht="13">
      <c r="A166" s="32">
        <v>88</v>
      </c>
      <c r="B166" s="32" t="s">
        <v>498</v>
      </c>
      <c r="C166" s="32">
        <v>75</v>
      </c>
      <c r="D166" s="32">
        <v>9</v>
      </c>
      <c r="E166" s="33">
        <f t="shared" si="0"/>
        <v>0.12</v>
      </c>
      <c r="F166" s="33">
        <f t="shared" si="1"/>
        <v>3.267736547817878E-4</v>
      </c>
    </row>
    <row r="167" spans="1:6" ht="13">
      <c r="A167" s="32">
        <v>233</v>
      </c>
      <c r="B167" s="32" t="s">
        <v>158</v>
      </c>
      <c r="C167" s="32">
        <v>910</v>
      </c>
      <c r="D167" s="32">
        <v>9</v>
      </c>
      <c r="E167" s="33">
        <f t="shared" si="0"/>
        <v>9.8901098901098897E-3</v>
      </c>
      <c r="F167" s="33">
        <f t="shared" si="1"/>
        <v>3.267736547817878E-4</v>
      </c>
    </row>
    <row r="168" spans="1:6" ht="13">
      <c r="A168" s="32">
        <v>322</v>
      </c>
      <c r="B168" s="32" t="s">
        <v>159</v>
      </c>
      <c r="C168" s="32">
        <v>4155</v>
      </c>
      <c r="D168" s="32">
        <v>9</v>
      </c>
      <c r="E168" s="33">
        <f t="shared" si="0"/>
        <v>2.1660649819494585E-3</v>
      </c>
      <c r="F168" s="33">
        <f t="shared" si="1"/>
        <v>3.267736547817878E-4</v>
      </c>
    </row>
    <row r="169" spans="1:6" ht="13">
      <c r="A169" s="32">
        <v>327</v>
      </c>
      <c r="B169" s="32" t="s">
        <v>160</v>
      </c>
      <c r="C169" s="32">
        <v>658</v>
      </c>
      <c r="D169" s="32">
        <v>9</v>
      </c>
      <c r="E169" s="33">
        <f t="shared" si="0"/>
        <v>1.3677811550151976E-2</v>
      </c>
      <c r="F169" s="33">
        <f t="shared" si="1"/>
        <v>3.267736547817878E-4</v>
      </c>
    </row>
    <row r="170" spans="1:6" ht="13">
      <c r="A170" s="32">
        <v>6</v>
      </c>
      <c r="B170" s="32" t="s">
        <v>499</v>
      </c>
      <c r="C170" s="32">
        <v>1007</v>
      </c>
      <c r="D170" s="32">
        <v>8</v>
      </c>
      <c r="E170" s="33">
        <f t="shared" si="0"/>
        <v>7.9443892750744784E-3</v>
      </c>
      <c r="F170" s="33">
        <f t="shared" si="1"/>
        <v>2.9046547091714475E-4</v>
      </c>
    </row>
    <row r="171" spans="1:6" ht="13">
      <c r="A171" s="32">
        <v>54</v>
      </c>
      <c r="B171" s="32" t="s">
        <v>161</v>
      </c>
      <c r="C171" s="32">
        <v>1664</v>
      </c>
      <c r="D171" s="32">
        <v>8</v>
      </c>
      <c r="E171" s="33">
        <f t="shared" si="0"/>
        <v>4.807692307692308E-3</v>
      </c>
      <c r="F171" s="33">
        <f t="shared" si="1"/>
        <v>2.9046547091714475E-4</v>
      </c>
    </row>
    <row r="172" spans="1:6" ht="13">
      <c r="A172" s="32">
        <v>301</v>
      </c>
      <c r="B172" s="32" t="s">
        <v>162</v>
      </c>
      <c r="C172" s="32">
        <v>224</v>
      </c>
      <c r="D172" s="32">
        <v>8</v>
      </c>
      <c r="E172" s="33">
        <f t="shared" si="0"/>
        <v>3.5714285714285712E-2</v>
      </c>
      <c r="F172" s="33">
        <f t="shared" si="1"/>
        <v>2.9046547091714475E-4</v>
      </c>
    </row>
    <row r="173" spans="1:6" ht="13">
      <c r="A173" s="32">
        <v>302</v>
      </c>
      <c r="B173" s="32" t="s">
        <v>500</v>
      </c>
      <c r="C173" s="32">
        <v>21</v>
      </c>
      <c r="D173" s="32">
        <v>8</v>
      </c>
      <c r="E173" s="33">
        <f t="shared" si="0"/>
        <v>0.38095238095238093</v>
      </c>
      <c r="F173" s="33">
        <f t="shared" si="1"/>
        <v>2.9046547091714475E-4</v>
      </c>
    </row>
    <row r="174" spans="1:6" ht="13">
      <c r="A174" s="32">
        <v>456</v>
      </c>
      <c r="B174" s="32" t="s">
        <v>163</v>
      </c>
      <c r="C174" s="32">
        <v>850</v>
      </c>
      <c r="D174" s="32">
        <v>8</v>
      </c>
      <c r="E174" s="33">
        <f t="shared" si="0"/>
        <v>9.4117647058823521E-3</v>
      </c>
      <c r="F174" s="33">
        <f t="shared" si="1"/>
        <v>2.9046547091714475E-4</v>
      </c>
    </row>
    <row r="175" spans="1:6" ht="13">
      <c r="A175" s="32">
        <v>35</v>
      </c>
      <c r="B175" s="32" t="s">
        <v>164</v>
      </c>
      <c r="C175" s="32">
        <v>12</v>
      </c>
      <c r="D175" s="32">
        <v>7</v>
      </c>
      <c r="E175" s="33">
        <f t="shared" si="0"/>
        <v>0.58333333333333337</v>
      </c>
      <c r="F175" s="33">
        <f t="shared" si="1"/>
        <v>2.5415728705250164E-4</v>
      </c>
    </row>
    <row r="176" spans="1:6" ht="13">
      <c r="A176" s="32">
        <v>79</v>
      </c>
      <c r="B176" s="32" t="s">
        <v>165</v>
      </c>
      <c r="C176" s="32">
        <v>95</v>
      </c>
      <c r="D176" s="32">
        <v>7</v>
      </c>
      <c r="E176" s="33">
        <f t="shared" si="0"/>
        <v>7.3684210526315783E-2</v>
      </c>
      <c r="F176" s="33">
        <f t="shared" si="1"/>
        <v>2.5415728705250164E-4</v>
      </c>
    </row>
    <row r="177" spans="1:6" ht="13">
      <c r="A177" s="32">
        <v>144</v>
      </c>
      <c r="B177" s="32" t="s">
        <v>166</v>
      </c>
      <c r="C177" s="32">
        <v>13</v>
      </c>
      <c r="D177" s="32">
        <v>7</v>
      </c>
      <c r="E177" s="33">
        <f t="shared" si="0"/>
        <v>0.53846153846153844</v>
      </c>
      <c r="F177" s="33">
        <f t="shared" si="1"/>
        <v>2.5415728705250164E-4</v>
      </c>
    </row>
    <row r="178" spans="1:6" ht="13">
      <c r="A178" s="32">
        <v>192</v>
      </c>
      <c r="B178" s="32" t="s">
        <v>167</v>
      </c>
      <c r="C178" s="32">
        <v>13</v>
      </c>
      <c r="D178" s="32">
        <v>7</v>
      </c>
      <c r="E178" s="33">
        <f t="shared" si="0"/>
        <v>0.53846153846153844</v>
      </c>
      <c r="F178" s="33">
        <f t="shared" si="1"/>
        <v>2.5415728705250164E-4</v>
      </c>
    </row>
    <row r="179" spans="1:6" ht="13">
      <c r="A179" s="32">
        <v>427</v>
      </c>
      <c r="B179" s="32" t="s">
        <v>168</v>
      </c>
      <c r="C179" s="32">
        <v>42</v>
      </c>
      <c r="D179" s="32">
        <v>7</v>
      </c>
      <c r="E179" s="33">
        <f t="shared" si="0"/>
        <v>0.16666666666666666</v>
      </c>
      <c r="F179" s="33">
        <f t="shared" si="1"/>
        <v>2.5415728705250164E-4</v>
      </c>
    </row>
    <row r="180" spans="1:6" ht="13">
      <c r="A180" s="32">
        <v>8</v>
      </c>
      <c r="B180" s="32" t="s">
        <v>169</v>
      </c>
      <c r="C180" s="32">
        <v>8</v>
      </c>
      <c r="D180" s="32">
        <v>6</v>
      </c>
      <c r="E180" s="33">
        <f t="shared" si="0"/>
        <v>0.75</v>
      </c>
      <c r="F180" s="33">
        <f t="shared" si="1"/>
        <v>2.1784910318785853E-4</v>
      </c>
    </row>
    <row r="181" spans="1:6" ht="13">
      <c r="A181" s="32">
        <v>96</v>
      </c>
      <c r="B181" s="32" t="s">
        <v>170</v>
      </c>
      <c r="C181" s="32">
        <v>17</v>
      </c>
      <c r="D181" s="32">
        <v>6</v>
      </c>
      <c r="E181" s="33">
        <f t="shared" si="0"/>
        <v>0.35294117647058826</v>
      </c>
      <c r="F181" s="33">
        <f t="shared" si="1"/>
        <v>2.1784910318785853E-4</v>
      </c>
    </row>
    <row r="182" spans="1:6" ht="13">
      <c r="A182" s="32">
        <v>97</v>
      </c>
      <c r="B182" s="32" t="s">
        <v>171</v>
      </c>
      <c r="C182" s="32">
        <v>66</v>
      </c>
      <c r="D182" s="32">
        <v>6</v>
      </c>
      <c r="E182" s="33">
        <f t="shared" si="0"/>
        <v>9.0909090909090912E-2</v>
      </c>
      <c r="F182" s="33">
        <f t="shared" si="1"/>
        <v>2.1784910318785853E-4</v>
      </c>
    </row>
    <row r="183" spans="1:6" ht="13">
      <c r="A183" s="32">
        <v>100</v>
      </c>
      <c r="B183" s="32" t="s">
        <v>172</v>
      </c>
      <c r="C183" s="32">
        <v>223</v>
      </c>
      <c r="D183" s="32">
        <v>6</v>
      </c>
      <c r="E183" s="33">
        <f t="shared" si="0"/>
        <v>2.6905829596412557E-2</v>
      </c>
      <c r="F183" s="33">
        <f t="shared" si="1"/>
        <v>2.1784910318785853E-4</v>
      </c>
    </row>
    <row r="184" spans="1:6" ht="13">
      <c r="A184" s="32">
        <v>227</v>
      </c>
      <c r="B184" s="32" t="s">
        <v>173</v>
      </c>
      <c r="C184" s="32">
        <v>1502</v>
      </c>
      <c r="D184" s="32">
        <v>6</v>
      </c>
      <c r="E184" s="33">
        <f t="shared" si="0"/>
        <v>3.9946737683089215E-3</v>
      </c>
      <c r="F184" s="33">
        <f t="shared" si="1"/>
        <v>2.1784910318785853E-4</v>
      </c>
    </row>
    <row r="185" spans="1:6" ht="13">
      <c r="A185" s="32">
        <v>273</v>
      </c>
      <c r="B185" s="32" t="s">
        <v>174</v>
      </c>
      <c r="C185" s="32">
        <v>121</v>
      </c>
      <c r="D185" s="32">
        <v>6</v>
      </c>
      <c r="E185" s="33">
        <f t="shared" si="0"/>
        <v>4.9586776859504134E-2</v>
      </c>
      <c r="F185" s="33">
        <f t="shared" si="1"/>
        <v>2.1784910318785853E-4</v>
      </c>
    </row>
    <row r="186" spans="1:6" ht="13">
      <c r="A186" s="32">
        <v>32</v>
      </c>
      <c r="B186" s="32" t="s">
        <v>501</v>
      </c>
      <c r="C186" s="32">
        <v>172</v>
      </c>
      <c r="D186" s="32">
        <v>5</v>
      </c>
      <c r="E186" s="33">
        <f t="shared" si="0"/>
        <v>2.9069767441860465E-2</v>
      </c>
      <c r="F186" s="33">
        <f t="shared" si="1"/>
        <v>1.8154091932321545E-4</v>
      </c>
    </row>
    <row r="187" spans="1:6" ht="13">
      <c r="A187" s="32">
        <v>33</v>
      </c>
      <c r="B187" s="32" t="s">
        <v>175</v>
      </c>
      <c r="C187" s="32">
        <v>218</v>
      </c>
      <c r="D187" s="32">
        <v>5</v>
      </c>
      <c r="E187" s="33">
        <f t="shared" si="0"/>
        <v>2.2935779816513763E-2</v>
      </c>
      <c r="F187" s="33">
        <f t="shared" si="1"/>
        <v>1.8154091932321545E-4</v>
      </c>
    </row>
    <row r="188" spans="1:6" ht="13">
      <c r="A188" s="32">
        <v>38</v>
      </c>
      <c r="B188" s="32" t="s">
        <v>176</v>
      </c>
      <c r="C188" s="32">
        <v>7</v>
      </c>
      <c r="D188" s="32">
        <v>5</v>
      </c>
      <c r="E188" s="33">
        <f t="shared" si="0"/>
        <v>0.7142857142857143</v>
      </c>
      <c r="F188" s="33">
        <f t="shared" si="1"/>
        <v>1.8154091932321545E-4</v>
      </c>
    </row>
    <row r="189" spans="1:6" ht="13">
      <c r="A189" s="32">
        <v>136</v>
      </c>
      <c r="B189" s="32" t="s">
        <v>502</v>
      </c>
      <c r="C189" s="32">
        <v>309</v>
      </c>
      <c r="D189" s="32">
        <v>5</v>
      </c>
      <c r="E189" s="33">
        <f t="shared" si="0"/>
        <v>1.6181229773462782E-2</v>
      </c>
      <c r="F189" s="33">
        <f t="shared" si="1"/>
        <v>1.8154091932321545E-4</v>
      </c>
    </row>
    <row r="190" spans="1:6" ht="13">
      <c r="A190" s="32">
        <v>177</v>
      </c>
      <c r="B190" s="32" t="s">
        <v>177</v>
      </c>
      <c r="C190" s="32">
        <v>403</v>
      </c>
      <c r="D190" s="32">
        <v>5</v>
      </c>
      <c r="E190" s="33">
        <f t="shared" si="0"/>
        <v>1.2406947890818859E-2</v>
      </c>
      <c r="F190" s="33">
        <f t="shared" si="1"/>
        <v>1.8154091932321545E-4</v>
      </c>
    </row>
    <row r="191" spans="1:6" ht="13">
      <c r="A191" s="32">
        <v>185</v>
      </c>
      <c r="B191" s="32" t="s">
        <v>178</v>
      </c>
      <c r="C191" s="32">
        <v>20</v>
      </c>
      <c r="D191" s="32">
        <v>5</v>
      </c>
      <c r="E191" s="33">
        <f t="shared" si="0"/>
        <v>0.25</v>
      </c>
      <c r="F191" s="33">
        <f t="shared" si="1"/>
        <v>1.8154091932321545E-4</v>
      </c>
    </row>
    <row r="192" spans="1:6" ht="13">
      <c r="A192" s="32">
        <v>202</v>
      </c>
      <c r="B192" s="32" t="s">
        <v>179</v>
      </c>
      <c r="C192" s="32">
        <v>687</v>
      </c>
      <c r="D192" s="32">
        <v>5</v>
      </c>
      <c r="E192" s="33">
        <f t="shared" si="0"/>
        <v>7.2780203784570596E-3</v>
      </c>
      <c r="F192" s="33">
        <f t="shared" si="1"/>
        <v>1.8154091932321545E-4</v>
      </c>
    </row>
    <row r="193" spans="1:6" ht="13">
      <c r="A193" s="32">
        <v>228</v>
      </c>
      <c r="B193" s="32" t="s">
        <v>180</v>
      </c>
      <c r="C193" s="32">
        <v>1189</v>
      </c>
      <c r="D193" s="32">
        <v>5</v>
      </c>
      <c r="E193" s="33">
        <f t="shared" si="0"/>
        <v>4.2052144659377629E-3</v>
      </c>
      <c r="F193" s="33">
        <f t="shared" si="1"/>
        <v>1.8154091932321545E-4</v>
      </c>
    </row>
    <row r="194" spans="1:6" ht="13">
      <c r="A194" s="32">
        <v>254</v>
      </c>
      <c r="B194" s="32" t="s">
        <v>181</v>
      </c>
      <c r="C194" s="32">
        <v>778</v>
      </c>
      <c r="D194" s="32">
        <v>5</v>
      </c>
      <c r="E194" s="33">
        <f t="shared" si="0"/>
        <v>6.4267352185089976E-3</v>
      </c>
      <c r="F194" s="33">
        <f t="shared" si="1"/>
        <v>1.8154091932321545E-4</v>
      </c>
    </row>
    <row r="195" spans="1:6" ht="13">
      <c r="A195" s="32">
        <v>329</v>
      </c>
      <c r="B195" s="32" t="s">
        <v>143</v>
      </c>
      <c r="C195" s="32">
        <v>610</v>
      </c>
      <c r="D195" s="32">
        <v>5</v>
      </c>
      <c r="E195" s="33">
        <f t="shared" si="0"/>
        <v>8.1967213114754103E-3</v>
      </c>
      <c r="F195" s="33">
        <f t="shared" si="1"/>
        <v>1.8154091932321545E-4</v>
      </c>
    </row>
    <row r="196" spans="1:6" ht="13">
      <c r="A196" s="32">
        <v>331</v>
      </c>
      <c r="B196" s="32" t="s">
        <v>159</v>
      </c>
      <c r="C196" s="32">
        <v>2449</v>
      </c>
      <c r="D196" s="32">
        <v>5</v>
      </c>
      <c r="E196" s="33">
        <f t="shared" si="0"/>
        <v>2.0416496529195591E-3</v>
      </c>
      <c r="F196" s="33">
        <f t="shared" si="1"/>
        <v>1.8154091932321545E-4</v>
      </c>
    </row>
    <row r="197" spans="1:6" ht="13">
      <c r="A197" s="32">
        <v>332</v>
      </c>
      <c r="B197" s="32" t="s">
        <v>143</v>
      </c>
      <c r="C197" s="32">
        <v>11990</v>
      </c>
      <c r="D197" s="32">
        <v>5</v>
      </c>
      <c r="E197" s="33">
        <f t="shared" si="0"/>
        <v>4.1701417848206837E-4</v>
      </c>
      <c r="F197" s="33">
        <f t="shared" si="1"/>
        <v>1.8154091932321545E-4</v>
      </c>
    </row>
    <row r="198" spans="1:6" ht="13">
      <c r="A198" s="32">
        <v>389</v>
      </c>
      <c r="B198" s="32" t="s">
        <v>182</v>
      </c>
      <c r="C198" s="32">
        <v>5</v>
      </c>
      <c r="D198" s="32">
        <v>5</v>
      </c>
      <c r="E198" s="33">
        <f t="shared" si="0"/>
        <v>1</v>
      </c>
      <c r="F198" s="33">
        <f t="shared" si="1"/>
        <v>1.8154091932321545E-4</v>
      </c>
    </row>
    <row r="199" spans="1:6" ht="13">
      <c r="A199" s="32">
        <v>402</v>
      </c>
      <c r="B199" s="32" t="s">
        <v>503</v>
      </c>
      <c r="C199" s="32">
        <v>5</v>
      </c>
      <c r="D199" s="32">
        <v>5</v>
      </c>
      <c r="E199" s="33">
        <f t="shared" si="0"/>
        <v>1</v>
      </c>
      <c r="F199" s="33">
        <f t="shared" si="1"/>
        <v>1.8154091932321545E-4</v>
      </c>
    </row>
    <row r="200" spans="1:6" ht="13">
      <c r="A200" s="32">
        <v>440</v>
      </c>
      <c r="B200" s="32" t="s">
        <v>183</v>
      </c>
      <c r="C200" s="32">
        <v>24</v>
      </c>
      <c r="D200" s="32">
        <v>5</v>
      </c>
      <c r="E200" s="33">
        <f t="shared" si="0"/>
        <v>0.20833333333333334</v>
      </c>
      <c r="F200" s="33">
        <f t="shared" si="1"/>
        <v>1.8154091932321545E-4</v>
      </c>
    </row>
    <row r="201" spans="1:6" ht="13">
      <c r="A201" s="32">
        <v>10</v>
      </c>
      <c r="B201" s="32" t="s">
        <v>184</v>
      </c>
      <c r="C201" s="32">
        <v>17</v>
      </c>
      <c r="D201" s="32">
        <v>4</v>
      </c>
      <c r="E201" s="33">
        <f t="shared" si="0"/>
        <v>0.23529411764705882</v>
      </c>
      <c r="F201" s="33">
        <f t="shared" si="1"/>
        <v>1.4523273545857237E-4</v>
      </c>
    </row>
    <row r="202" spans="1:6" ht="13">
      <c r="A202" s="32">
        <v>44</v>
      </c>
      <c r="B202" s="32" t="s">
        <v>185</v>
      </c>
      <c r="C202" s="32">
        <v>154</v>
      </c>
      <c r="D202" s="32">
        <v>4</v>
      </c>
      <c r="E202" s="33">
        <f t="shared" si="0"/>
        <v>2.5974025974025976E-2</v>
      </c>
      <c r="F202" s="33">
        <f t="shared" si="1"/>
        <v>1.4523273545857237E-4</v>
      </c>
    </row>
    <row r="203" spans="1:6" ht="13">
      <c r="A203" s="32">
        <v>98</v>
      </c>
      <c r="B203" s="32" t="s">
        <v>186</v>
      </c>
      <c r="C203" s="32">
        <v>26</v>
      </c>
      <c r="D203" s="32">
        <v>4</v>
      </c>
      <c r="E203" s="33">
        <f t="shared" si="0"/>
        <v>0.15384615384615385</v>
      </c>
      <c r="F203" s="33">
        <f t="shared" si="1"/>
        <v>1.4523273545857237E-4</v>
      </c>
    </row>
    <row r="204" spans="1:6" ht="13">
      <c r="A204" s="32">
        <v>328</v>
      </c>
      <c r="B204" s="32" t="s">
        <v>159</v>
      </c>
      <c r="C204" s="32">
        <v>48</v>
      </c>
      <c r="D204" s="32">
        <v>4</v>
      </c>
      <c r="E204" s="33">
        <f t="shared" si="0"/>
        <v>8.3333333333333329E-2</v>
      </c>
      <c r="F204" s="33">
        <f t="shared" si="1"/>
        <v>1.4523273545857237E-4</v>
      </c>
    </row>
    <row r="205" spans="1:6" ht="13">
      <c r="A205" s="32">
        <v>341</v>
      </c>
      <c r="B205" s="32" t="s">
        <v>187</v>
      </c>
      <c r="C205" s="32">
        <v>309</v>
      </c>
      <c r="D205" s="32">
        <v>4</v>
      </c>
      <c r="E205" s="33">
        <f t="shared" si="0"/>
        <v>1.2944983818770227E-2</v>
      </c>
      <c r="F205" s="33">
        <f t="shared" si="1"/>
        <v>1.4523273545857237E-4</v>
      </c>
    </row>
    <row r="206" spans="1:6" ht="13">
      <c r="A206" s="32">
        <v>343</v>
      </c>
      <c r="B206" s="32" t="s">
        <v>188</v>
      </c>
      <c r="C206" s="32">
        <v>1008</v>
      </c>
      <c r="D206" s="32">
        <v>4</v>
      </c>
      <c r="E206" s="33">
        <f t="shared" si="0"/>
        <v>3.968253968253968E-3</v>
      </c>
      <c r="F206" s="33">
        <f t="shared" si="1"/>
        <v>1.4523273545857237E-4</v>
      </c>
    </row>
    <row r="207" spans="1:6" ht="13">
      <c r="A207" s="32">
        <v>397</v>
      </c>
      <c r="B207" s="32" t="s">
        <v>189</v>
      </c>
      <c r="C207" s="32">
        <v>18</v>
      </c>
      <c r="D207" s="32">
        <v>4</v>
      </c>
      <c r="E207" s="33">
        <f t="shared" si="0"/>
        <v>0.22222222222222221</v>
      </c>
      <c r="F207" s="33">
        <f t="shared" si="1"/>
        <v>1.4523273545857237E-4</v>
      </c>
    </row>
    <row r="208" spans="1:6" ht="13">
      <c r="A208" s="32">
        <v>433</v>
      </c>
      <c r="B208" s="32" t="s">
        <v>190</v>
      </c>
      <c r="C208" s="32">
        <v>542</v>
      </c>
      <c r="D208" s="32">
        <v>4</v>
      </c>
      <c r="E208" s="33">
        <f t="shared" si="0"/>
        <v>7.3800738007380072E-3</v>
      </c>
      <c r="F208" s="33">
        <f t="shared" si="1"/>
        <v>1.4523273545857237E-4</v>
      </c>
    </row>
    <row r="209" spans="1:6" ht="13">
      <c r="A209" s="32">
        <v>489</v>
      </c>
      <c r="B209" s="32" t="s">
        <v>191</v>
      </c>
      <c r="C209" s="32">
        <v>16499</v>
      </c>
      <c r="D209" s="32">
        <v>4</v>
      </c>
      <c r="E209" s="33">
        <f t="shared" si="0"/>
        <v>2.424389356930723E-4</v>
      </c>
      <c r="F209" s="33">
        <f t="shared" si="1"/>
        <v>1.4523273545857237E-4</v>
      </c>
    </row>
    <row r="210" spans="1:6" ht="13">
      <c r="A210" s="32">
        <v>39</v>
      </c>
      <c r="B210" s="32" t="s">
        <v>192</v>
      </c>
      <c r="C210" s="32">
        <v>689</v>
      </c>
      <c r="D210" s="32">
        <v>3</v>
      </c>
      <c r="E210" s="33">
        <f t="shared" si="0"/>
        <v>4.3541364296081275E-3</v>
      </c>
      <c r="F210" s="33">
        <f t="shared" si="1"/>
        <v>1.0892455159392927E-4</v>
      </c>
    </row>
    <row r="211" spans="1:6" ht="13">
      <c r="A211" s="32">
        <v>51</v>
      </c>
      <c r="B211" s="32" t="s">
        <v>504</v>
      </c>
      <c r="C211" s="32">
        <v>885</v>
      </c>
      <c r="D211" s="32">
        <v>3</v>
      </c>
      <c r="E211" s="33">
        <f t="shared" si="0"/>
        <v>3.3898305084745762E-3</v>
      </c>
      <c r="F211" s="33">
        <f t="shared" si="1"/>
        <v>1.0892455159392927E-4</v>
      </c>
    </row>
    <row r="212" spans="1:6" ht="13">
      <c r="A212" s="32">
        <v>57</v>
      </c>
      <c r="B212" s="32" t="s">
        <v>193</v>
      </c>
      <c r="C212" s="32">
        <v>6</v>
      </c>
      <c r="D212" s="32">
        <v>3</v>
      </c>
      <c r="E212" s="33">
        <f t="shared" si="0"/>
        <v>0.5</v>
      </c>
      <c r="F212" s="33">
        <f t="shared" si="1"/>
        <v>1.0892455159392927E-4</v>
      </c>
    </row>
    <row r="213" spans="1:6" ht="13">
      <c r="A213" s="32">
        <v>63</v>
      </c>
      <c r="B213" s="32" t="s">
        <v>194</v>
      </c>
      <c r="C213" s="32">
        <v>1338</v>
      </c>
      <c r="D213" s="32">
        <v>3</v>
      </c>
      <c r="E213" s="33">
        <f t="shared" si="0"/>
        <v>2.242152466367713E-3</v>
      </c>
      <c r="F213" s="33">
        <f t="shared" si="1"/>
        <v>1.0892455159392927E-4</v>
      </c>
    </row>
    <row r="214" spans="1:6" ht="13">
      <c r="A214" s="32">
        <v>104</v>
      </c>
      <c r="B214" s="32" t="s">
        <v>195</v>
      </c>
      <c r="C214" s="32">
        <v>261</v>
      </c>
      <c r="D214" s="32">
        <v>3</v>
      </c>
      <c r="E214" s="33">
        <f t="shared" si="0"/>
        <v>1.1494252873563218E-2</v>
      </c>
      <c r="F214" s="33">
        <f t="shared" si="1"/>
        <v>1.0892455159392927E-4</v>
      </c>
    </row>
    <row r="215" spans="1:6" ht="13">
      <c r="A215" s="32">
        <v>119</v>
      </c>
      <c r="B215" s="32" t="s">
        <v>196</v>
      </c>
      <c r="C215" s="32">
        <v>582</v>
      </c>
      <c r="D215" s="32">
        <v>3</v>
      </c>
      <c r="E215" s="33">
        <f t="shared" si="0"/>
        <v>5.1546391752577319E-3</v>
      </c>
      <c r="F215" s="33">
        <f t="shared" si="1"/>
        <v>1.0892455159392927E-4</v>
      </c>
    </row>
    <row r="216" spans="1:6" ht="13">
      <c r="A216" s="32">
        <v>197</v>
      </c>
      <c r="B216" s="32" t="s">
        <v>197</v>
      </c>
      <c r="C216" s="32">
        <v>618</v>
      </c>
      <c r="D216" s="32">
        <v>3</v>
      </c>
      <c r="E216" s="33">
        <f t="shared" si="0"/>
        <v>4.8543689320388345E-3</v>
      </c>
      <c r="F216" s="33">
        <f t="shared" si="1"/>
        <v>1.0892455159392927E-4</v>
      </c>
    </row>
    <row r="217" spans="1:6" ht="13">
      <c r="A217" s="32">
        <v>235</v>
      </c>
      <c r="B217" s="32" t="s">
        <v>505</v>
      </c>
      <c r="C217" s="32">
        <v>34</v>
      </c>
      <c r="D217" s="32">
        <v>3</v>
      </c>
      <c r="E217" s="33">
        <f t="shared" si="0"/>
        <v>8.8235294117647065E-2</v>
      </c>
      <c r="F217" s="33">
        <f t="shared" si="1"/>
        <v>1.0892455159392927E-4</v>
      </c>
    </row>
    <row r="218" spans="1:6" ht="13">
      <c r="A218" s="32">
        <v>355</v>
      </c>
      <c r="B218" s="32" t="s">
        <v>198</v>
      </c>
      <c r="C218" s="32">
        <v>953</v>
      </c>
      <c r="D218" s="32">
        <v>3</v>
      </c>
      <c r="E218" s="33">
        <f t="shared" si="0"/>
        <v>3.1479538300104933E-3</v>
      </c>
      <c r="F218" s="33">
        <f t="shared" si="1"/>
        <v>1.0892455159392927E-4</v>
      </c>
    </row>
    <row r="219" spans="1:6" ht="13">
      <c r="A219" s="32">
        <v>390</v>
      </c>
      <c r="B219" s="32" t="s">
        <v>199</v>
      </c>
      <c r="C219" s="32">
        <v>3</v>
      </c>
      <c r="D219" s="32">
        <v>3</v>
      </c>
      <c r="E219" s="33">
        <f t="shared" si="0"/>
        <v>1</v>
      </c>
      <c r="F219" s="33">
        <f t="shared" si="1"/>
        <v>1.0892455159392927E-4</v>
      </c>
    </row>
    <row r="220" spans="1:6" ht="13">
      <c r="A220" s="32">
        <v>437</v>
      </c>
      <c r="B220" s="32" t="s">
        <v>200</v>
      </c>
      <c r="C220" s="32">
        <v>127</v>
      </c>
      <c r="D220" s="32">
        <v>3</v>
      </c>
      <c r="E220" s="33">
        <f t="shared" si="0"/>
        <v>2.3622047244094488E-2</v>
      </c>
      <c r="F220" s="33">
        <f t="shared" si="1"/>
        <v>1.0892455159392927E-4</v>
      </c>
    </row>
    <row r="221" spans="1:6" ht="13">
      <c r="A221" s="32">
        <v>439</v>
      </c>
      <c r="B221" s="32" t="s">
        <v>201</v>
      </c>
      <c r="C221" s="32">
        <v>125</v>
      </c>
      <c r="D221" s="32">
        <v>3</v>
      </c>
      <c r="E221" s="33">
        <f t="shared" si="0"/>
        <v>2.4E-2</v>
      </c>
      <c r="F221" s="33">
        <f t="shared" si="1"/>
        <v>1.0892455159392927E-4</v>
      </c>
    </row>
    <row r="222" spans="1:6" ht="13">
      <c r="A222" s="32">
        <v>445</v>
      </c>
      <c r="B222" s="32" t="s">
        <v>202</v>
      </c>
      <c r="C222" s="32">
        <v>70</v>
      </c>
      <c r="D222" s="32">
        <v>3</v>
      </c>
      <c r="E222" s="33">
        <f t="shared" si="0"/>
        <v>4.2857142857142858E-2</v>
      </c>
      <c r="F222" s="33">
        <f t="shared" si="1"/>
        <v>1.0892455159392927E-4</v>
      </c>
    </row>
    <row r="223" spans="1:6" ht="13">
      <c r="A223" s="32">
        <v>469</v>
      </c>
      <c r="B223" s="32" t="s">
        <v>203</v>
      </c>
      <c r="C223" s="32">
        <v>1697</v>
      </c>
      <c r="D223" s="32">
        <v>3</v>
      </c>
      <c r="E223" s="33">
        <f t="shared" si="0"/>
        <v>1.7678255745433118E-3</v>
      </c>
      <c r="F223" s="33">
        <f t="shared" si="1"/>
        <v>1.0892455159392927E-4</v>
      </c>
    </row>
    <row r="224" spans="1:6" ht="13">
      <c r="A224" s="32">
        <v>12</v>
      </c>
      <c r="B224" s="32" t="s">
        <v>204</v>
      </c>
      <c r="C224" s="32">
        <v>9</v>
      </c>
      <c r="D224" s="32">
        <v>2</v>
      </c>
      <c r="E224" s="33">
        <f t="shared" si="0"/>
        <v>0.22222222222222221</v>
      </c>
      <c r="F224" s="33">
        <f t="shared" si="1"/>
        <v>7.2616367729286187E-5</v>
      </c>
    </row>
    <row r="225" spans="1:6" ht="13">
      <c r="A225" s="32">
        <v>62</v>
      </c>
      <c r="B225" s="32" t="s">
        <v>205</v>
      </c>
      <c r="C225" s="32">
        <v>70</v>
      </c>
      <c r="D225" s="32">
        <v>2</v>
      </c>
      <c r="E225" s="33">
        <f t="shared" si="0"/>
        <v>2.8571428571428571E-2</v>
      </c>
      <c r="F225" s="33">
        <f t="shared" si="1"/>
        <v>7.2616367729286187E-5</v>
      </c>
    </row>
    <row r="226" spans="1:6" ht="13">
      <c r="A226" s="32">
        <v>101</v>
      </c>
      <c r="B226" s="32" t="s">
        <v>206</v>
      </c>
      <c r="C226" s="32">
        <v>335</v>
      </c>
      <c r="D226" s="32">
        <v>2</v>
      </c>
      <c r="E226" s="33">
        <f t="shared" si="0"/>
        <v>5.9701492537313433E-3</v>
      </c>
      <c r="F226" s="33">
        <f t="shared" si="1"/>
        <v>7.2616367729286187E-5</v>
      </c>
    </row>
    <row r="227" spans="1:6" ht="13">
      <c r="A227" s="32">
        <v>157</v>
      </c>
      <c r="B227" s="32" t="s">
        <v>506</v>
      </c>
      <c r="C227" s="32">
        <v>8</v>
      </c>
      <c r="D227" s="32">
        <v>2</v>
      </c>
      <c r="E227" s="33">
        <f t="shared" si="0"/>
        <v>0.25</v>
      </c>
      <c r="F227" s="33">
        <f t="shared" si="1"/>
        <v>7.2616367729286187E-5</v>
      </c>
    </row>
    <row r="228" spans="1:6" ht="13">
      <c r="A228" s="32">
        <v>163</v>
      </c>
      <c r="B228" s="32" t="s">
        <v>207</v>
      </c>
      <c r="C228" s="32">
        <v>10</v>
      </c>
      <c r="D228" s="32">
        <v>2</v>
      </c>
      <c r="E228" s="33">
        <f t="shared" si="0"/>
        <v>0.2</v>
      </c>
      <c r="F228" s="33">
        <f t="shared" si="1"/>
        <v>7.2616367729286187E-5</v>
      </c>
    </row>
    <row r="229" spans="1:6" ht="13">
      <c r="A229" s="32">
        <v>219</v>
      </c>
      <c r="B229" s="32" t="s">
        <v>208</v>
      </c>
      <c r="C229" s="32">
        <v>292</v>
      </c>
      <c r="D229" s="32">
        <v>2</v>
      </c>
      <c r="E229" s="33">
        <f t="shared" si="0"/>
        <v>6.8493150684931503E-3</v>
      </c>
      <c r="F229" s="33">
        <f t="shared" si="1"/>
        <v>7.2616367729286187E-5</v>
      </c>
    </row>
    <row r="230" spans="1:6" ht="13">
      <c r="A230" s="32">
        <v>224</v>
      </c>
      <c r="B230" s="32" t="s">
        <v>209</v>
      </c>
      <c r="C230" s="32">
        <v>13</v>
      </c>
      <c r="D230" s="32">
        <v>2</v>
      </c>
      <c r="E230" s="33">
        <f t="shared" si="0"/>
        <v>0.15384615384615385</v>
      </c>
      <c r="F230" s="33">
        <f t="shared" si="1"/>
        <v>7.2616367729286187E-5</v>
      </c>
    </row>
    <row r="231" spans="1:6" ht="13">
      <c r="A231" s="32">
        <v>237</v>
      </c>
      <c r="B231" s="32" t="s">
        <v>210</v>
      </c>
      <c r="C231" s="32">
        <v>165</v>
      </c>
      <c r="D231" s="32">
        <v>2</v>
      </c>
      <c r="E231" s="33">
        <f t="shared" si="0"/>
        <v>1.2121212121212121E-2</v>
      </c>
      <c r="F231" s="33">
        <f t="shared" si="1"/>
        <v>7.2616367729286187E-5</v>
      </c>
    </row>
    <row r="232" spans="1:6" ht="13">
      <c r="A232" s="32">
        <v>241</v>
      </c>
      <c r="B232" s="32" t="s">
        <v>211</v>
      </c>
      <c r="C232" s="32">
        <v>17</v>
      </c>
      <c r="D232" s="32">
        <v>2</v>
      </c>
      <c r="E232" s="33">
        <f t="shared" si="0"/>
        <v>0.11764705882352941</v>
      </c>
      <c r="F232" s="33">
        <f t="shared" si="1"/>
        <v>7.2616367729286187E-5</v>
      </c>
    </row>
    <row r="233" spans="1:6" ht="13">
      <c r="A233" s="32">
        <v>244</v>
      </c>
      <c r="B233" s="32" t="s">
        <v>212</v>
      </c>
      <c r="C233" s="32">
        <v>78</v>
      </c>
      <c r="D233" s="32">
        <v>2</v>
      </c>
      <c r="E233" s="33">
        <f t="shared" si="0"/>
        <v>2.564102564102564E-2</v>
      </c>
      <c r="F233" s="33">
        <f t="shared" si="1"/>
        <v>7.2616367729286187E-5</v>
      </c>
    </row>
    <row r="234" spans="1:6" ht="13">
      <c r="A234" s="32">
        <v>247</v>
      </c>
      <c r="B234" s="32" t="s">
        <v>507</v>
      </c>
      <c r="C234" s="32">
        <v>22</v>
      </c>
      <c r="D234" s="32">
        <v>2</v>
      </c>
      <c r="E234" s="33">
        <f t="shared" si="0"/>
        <v>9.0909090909090912E-2</v>
      </c>
      <c r="F234" s="33">
        <f t="shared" si="1"/>
        <v>7.2616367729286187E-5</v>
      </c>
    </row>
    <row r="235" spans="1:6" ht="13">
      <c r="A235" s="32">
        <v>251</v>
      </c>
      <c r="B235" s="32" t="s">
        <v>213</v>
      </c>
      <c r="C235" s="32">
        <v>1020</v>
      </c>
      <c r="D235" s="32">
        <v>2</v>
      </c>
      <c r="E235" s="33">
        <f t="shared" si="0"/>
        <v>1.9607843137254902E-3</v>
      </c>
      <c r="F235" s="33">
        <f t="shared" si="1"/>
        <v>7.2616367729286187E-5</v>
      </c>
    </row>
    <row r="236" spans="1:6" ht="13">
      <c r="A236" s="32">
        <v>299</v>
      </c>
      <c r="B236" s="32" t="s">
        <v>214</v>
      </c>
      <c r="C236" s="32">
        <v>37</v>
      </c>
      <c r="D236" s="32">
        <v>2</v>
      </c>
      <c r="E236" s="33">
        <f t="shared" si="0"/>
        <v>5.4054054054054057E-2</v>
      </c>
      <c r="F236" s="33">
        <f t="shared" si="1"/>
        <v>7.2616367729286187E-5</v>
      </c>
    </row>
    <row r="237" spans="1:6" ht="13">
      <c r="A237" s="32">
        <v>344</v>
      </c>
      <c r="B237" s="32" t="s">
        <v>150</v>
      </c>
      <c r="C237" s="32">
        <v>460</v>
      </c>
      <c r="D237" s="32">
        <v>2</v>
      </c>
      <c r="E237" s="33">
        <f t="shared" si="0"/>
        <v>4.3478260869565218E-3</v>
      </c>
      <c r="F237" s="33">
        <f t="shared" si="1"/>
        <v>7.2616367729286187E-5</v>
      </c>
    </row>
    <row r="238" spans="1:6" ht="13">
      <c r="A238" s="32">
        <v>367</v>
      </c>
      <c r="B238" s="32" t="s">
        <v>215</v>
      </c>
      <c r="C238" s="32">
        <v>826</v>
      </c>
      <c r="D238" s="32">
        <v>2</v>
      </c>
      <c r="E238" s="33">
        <f t="shared" si="0"/>
        <v>2.4213075060532689E-3</v>
      </c>
      <c r="F238" s="33">
        <f t="shared" si="1"/>
        <v>7.2616367729286187E-5</v>
      </c>
    </row>
    <row r="239" spans="1:6" ht="13">
      <c r="A239" s="32">
        <v>391</v>
      </c>
      <c r="B239" s="32" t="s">
        <v>216</v>
      </c>
      <c r="C239" s="32">
        <v>2</v>
      </c>
      <c r="D239" s="32">
        <v>2</v>
      </c>
      <c r="E239" s="33">
        <f t="shared" si="0"/>
        <v>1</v>
      </c>
      <c r="F239" s="33">
        <f t="shared" si="1"/>
        <v>7.2616367729286187E-5</v>
      </c>
    </row>
    <row r="240" spans="1:6" ht="13">
      <c r="A240" s="32">
        <v>430</v>
      </c>
      <c r="B240" s="32" t="s">
        <v>217</v>
      </c>
      <c r="C240" s="32">
        <v>3</v>
      </c>
      <c r="D240" s="32">
        <v>2</v>
      </c>
      <c r="E240" s="33">
        <f t="shared" si="0"/>
        <v>0.66666666666666663</v>
      </c>
      <c r="F240" s="33">
        <f t="shared" si="1"/>
        <v>7.2616367729286187E-5</v>
      </c>
    </row>
    <row r="241" spans="1:6" ht="13">
      <c r="A241" s="32">
        <v>11</v>
      </c>
      <c r="B241" s="32" t="s">
        <v>218</v>
      </c>
      <c r="C241" s="32">
        <v>2</v>
      </c>
      <c r="D241" s="32">
        <v>1</v>
      </c>
      <c r="E241" s="33">
        <f t="shared" si="0"/>
        <v>0.5</v>
      </c>
      <c r="F241" s="33">
        <f t="shared" si="1"/>
        <v>3.6308183864643094E-5</v>
      </c>
    </row>
    <row r="242" spans="1:6" ht="13">
      <c r="A242" s="32">
        <v>13</v>
      </c>
      <c r="B242" s="32" t="s">
        <v>508</v>
      </c>
      <c r="C242" s="32">
        <v>2</v>
      </c>
      <c r="D242" s="32">
        <v>1</v>
      </c>
      <c r="E242" s="33">
        <f t="shared" si="0"/>
        <v>0.5</v>
      </c>
      <c r="F242" s="33">
        <f t="shared" si="1"/>
        <v>3.6308183864643094E-5</v>
      </c>
    </row>
    <row r="243" spans="1:6" ht="13">
      <c r="A243" s="32">
        <v>22</v>
      </c>
      <c r="B243" s="32" t="s">
        <v>219</v>
      </c>
      <c r="C243" s="32">
        <v>72</v>
      </c>
      <c r="D243" s="32">
        <v>1</v>
      </c>
      <c r="E243" s="33">
        <f t="shared" si="0"/>
        <v>1.3888888888888888E-2</v>
      </c>
      <c r="F243" s="33">
        <f t="shared" si="1"/>
        <v>3.6308183864643094E-5</v>
      </c>
    </row>
    <row r="244" spans="1:6" ht="13">
      <c r="A244" s="32">
        <v>26</v>
      </c>
      <c r="B244" s="32" t="s">
        <v>509</v>
      </c>
      <c r="C244" s="32">
        <v>119</v>
      </c>
      <c r="D244" s="32">
        <v>1</v>
      </c>
      <c r="E244" s="33">
        <f t="shared" si="0"/>
        <v>8.4033613445378148E-3</v>
      </c>
      <c r="F244" s="33">
        <f t="shared" si="1"/>
        <v>3.6308183864643094E-5</v>
      </c>
    </row>
    <row r="245" spans="1:6" ht="13">
      <c r="A245" s="32">
        <v>27</v>
      </c>
      <c r="B245" s="32" t="s">
        <v>220</v>
      </c>
      <c r="C245" s="32">
        <v>48</v>
      </c>
      <c r="D245" s="32">
        <v>1</v>
      </c>
      <c r="E245" s="33">
        <f t="shared" si="0"/>
        <v>2.0833333333333332E-2</v>
      </c>
      <c r="F245" s="33">
        <f t="shared" si="1"/>
        <v>3.6308183864643094E-5</v>
      </c>
    </row>
    <row r="246" spans="1:6" ht="13">
      <c r="A246" s="32">
        <v>37</v>
      </c>
      <c r="B246" s="32" t="s">
        <v>221</v>
      </c>
      <c r="C246" s="32">
        <v>1</v>
      </c>
      <c r="D246" s="32">
        <v>1</v>
      </c>
      <c r="E246" s="33">
        <f t="shared" si="0"/>
        <v>1</v>
      </c>
      <c r="F246" s="33">
        <f t="shared" si="1"/>
        <v>3.6308183864643094E-5</v>
      </c>
    </row>
    <row r="247" spans="1:6" ht="13">
      <c r="A247" s="32">
        <v>41</v>
      </c>
      <c r="B247" s="32" t="s">
        <v>510</v>
      </c>
      <c r="C247" s="32">
        <v>203</v>
      </c>
      <c r="D247" s="32">
        <v>1</v>
      </c>
      <c r="E247" s="33">
        <f t="shared" si="0"/>
        <v>4.9261083743842365E-3</v>
      </c>
      <c r="F247" s="33">
        <f t="shared" si="1"/>
        <v>3.6308183864643094E-5</v>
      </c>
    </row>
    <row r="248" spans="1:6" ht="13">
      <c r="A248" s="32">
        <v>45</v>
      </c>
      <c r="B248" s="32" t="s">
        <v>222</v>
      </c>
      <c r="C248" s="32">
        <v>137</v>
      </c>
      <c r="D248" s="32">
        <v>1</v>
      </c>
      <c r="E248" s="33">
        <f t="shared" si="0"/>
        <v>7.2992700729927005E-3</v>
      </c>
      <c r="F248" s="33">
        <f t="shared" si="1"/>
        <v>3.6308183864643094E-5</v>
      </c>
    </row>
    <row r="249" spans="1:6" ht="13">
      <c r="A249" s="32">
        <v>48</v>
      </c>
      <c r="B249" s="32" t="s">
        <v>223</v>
      </c>
      <c r="C249" s="32">
        <v>138</v>
      </c>
      <c r="D249" s="32">
        <v>1</v>
      </c>
      <c r="E249" s="33">
        <f t="shared" si="0"/>
        <v>7.246376811594203E-3</v>
      </c>
      <c r="F249" s="33">
        <f t="shared" si="1"/>
        <v>3.6308183864643094E-5</v>
      </c>
    </row>
    <row r="250" spans="1:6" ht="13">
      <c r="A250" s="32">
        <v>49</v>
      </c>
      <c r="B250" s="32" t="s">
        <v>224</v>
      </c>
      <c r="C250" s="32">
        <v>18</v>
      </c>
      <c r="D250" s="32">
        <v>1</v>
      </c>
      <c r="E250" s="33">
        <f t="shared" si="0"/>
        <v>5.5555555555555552E-2</v>
      </c>
      <c r="F250" s="33">
        <f t="shared" si="1"/>
        <v>3.6308183864643094E-5</v>
      </c>
    </row>
    <row r="251" spans="1:6" ht="13">
      <c r="A251" s="32">
        <v>80</v>
      </c>
      <c r="B251" s="32" t="s">
        <v>511</v>
      </c>
      <c r="C251" s="32">
        <v>9</v>
      </c>
      <c r="D251" s="32">
        <v>1</v>
      </c>
      <c r="E251" s="33">
        <f t="shared" si="0"/>
        <v>0.1111111111111111</v>
      </c>
      <c r="F251" s="33">
        <f t="shared" si="1"/>
        <v>3.6308183864643094E-5</v>
      </c>
    </row>
    <row r="252" spans="1:6" ht="13">
      <c r="A252" s="32">
        <v>81</v>
      </c>
      <c r="B252" s="32" t="s">
        <v>512</v>
      </c>
      <c r="C252" s="32">
        <v>22</v>
      </c>
      <c r="D252" s="32">
        <v>1</v>
      </c>
      <c r="E252" s="33">
        <f t="shared" si="0"/>
        <v>4.5454545454545456E-2</v>
      </c>
      <c r="F252" s="33">
        <f t="shared" si="1"/>
        <v>3.6308183864643094E-5</v>
      </c>
    </row>
    <row r="253" spans="1:6" ht="13">
      <c r="A253" s="32">
        <v>94</v>
      </c>
      <c r="B253" s="32" t="s">
        <v>225</v>
      </c>
      <c r="C253" s="32">
        <v>9</v>
      </c>
      <c r="D253" s="32">
        <v>1</v>
      </c>
      <c r="E253" s="33">
        <f t="shared" si="0"/>
        <v>0.1111111111111111</v>
      </c>
      <c r="F253" s="33">
        <f t="shared" si="1"/>
        <v>3.6308183864643094E-5</v>
      </c>
    </row>
    <row r="254" spans="1:6" ht="13">
      <c r="A254" s="32">
        <v>95</v>
      </c>
      <c r="B254" s="32" t="s">
        <v>226</v>
      </c>
      <c r="C254" s="32">
        <v>2</v>
      </c>
      <c r="D254" s="32">
        <v>1</v>
      </c>
      <c r="E254" s="33">
        <f t="shared" si="0"/>
        <v>0.5</v>
      </c>
      <c r="F254" s="33">
        <f t="shared" si="1"/>
        <v>3.6308183864643094E-5</v>
      </c>
    </row>
    <row r="255" spans="1:6" ht="13">
      <c r="A255" s="32">
        <v>107</v>
      </c>
      <c r="B255" s="32" t="s">
        <v>227</v>
      </c>
      <c r="C255" s="32">
        <v>100</v>
      </c>
      <c r="D255" s="32">
        <v>1</v>
      </c>
      <c r="E255" s="33">
        <f t="shared" si="0"/>
        <v>0.01</v>
      </c>
      <c r="F255" s="33">
        <f t="shared" si="1"/>
        <v>3.6308183864643094E-5</v>
      </c>
    </row>
    <row r="256" spans="1:6" ht="13">
      <c r="A256" s="32">
        <v>114</v>
      </c>
      <c r="B256" s="32" t="s">
        <v>228</v>
      </c>
      <c r="C256" s="32">
        <v>500</v>
      </c>
      <c r="D256" s="32">
        <v>1</v>
      </c>
      <c r="E256" s="33">
        <f t="shared" si="0"/>
        <v>2E-3</v>
      </c>
      <c r="F256" s="33">
        <f t="shared" si="1"/>
        <v>3.6308183864643094E-5</v>
      </c>
    </row>
    <row r="257" spans="1:6" ht="13">
      <c r="A257" s="32">
        <v>132</v>
      </c>
      <c r="B257" s="32" t="s">
        <v>229</v>
      </c>
      <c r="C257" s="32">
        <v>6</v>
      </c>
      <c r="D257" s="32">
        <v>1</v>
      </c>
      <c r="E257" s="33">
        <f t="shared" si="0"/>
        <v>0.16666666666666666</v>
      </c>
      <c r="F257" s="33">
        <f t="shared" si="1"/>
        <v>3.6308183864643094E-5</v>
      </c>
    </row>
    <row r="258" spans="1:6" ht="13">
      <c r="A258" s="32">
        <v>133</v>
      </c>
      <c r="B258" s="32" t="s">
        <v>230</v>
      </c>
      <c r="C258" s="32">
        <v>7</v>
      </c>
      <c r="D258" s="32">
        <v>1</v>
      </c>
      <c r="E258" s="33">
        <f t="shared" si="0"/>
        <v>0.14285714285714285</v>
      </c>
      <c r="F258" s="33">
        <f t="shared" si="1"/>
        <v>3.6308183864643094E-5</v>
      </c>
    </row>
    <row r="259" spans="1:6" ht="13">
      <c r="A259" s="32">
        <v>135</v>
      </c>
      <c r="B259" s="32" t="s">
        <v>231</v>
      </c>
      <c r="C259" s="32">
        <v>18</v>
      </c>
      <c r="D259" s="32">
        <v>1</v>
      </c>
      <c r="E259" s="33">
        <f t="shared" ref="E259:E513" si="2">D259/C259</f>
        <v>5.5555555555555552E-2</v>
      </c>
      <c r="F259" s="33">
        <f t="shared" ref="F259:F513" si="3">D259/D$4</f>
        <v>3.6308183864643094E-5</v>
      </c>
    </row>
    <row r="260" spans="1:6" ht="13">
      <c r="A260" s="32">
        <v>178</v>
      </c>
      <c r="B260" s="32" t="s">
        <v>232</v>
      </c>
      <c r="C260" s="32">
        <v>568</v>
      </c>
      <c r="D260" s="32">
        <v>1</v>
      </c>
      <c r="E260" s="33">
        <f t="shared" si="2"/>
        <v>1.7605633802816902E-3</v>
      </c>
      <c r="F260" s="33">
        <f t="shared" si="3"/>
        <v>3.6308183864643094E-5</v>
      </c>
    </row>
    <row r="261" spans="1:6" ht="13">
      <c r="A261" s="32">
        <v>195</v>
      </c>
      <c r="B261" s="32" t="s">
        <v>233</v>
      </c>
      <c r="C261" s="32">
        <v>42</v>
      </c>
      <c r="D261" s="32">
        <v>1</v>
      </c>
      <c r="E261" s="33">
        <f t="shared" si="2"/>
        <v>2.3809523809523808E-2</v>
      </c>
      <c r="F261" s="33">
        <f t="shared" si="3"/>
        <v>3.6308183864643094E-5</v>
      </c>
    </row>
    <row r="262" spans="1:6" ht="13">
      <c r="A262" s="32">
        <v>204</v>
      </c>
      <c r="B262" s="32" t="s">
        <v>234</v>
      </c>
      <c r="C262" s="32">
        <v>78</v>
      </c>
      <c r="D262" s="32">
        <v>1</v>
      </c>
      <c r="E262" s="33">
        <f t="shared" si="2"/>
        <v>1.282051282051282E-2</v>
      </c>
      <c r="F262" s="33">
        <f t="shared" si="3"/>
        <v>3.6308183864643094E-5</v>
      </c>
    </row>
    <row r="263" spans="1:6" ht="13">
      <c r="A263" s="32">
        <v>229</v>
      </c>
      <c r="B263" s="32" t="s">
        <v>235</v>
      </c>
      <c r="C263" s="32">
        <v>11</v>
      </c>
      <c r="D263" s="32">
        <v>1</v>
      </c>
      <c r="E263" s="33">
        <f t="shared" si="2"/>
        <v>9.0909090909090912E-2</v>
      </c>
      <c r="F263" s="33">
        <f t="shared" si="3"/>
        <v>3.6308183864643094E-5</v>
      </c>
    </row>
    <row r="264" spans="1:6" ht="13">
      <c r="A264" s="32">
        <v>236</v>
      </c>
      <c r="B264" s="32" t="s">
        <v>236</v>
      </c>
      <c r="C264" s="32">
        <v>37</v>
      </c>
      <c r="D264" s="32">
        <v>1</v>
      </c>
      <c r="E264" s="33">
        <f t="shared" si="2"/>
        <v>2.7027027027027029E-2</v>
      </c>
      <c r="F264" s="33">
        <f t="shared" si="3"/>
        <v>3.6308183864643094E-5</v>
      </c>
    </row>
    <row r="265" spans="1:6" ht="13">
      <c r="A265" s="32">
        <v>238</v>
      </c>
      <c r="B265" s="32" t="s">
        <v>237</v>
      </c>
      <c r="C265" s="32">
        <v>42</v>
      </c>
      <c r="D265" s="32">
        <v>1</v>
      </c>
      <c r="E265" s="33">
        <f t="shared" si="2"/>
        <v>2.3809523809523808E-2</v>
      </c>
      <c r="F265" s="33">
        <f t="shared" si="3"/>
        <v>3.6308183864643094E-5</v>
      </c>
    </row>
    <row r="266" spans="1:6" ht="13">
      <c r="A266" s="32">
        <v>269</v>
      </c>
      <c r="B266" s="32" t="s">
        <v>238</v>
      </c>
      <c r="C266" s="32">
        <v>45</v>
      </c>
      <c r="D266" s="32">
        <v>1</v>
      </c>
      <c r="E266" s="33">
        <f t="shared" si="2"/>
        <v>2.2222222222222223E-2</v>
      </c>
      <c r="F266" s="33">
        <f t="shared" si="3"/>
        <v>3.6308183864643094E-5</v>
      </c>
    </row>
    <row r="267" spans="1:6" ht="13">
      <c r="A267" s="32">
        <v>270</v>
      </c>
      <c r="B267" s="32" t="s">
        <v>513</v>
      </c>
      <c r="C267" s="32">
        <v>3</v>
      </c>
      <c r="D267" s="32">
        <v>1</v>
      </c>
      <c r="E267" s="33">
        <f t="shared" si="2"/>
        <v>0.33333333333333331</v>
      </c>
      <c r="F267" s="33">
        <f t="shared" si="3"/>
        <v>3.6308183864643094E-5</v>
      </c>
    </row>
    <row r="268" spans="1:6" ht="13">
      <c r="A268" s="32">
        <v>303</v>
      </c>
      <c r="B268" s="32" t="s">
        <v>239</v>
      </c>
      <c r="C268" s="32">
        <v>5</v>
      </c>
      <c r="D268" s="32">
        <v>1</v>
      </c>
      <c r="E268" s="33">
        <f t="shared" si="2"/>
        <v>0.2</v>
      </c>
      <c r="F268" s="33">
        <f t="shared" si="3"/>
        <v>3.6308183864643094E-5</v>
      </c>
    </row>
    <row r="269" spans="1:6" ht="13">
      <c r="A269" s="32">
        <v>342</v>
      </c>
      <c r="B269" s="32" t="s">
        <v>150</v>
      </c>
      <c r="C269" s="32">
        <v>131</v>
      </c>
      <c r="D269" s="32">
        <v>1</v>
      </c>
      <c r="E269" s="33">
        <f t="shared" si="2"/>
        <v>7.6335877862595417E-3</v>
      </c>
      <c r="F269" s="33">
        <f t="shared" si="3"/>
        <v>3.6308183864643094E-5</v>
      </c>
    </row>
    <row r="270" spans="1:6" ht="13">
      <c r="A270" s="32">
        <v>347</v>
      </c>
      <c r="B270" s="32" t="s">
        <v>240</v>
      </c>
      <c r="C270" s="32">
        <v>87</v>
      </c>
      <c r="D270" s="32">
        <v>1</v>
      </c>
      <c r="E270" s="33">
        <f t="shared" si="2"/>
        <v>1.1494252873563218E-2</v>
      </c>
      <c r="F270" s="33">
        <f t="shared" si="3"/>
        <v>3.6308183864643094E-5</v>
      </c>
    </row>
    <row r="271" spans="1:6" ht="13">
      <c r="A271" s="32">
        <v>361</v>
      </c>
      <c r="B271" s="32" t="s">
        <v>241</v>
      </c>
      <c r="C271" s="32">
        <v>333</v>
      </c>
      <c r="D271" s="32">
        <v>1</v>
      </c>
      <c r="E271" s="33">
        <f t="shared" si="2"/>
        <v>3.003003003003003E-3</v>
      </c>
      <c r="F271" s="33">
        <f t="shared" si="3"/>
        <v>3.6308183864643094E-5</v>
      </c>
    </row>
    <row r="272" spans="1:6" ht="13">
      <c r="A272" s="32">
        <v>363</v>
      </c>
      <c r="B272" s="32" t="s">
        <v>241</v>
      </c>
      <c r="C272" s="32">
        <v>53</v>
      </c>
      <c r="D272" s="32">
        <v>1</v>
      </c>
      <c r="E272" s="33">
        <f t="shared" si="2"/>
        <v>1.8867924528301886E-2</v>
      </c>
      <c r="F272" s="33">
        <f t="shared" si="3"/>
        <v>3.6308183864643094E-5</v>
      </c>
    </row>
    <row r="273" spans="1:6" ht="13">
      <c r="A273" s="32">
        <v>364</v>
      </c>
      <c r="B273" s="32" t="s">
        <v>242</v>
      </c>
      <c r="C273" s="32">
        <v>7</v>
      </c>
      <c r="D273" s="32">
        <v>1</v>
      </c>
      <c r="E273" s="33">
        <f t="shared" si="2"/>
        <v>0.14285714285714285</v>
      </c>
      <c r="F273" s="33">
        <f t="shared" si="3"/>
        <v>3.6308183864643094E-5</v>
      </c>
    </row>
    <row r="274" spans="1:6" ht="13">
      <c r="A274" s="32">
        <v>366</v>
      </c>
      <c r="B274" s="32" t="s">
        <v>243</v>
      </c>
      <c r="C274" s="32">
        <v>127</v>
      </c>
      <c r="D274" s="32">
        <v>1</v>
      </c>
      <c r="E274" s="33">
        <f t="shared" si="2"/>
        <v>7.874015748031496E-3</v>
      </c>
      <c r="F274" s="33">
        <f t="shared" si="3"/>
        <v>3.6308183864643094E-5</v>
      </c>
    </row>
    <row r="275" spans="1:6" ht="13">
      <c r="A275" s="32">
        <v>369</v>
      </c>
      <c r="B275" s="32" t="s">
        <v>112</v>
      </c>
      <c r="C275" s="32">
        <v>6893</v>
      </c>
      <c r="D275" s="32">
        <v>1</v>
      </c>
      <c r="E275" s="33">
        <f t="shared" si="2"/>
        <v>1.4507471347744089E-4</v>
      </c>
      <c r="F275" s="33">
        <f t="shared" si="3"/>
        <v>3.6308183864643094E-5</v>
      </c>
    </row>
    <row r="276" spans="1:6" ht="13">
      <c r="A276" s="32">
        <v>371</v>
      </c>
      <c r="B276" s="32" t="s">
        <v>244</v>
      </c>
      <c r="C276" s="32">
        <v>212</v>
      </c>
      <c r="D276" s="32">
        <v>1</v>
      </c>
      <c r="E276" s="33">
        <f t="shared" si="2"/>
        <v>4.7169811320754715E-3</v>
      </c>
      <c r="F276" s="33">
        <f t="shared" si="3"/>
        <v>3.6308183864643094E-5</v>
      </c>
    </row>
    <row r="277" spans="1:6" ht="13">
      <c r="A277" s="32">
        <v>377</v>
      </c>
      <c r="B277" s="32" t="s">
        <v>514</v>
      </c>
      <c r="C277" s="32">
        <v>9392</v>
      </c>
      <c r="D277" s="32">
        <v>1</v>
      </c>
      <c r="E277" s="33">
        <f t="shared" si="2"/>
        <v>1.0647359454855196E-4</v>
      </c>
      <c r="F277" s="33">
        <f t="shared" si="3"/>
        <v>3.6308183864643094E-5</v>
      </c>
    </row>
    <row r="278" spans="1:6" ht="13">
      <c r="A278" s="32">
        <v>383</v>
      </c>
      <c r="B278" s="32" t="s">
        <v>245</v>
      </c>
      <c r="C278" s="32">
        <v>19</v>
      </c>
      <c r="D278" s="32">
        <v>1</v>
      </c>
      <c r="E278" s="33">
        <f t="shared" si="2"/>
        <v>5.2631578947368418E-2</v>
      </c>
      <c r="F278" s="33">
        <f t="shared" si="3"/>
        <v>3.6308183864643094E-5</v>
      </c>
    </row>
    <row r="279" spans="1:6" ht="13">
      <c r="A279" s="32">
        <v>407</v>
      </c>
      <c r="B279" s="32" t="s">
        <v>246</v>
      </c>
      <c r="C279" s="32">
        <v>162</v>
      </c>
      <c r="D279" s="32">
        <v>1</v>
      </c>
      <c r="E279" s="33">
        <f t="shared" si="2"/>
        <v>6.1728395061728392E-3</v>
      </c>
      <c r="F279" s="33">
        <f t="shared" si="3"/>
        <v>3.6308183864643094E-5</v>
      </c>
    </row>
    <row r="280" spans="1:6" ht="13">
      <c r="A280" s="32">
        <v>408</v>
      </c>
      <c r="B280" s="32" t="s">
        <v>247</v>
      </c>
      <c r="C280" s="32">
        <v>115</v>
      </c>
      <c r="D280" s="32">
        <v>1</v>
      </c>
      <c r="E280" s="33">
        <f t="shared" si="2"/>
        <v>8.6956521739130436E-3</v>
      </c>
      <c r="F280" s="33">
        <f t="shared" si="3"/>
        <v>3.6308183864643094E-5</v>
      </c>
    </row>
    <row r="281" spans="1:6" ht="13">
      <c r="A281" s="32">
        <v>455</v>
      </c>
      <c r="B281" s="32" t="s">
        <v>248</v>
      </c>
      <c r="C281" s="32">
        <v>5</v>
      </c>
      <c r="D281" s="32">
        <v>1</v>
      </c>
      <c r="E281" s="33">
        <f t="shared" si="2"/>
        <v>0.2</v>
      </c>
      <c r="F281" s="33">
        <f t="shared" si="3"/>
        <v>3.6308183864643094E-5</v>
      </c>
    </row>
    <row r="282" spans="1:6" ht="13">
      <c r="A282" s="32">
        <v>461</v>
      </c>
      <c r="B282" s="32" t="s">
        <v>249</v>
      </c>
      <c r="C282" s="32">
        <v>3</v>
      </c>
      <c r="D282" s="32">
        <v>1</v>
      </c>
      <c r="E282" s="33">
        <f t="shared" si="2"/>
        <v>0.33333333333333331</v>
      </c>
      <c r="F282" s="33">
        <f t="shared" si="3"/>
        <v>3.6308183864643094E-5</v>
      </c>
    </row>
    <row r="283" spans="1:6" ht="13">
      <c r="A283" s="32">
        <v>473</v>
      </c>
      <c r="B283" s="32" t="s">
        <v>250</v>
      </c>
      <c r="C283" s="32">
        <v>26</v>
      </c>
      <c r="D283" s="32">
        <v>1</v>
      </c>
      <c r="E283" s="33">
        <f t="shared" si="2"/>
        <v>3.8461538461538464E-2</v>
      </c>
      <c r="F283" s="33">
        <f t="shared" si="3"/>
        <v>3.6308183864643094E-5</v>
      </c>
    </row>
    <row r="284" spans="1:6" ht="13">
      <c r="A284" s="32">
        <v>483</v>
      </c>
      <c r="B284" s="32" t="s">
        <v>251</v>
      </c>
      <c r="C284" s="32">
        <v>309</v>
      </c>
      <c r="D284" s="32">
        <v>1</v>
      </c>
      <c r="E284" s="33">
        <f t="shared" si="2"/>
        <v>3.2362459546925568E-3</v>
      </c>
      <c r="F284" s="33">
        <f t="shared" si="3"/>
        <v>3.6308183864643094E-5</v>
      </c>
    </row>
    <row r="285" spans="1:6" ht="13">
      <c r="A285" s="32">
        <v>502</v>
      </c>
      <c r="B285" s="32" t="s">
        <v>252</v>
      </c>
      <c r="C285" s="32">
        <v>372</v>
      </c>
      <c r="D285" s="32">
        <v>1</v>
      </c>
      <c r="E285" s="33">
        <f t="shared" si="2"/>
        <v>2.6881720430107529E-3</v>
      </c>
      <c r="F285" s="33">
        <f t="shared" si="3"/>
        <v>3.6308183864643094E-5</v>
      </c>
    </row>
    <row r="286" spans="1:6" ht="13">
      <c r="A286" s="32">
        <v>3</v>
      </c>
      <c r="B286" s="32" t="s">
        <v>253</v>
      </c>
      <c r="C286" s="32">
        <v>1</v>
      </c>
      <c r="D286" s="32">
        <v>0</v>
      </c>
      <c r="E286" s="33">
        <f t="shared" si="2"/>
        <v>0</v>
      </c>
      <c r="F286" s="33">
        <f t="shared" si="3"/>
        <v>0</v>
      </c>
    </row>
    <row r="287" spans="1:6" ht="13">
      <c r="A287" s="32">
        <v>4</v>
      </c>
      <c r="B287" s="32" t="s">
        <v>254</v>
      </c>
      <c r="C287" s="32">
        <v>1</v>
      </c>
      <c r="D287" s="32">
        <v>0</v>
      </c>
      <c r="E287" s="33">
        <f t="shared" si="2"/>
        <v>0</v>
      </c>
      <c r="F287" s="33">
        <f t="shared" si="3"/>
        <v>0</v>
      </c>
    </row>
    <row r="288" spans="1:6" ht="13">
      <c r="A288" s="32">
        <v>5</v>
      </c>
      <c r="B288" s="32" t="s">
        <v>255</v>
      </c>
      <c r="C288" s="32">
        <v>1</v>
      </c>
      <c r="D288" s="32">
        <v>0</v>
      </c>
      <c r="E288" s="33">
        <f t="shared" si="2"/>
        <v>0</v>
      </c>
      <c r="F288" s="33">
        <f t="shared" si="3"/>
        <v>0</v>
      </c>
    </row>
    <row r="289" spans="1:6" ht="13">
      <c r="A289" s="32">
        <v>9</v>
      </c>
      <c r="B289" s="32" t="s">
        <v>256</v>
      </c>
      <c r="C289" s="32">
        <v>4</v>
      </c>
      <c r="D289" s="32">
        <v>0</v>
      </c>
      <c r="E289" s="33">
        <f t="shared" si="2"/>
        <v>0</v>
      </c>
      <c r="F289" s="33">
        <f t="shared" si="3"/>
        <v>0</v>
      </c>
    </row>
    <row r="290" spans="1:6" ht="13">
      <c r="A290" s="32">
        <v>14</v>
      </c>
      <c r="B290" s="32" t="s">
        <v>257</v>
      </c>
      <c r="C290" s="32">
        <v>2</v>
      </c>
      <c r="D290" s="32">
        <v>0</v>
      </c>
      <c r="E290" s="33">
        <f t="shared" si="2"/>
        <v>0</v>
      </c>
      <c r="F290" s="33">
        <f t="shared" si="3"/>
        <v>0</v>
      </c>
    </row>
    <row r="291" spans="1:6" ht="13">
      <c r="A291" s="32">
        <v>15</v>
      </c>
      <c r="B291" s="32" t="s">
        <v>258</v>
      </c>
      <c r="C291" s="32">
        <v>2</v>
      </c>
      <c r="D291" s="32">
        <v>0</v>
      </c>
      <c r="E291" s="33">
        <f t="shared" si="2"/>
        <v>0</v>
      </c>
      <c r="F291" s="33">
        <f t="shared" si="3"/>
        <v>0</v>
      </c>
    </row>
    <row r="292" spans="1:6" ht="13">
      <c r="A292" s="32">
        <v>16</v>
      </c>
      <c r="B292" s="32" t="s">
        <v>259</v>
      </c>
      <c r="C292" s="32">
        <v>12</v>
      </c>
      <c r="D292" s="32">
        <v>0</v>
      </c>
      <c r="E292" s="33">
        <f t="shared" si="2"/>
        <v>0</v>
      </c>
      <c r="F292" s="33">
        <f t="shared" si="3"/>
        <v>0</v>
      </c>
    </row>
    <row r="293" spans="1:6" ht="13">
      <c r="A293" s="32">
        <v>17</v>
      </c>
      <c r="B293" s="32" t="s">
        <v>260</v>
      </c>
      <c r="C293" s="32">
        <v>6</v>
      </c>
      <c r="D293" s="32">
        <v>0</v>
      </c>
      <c r="E293" s="33">
        <f t="shared" si="2"/>
        <v>0</v>
      </c>
      <c r="F293" s="33">
        <f t="shared" si="3"/>
        <v>0</v>
      </c>
    </row>
    <row r="294" spans="1:6" ht="13">
      <c r="A294" s="32">
        <v>18</v>
      </c>
      <c r="B294" s="32" t="s">
        <v>261</v>
      </c>
      <c r="C294" s="32">
        <v>6</v>
      </c>
      <c r="D294" s="32">
        <v>0</v>
      </c>
      <c r="E294" s="33">
        <f t="shared" si="2"/>
        <v>0</v>
      </c>
      <c r="F294" s="33">
        <f t="shared" si="3"/>
        <v>0</v>
      </c>
    </row>
    <row r="295" spans="1:6" ht="13">
      <c r="A295" s="32">
        <v>19</v>
      </c>
      <c r="B295" s="32" t="s">
        <v>262</v>
      </c>
      <c r="C295" s="32">
        <v>1</v>
      </c>
      <c r="D295" s="32">
        <v>0</v>
      </c>
      <c r="E295" s="33">
        <f t="shared" si="2"/>
        <v>0</v>
      </c>
      <c r="F295" s="33">
        <f t="shared" si="3"/>
        <v>0</v>
      </c>
    </row>
    <row r="296" spans="1:6" ht="13">
      <c r="A296" s="32">
        <v>20</v>
      </c>
      <c r="B296" s="32" t="s">
        <v>263</v>
      </c>
      <c r="C296" s="32">
        <v>1</v>
      </c>
      <c r="D296" s="32">
        <v>0</v>
      </c>
      <c r="E296" s="33">
        <f t="shared" si="2"/>
        <v>0</v>
      </c>
      <c r="F296" s="33">
        <f t="shared" si="3"/>
        <v>0</v>
      </c>
    </row>
    <row r="297" spans="1:6" ht="13">
      <c r="A297" s="32">
        <v>28</v>
      </c>
      <c r="B297" s="32" t="s">
        <v>264</v>
      </c>
      <c r="C297" s="32">
        <v>4</v>
      </c>
      <c r="D297" s="32">
        <v>0</v>
      </c>
      <c r="E297" s="33">
        <f t="shared" si="2"/>
        <v>0</v>
      </c>
      <c r="F297" s="33">
        <f t="shared" si="3"/>
        <v>0</v>
      </c>
    </row>
    <row r="298" spans="1:6" ht="13">
      <c r="A298" s="32">
        <v>31</v>
      </c>
      <c r="B298" s="32" t="s">
        <v>265</v>
      </c>
      <c r="C298" s="32">
        <v>265</v>
      </c>
      <c r="D298" s="32">
        <v>0</v>
      </c>
      <c r="E298" s="33">
        <f t="shared" si="2"/>
        <v>0</v>
      </c>
      <c r="F298" s="33">
        <f t="shared" si="3"/>
        <v>0</v>
      </c>
    </row>
    <row r="299" spans="1:6" ht="13">
      <c r="A299" s="32">
        <v>34</v>
      </c>
      <c r="B299" s="32" t="s">
        <v>266</v>
      </c>
      <c r="C299" s="32">
        <v>12</v>
      </c>
      <c r="D299" s="32">
        <v>0</v>
      </c>
      <c r="E299" s="33">
        <f t="shared" si="2"/>
        <v>0</v>
      </c>
      <c r="F299" s="33">
        <f t="shared" si="3"/>
        <v>0</v>
      </c>
    </row>
    <row r="300" spans="1:6" ht="13">
      <c r="A300" s="32">
        <v>40</v>
      </c>
      <c r="B300" s="32" t="s">
        <v>267</v>
      </c>
      <c r="C300" s="32">
        <v>97</v>
      </c>
      <c r="D300" s="32">
        <v>0</v>
      </c>
      <c r="E300" s="33">
        <f t="shared" si="2"/>
        <v>0</v>
      </c>
      <c r="F300" s="33">
        <f t="shared" si="3"/>
        <v>0</v>
      </c>
    </row>
    <row r="301" spans="1:6" ht="13">
      <c r="A301" s="32">
        <v>42</v>
      </c>
      <c r="B301" s="32" t="s">
        <v>515</v>
      </c>
      <c r="C301" s="32">
        <v>8</v>
      </c>
      <c r="D301" s="32">
        <v>0</v>
      </c>
      <c r="E301" s="33">
        <f t="shared" si="2"/>
        <v>0</v>
      </c>
      <c r="F301" s="33">
        <f t="shared" si="3"/>
        <v>0</v>
      </c>
    </row>
    <row r="302" spans="1:6" ht="13">
      <c r="A302" s="32">
        <v>43</v>
      </c>
      <c r="B302" s="32" t="s">
        <v>268</v>
      </c>
      <c r="C302" s="32">
        <v>69</v>
      </c>
      <c r="D302" s="32">
        <v>0</v>
      </c>
      <c r="E302" s="33">
        <f t="shared" si="2"/>
        <v>0</v>
      </c>
      <c r="F302" s="33">
        <f t="shared" si="3"/>
        <v>0</v>
      </c>
    </row>
    <row r="303" spans="1:6" ht="13">
      <c r="A303" s="32">
        <v>46</v>
      </c>
      <c r="B303" s="32" t="s">
        <v>269</v>
      </c>
      <c r="C303" s="32">
        <v>36</v>
      </c>
      <c r="D303" s="32">
        <v>0</v>
      </c>
      <c r="E303" s="33">
        <f t="shared" si="2"/>
        <v>0</v>
      </c>
      <c r="F303" s="33">
        <f t="shared" si="3"/>
        <v>0</v>
      </c>
    </row>
    <row r="304" spans="1:6" ht="13">
      <c r="A304" s="32">
        <v>47</v>
      </c>
      <c r="B304" s="32" t="s">
        <v>270</v>
      </c>
      <c r="C304" s="32">
        <v>2</v>
      </c>
      <c r="D304" s="32">
        <v>0</v>
      </c>
      <c r="E304" s="33">
        <f t="shared" si="2"/>
        <v>0</v>
      </c>
      <c r="F304" s="33">
        <f t="shared" si="3"/>
        <v>0</v>
      </c>
    </row>
    <row r="305" spans="1:6" ht="13">
      <c r="A305" s="32">
        <v>50</v>
      </c>
      <c r="B305" s="32" t="s">
        <v>271</v>
      </c>
      <c r="C305" s="32">
        <v>27</v>
      </c>
      <c r="D305" s="32">
        <v>0</v>
      </c>
      <c r="E305" s="33">
        <f t="shared" si="2"/>
        <v>0</v>
      </c>
      <c r="F305" s="33">
        <f t="shared" si="3"/>
        <v>0</v>
      </c>
    </row>
    <row r="306" spans="1:6" ht="13">
      <c r="A306" s="32">
        <v>53</v>
      </c>
      <c r="B306" s="32" t="s">
        <v>272</v>
      </c>
      <c r="C306" s="32">
        <v>2</v>
      </c>
      <c r="D306" s="32">
        <v>0</v>
      </c>
      <c r="E306" s="33">
        <f t="shared" si="2"/>
        <v>0</v>
      </c>
      <c r="F306" s="33">
        <f t="shared" si="3"/>
        <v>0</v>
      </c>
    </row>
    <row r="307" spans="1:6" ht="13">
      <c r="A307" s="32">
        <v>58</v>
      </c>
      <c r="B307" s="32" t="s">
        <v>273</v>
      </c>
      <c r="C307" s="32">
        <v>4</v>
      </c>
      <c r="D307" s="32">
        <v>0</v>
      </c>
      <c r="E307" s="33">
        <f t="shared" si="2"/>
        <v>0</v>
      </c>
      <c r="F307" s="33">
        <f t="shared" si="3"/>
        <v>0</v>
      </c>
    </row>
    <row r="308" spans="1:6" ht="13">
      <c r="A308" s="32">
        <v>64</v>
      </c>
      <c r="B308" s="32" t="s">
        <v>274</v>
      </c>
      <c r="C308" s="32">
        <v>7</v>
      </c>
      <c r="D308" s="32">
        <v>0</v>
      </c>
      <c r="E308" s="33">
        <f t="shared" si="2"/>
        <v>0</v>
      </c>
      <c r="F308" s="33">
        <f t="shared" si="3"/>
        <v>0</v>
      </c>
    </row>
    <row r="309" spans="1:6" ht="13">
      <c r="A309" s="32">
        <v>65</v>
      </c>
      <c r="B309" s="32" t="s">
        <v>275</v>
      </c>
      <c r="C309" s="32">
        <v>94</v>
      </c>
      <c r="D309" s="32">
        <v>0</v>
      </c>
      <c r="E309" s="33">
        <f t="shared" si="2"/>
        <v>0</v>
      </c>
      <c r="F309" s="33">
        <f t="shared" si="3"/>
        <v>0</v>
      </c>
    </row>
    <row r="310" spans="1:6" ht="13">
      <c r="A310" s="32">
        <v>68</v>
      </c>
      <c r="B310" s="32" t="s">
        <v>276</v>
      </c>
      <c r="C310" s="32">
        <v>30</v>
      </c>
      <c r="D310" s="32">
        <v>0</v>
      </c>
      <c r="E310" s="33">
        <f t="shared" si="2"/>
        <v>0</v>
      </c>
      <c r="F310" s="33">
        <f t="shared" si="3"/>
        <v>0</v>
      </c>
    </row>
    <row r="311" spans="1:6" ht="13">
      <c r="A311" s="32">
        <v>69</v>
      </c>
      <c r="B311" s="32" t="s">
        <v>516</v>
      </c>
      <c r="C311" s="32">
        <v>7</v>
      </c>
      <c r="D311" s="32">
        <v>0</v>
      </c>
      <c r="E311" s="33">
        <f t="shared" si="2"/>
        <v>0</v>
      </c>
      <c r="F311" s="33">
        <f t="shared" si="3"/>
        <v>0</v>
      </c>
    </row>
    <row r="312" spans="1:6" ht="13">
      <c r="A312" s="32">
        <v>70</v>
      </c>
      <c r="B312" s="32" t="s">
        <v>277</v>
      </c>
      <c r="C312" s="32">
        <v>23</v>
      </c>
      <c r="D312" s="32">
        <v>0</v>
      </c>
      <c r="E312" s="33">
        <f t="shared" si="2"/>
        <v>0</v>
      </c>
      <c r="F312" s="33">
        <f t="shared" si="3"/>
        <v>0</v>
      </c>
    </row>
    <row r="313" spans="1:6" ht="13">
      <c r="A313" s="32">
        <v>72</v>
      </c>
      <c r="B313" s="32" t="s">
        <v>278</v>
      </c>
      <c r="C313" s="32">
        <v>6</v>
      </c>
      <c r="D313" s="32">
        <v>0</v>
      </c>
      <c r="E313" s="33">
        <f t="shared" si="2"/>
        <v>0</v>
      </c>
      <c r="F313" s="33">
        <f t="shared" si="3"/>
        <v>0</v>
      </c>
    </row>
    <row r="314" spans="1:6" ht="13">
      <c r="A314" s="32">
        <v>74</v>
      </c>
      <c r="B314" s="32" t="s">
        <v>279</v>
      </c>
      <c r="C314" s="32">
        <v>1</v>
      </c>
      <c r="D314" s="32">
        <v>0</v>
      </c>
      <c r="E314" s="33">
        <f t="shared" si="2"/>
        <v>0</v>
      </c>
      <c r="F314" s="33">
        <f t="shared" si="3"/>
        <v>0</v>
      </c>
    </row>
    <row r="315" spans="1:6" ht="13">
      <c r="A315" s="32">
        <v>75</v>
      </c>
      <c r="B315" s="32" t="s">
        <v>517</v>
      </c>
      <c r="C315" s="32">
        <v>56</v>
      </c>
      <c r="D315" s="32">
        <v>0</v>
      </c>
      <c r="E315" s="33">
        <f t="shared" si="2"/>
        <v>0</v>
      </c>
      <c r="F315" s="33">
        <f t="shared" si="3"/>
        <v>0</v>
      </c>
    </row>
    <row r="316" spans="1:6" ht="13">
      <c r="A316" s="32">
        <v>76</v>
      </c>
      <c r="B316" s="32" t="s">
        <v>280</v>
      </c>
      <c r="C316" s="32">
        <v>4</v>
      </c>
      <c r="D316" s="32">
        <v>0</v>
      </c>
      <c r="E316" s="33">
        <f t="shared" si="2"/>
        <v>0</v>
      </c>
      <c r="F316" s="33">
        <f t="shared" si="3"/>
        <v>0</v>
      </c>
    </row>
    <row r="317" spans="1:6" ht="13">
      <c r="A317" s="32">
        <v>77</v>
      </c>
      <c r="B317" s="32" t="s">
        <v>281</v>
      </c>
      <c r="C317" s="32">
        <v>7</v>
      </c>
      <c r="D317" s="32">
        <v>0</v>
      </c>
      <c r="E317" s="33">
        <f t="shared" si="2"/>
        <v>0</v>
      </c>
      <c r="F317" s="33">
        <f t="shared" si="3"/>
        <v>0</v>
      </c>
    </row>
    <row r="318" spans="1:6" ht="13">
      <c r="A318" s="32">
        <v>82</v>
      </c>
      <c r="B318" s="32" t="s">
        <v>282</v>
      </c>
      <c r="C318" s="32">
        <v>1</v>
      </c>
      <c r="D318" s="32">
        <v>0</v>
      </c>
      <c r="E318" s="33">
        <f t="shared" si="2"/>
        <v>0</v>
      </c>
      <c r="F318" s="33">
        <f t="shared" si="3"/>
        <v>0</v>
      </c>
    </row>
    <row r="319" spans="1:6" ht="13">
      <c r="A319" s="32">
        <v>85</v>
      </c>
      <c r="B319" s="32" t="s">
        <v>283</v>
      </c>
      <c r="C319" s="32">
        <v>9</v>
      </c>
      <c r="D319" s="32">
        <v>0</v>
      </c>
      <c r="E319" s="33">
        <f t="shared" si="2"/>
        <v>0</v>
      </c>
      <c r="F319" s="33">
        <f t="shared" si="3"/>
        <v>0</v>
      </c>
    </row>
    <row r="320" spans="1:6" ht="13">
      <c r="A320" s="32">
        <v>93</v>
      </c>
      <c r="B320" s="32" t="s">
        <v>284</v>
      </c>
      <c r="C320" s="32">
        <v>1</v>
      </c>
      <c r="D320" s="32">
        <v>0</v>
      </c>
      <c r="E320" s="33">
        <f t="shared" si="2"/>
        <v>0</v>
      </c>
      <c r="F320" s="33">
        <f t="shared" si="3"/>
        <v>0</v>
      </c>
    </row>
    <row r="321" spans="1:6" ht="13">
      <c r="A321" s="32">
        <v>102</v>
      </c>
      <c r="B321" s="32" t="s">
        <v>518</v>
      </c>
      <c r="C321" s="32">
        <v>17</v>
      </c>
      <c r="D321" s="32">
        <v>0</v>
      </c>
      <c r="E321" s="33">
        <f t="shared" si="2"/>
        <v>0</v>
      </c>
      <c r="F321" s="33">
        <f t="shared" si="3"/>
        <v>0</v>
      </c>
    </row>
    <row r="322" spans="1:6" ht="13">
      <c r="A322" s="32">
        <v>105</v>
      </c>
      <c r="B322" s="32" t="s">
        <v>519</v>
      </c>
      <c r="C322" s="32">
        <v>37</v>
      </c>
      <c r="D322" s="32">
        <v>0</v>
      </c>
      <c r="E322" s="33">
        <f t="shared" si="2"/>
        <v>0</v>
      </c>
      <c r="F322" s="33">
        <f t="shared" si="3"/>
        <v>0</v>
      </c>
    </row>
    <row r="323" spans="1:6" ht="13">
      <c r="A323" s="32">
        <v>106</v>
      </c>
      <c r="B323" s="32" t="s">
        <v>520</v>
      </c>
      <c r="C323" s="32">
        <v>1</v>
      </c>
      <c r="D323" s="32">
        <v>0</v>
      </c>
      <c r="E323" s="33">
        <f t="shared" si="2"/>
        <v>0</v>
      </c>
      <c r="F323" s="33">
        <f t="shared" si="3"/>
        <v>0</v>
      </c>
    </row>
    <row r="324" spans="1:6" ht="13">
      <c r="A324" s="32">
        <v>108</v>
      </c>
      <c r="B324" s="32" t="s">
        <v>285</v>
      </c>
      <c r="C324" s="32">
        <v>6</v>
      </c>
      <c r="D324" s="32">
        <v>0</v>
      </c>
      <c r="E324" s="33">
        <f t="shared" si="2"/>
        <v>0</v>
      </c>
      <c r="F324" s="33">
        <f t="shared" si="3"/>
        <v>0</v>
      </c>
    </row>
    <row r="325" spans="1:6" ht="13">
      <c r="A325" s="32">
        <v>110</v>
      </c>
      <c r="B325" s="32" t="s">
        <v>286</v>
      </c>
      <c r="C325" s="32">
        <v>5</v>
      </c>
      <c r="D325" s="32">
        <v>0</v>
      </c>
      <c r="E325" s="33">
        <f t="shared" si="2"/>
        <v>0</v>
      </c>
      <c r="F325" s="33">
        <f t="shared" si="3"/>
        <v>0</v>
      </c>
    </row>
    <row r="326" spans="1:6" ht="13">
      <c r="A326" s="32">
        <v>113</v>
      </c>
      <c r="B326" s="32" t="s">
        <v>287</v>
      </c>
      <c r="C326" s="32">
        <v>481</v>
      </c>
      <c r="D326" s="32">
        <v>0</v>
      </c>
      <c r="E326" s="33">
        <f t="shared" si="2"/>
        <v>0</v>
      </c>
      <c r="F326" s="33">
        <f t="shared" si="3"/>
        <v>0</v>
      </c>
    </row>
    <row r="327" spans="1:6" ht="13">
      <c r="A327" s="32">
        <v>115</v>
      </c>
      <c r="B327" s="32" t="s">
        <v>288</v>
      </c>
      <c r="C327" s="32">
        <v>7</v>
      </c>
      <c r="D327" s="32">
        <v>0</v>
      </c>
      <c r="E327" s="33">
        <f t="shared" si="2"/>
        <v>0</v>
      </c>
      <c r="F327" s="33">
        <f t="shared" si="3"/>
        <v>0</v>
      </c>
    </row>
    <row r="328" spans="1:6" ht="13">
      <c r="A328" s="32">
        <v>116</v>
      </c>
      <c r="B328" s="32" t="s">
        <v>289</v>
      </c>
      <c r="C328" s="32">
        <v>6</v>
      </c>
      <c r="D328" s="32">
        <v>0</v>
      </c>
      <c r="E328" s="33">
        <f t="shared" si="2"/>
        <v>0</v>
      </c>
      <c r="F328" s="33">
        <f t="shared" si="3"/>
        <v>0</v>
      </c>
    </row>
    <row r="329" spans="1:6" ht="13">
      <c r="A329" s="32">
        <v>118</v>
      </c>
      <c r="B329" s="32" t="s">
        <v>290</v>
      </c>
      <c r="C329" s="32">
        <v>317</v>
      </c>
      <c r="D329" s="32">
        <v>0</v>
      </c>
      <c r="E329" s="33">
        <f t="shared" si="2"/>
        <v>0</v>
      </c>
      <c r="F329" s="33">
        <f t="shared" si="3"/>
        <v>0</v>
      </c>
    </row>
    <row r="330" spans="1:6" ht="13">
      <c r="A330" s="32">
        <v>120</v>
      </c>
      <c r="B330" s="32" t="s">
        <v>291</v>
      </c>
      <c r="C330" s="32">
        <v>32</v>
      </c>
      <c r="D330" s="32">
        <v>0</v>
      </c>
      <c r="E330" s="33">
        <f t="shared" si="2"/>
        <v>0</v>
      </c>
      <c r="F330" s="33">
        <f t="shared" si="3"/>
        <v>0</v>
      </c>
    </row>
    <row r="331" spans="1:6" ht="13">
      <c r="A331" s="32">
        <v>121</v>
      </c>
      <c r="B331" s="32" t="s">
        <v>292</v>
      </c>
      <c r="C331" s="32">
        <v>60</v>
      </c>
      <c r="D331" s="32">
        <v>0</v>
      </c>
      <c r="E331" s="33">
        <f t="shared" si="2"/>
        <v>0</v>
      </c>
      <c r="F331" s="33">
        <f t="shared" si="3"/>
        <v>0</v>
      </c>
    </row>
    <row r="332" spans="1:6" ht="13">
      <c r="A332" s="32">
        <v>122</v>
      </c>
      <c r="B332" s="32" t="s">
        <v>293</v>
      </c>
      <c r="C332" s="32">
        <v>4</v>
      </c>
      <c r="D332" s="32">
        <v>0</v>
      </c>
      <c r="E332" s="33">
        <f t="shared" si="2"/>
        <v>0</v>
      </c>
      <c r="F332" s="33">
        <f t="shared" si="3"/>
        <v>0</v>
      </c>
    </row>
    <row r="333" spans="1:6" ht="13">
      <c r="A333" s="32">
        <v>123</v>
      </c>
      <c r="B333" s="32" t="s">
        <v>294</v>
      </c>
      <c r="C333" s="32">
        <v>3</v>
      </c>
      <c r="D333" s="32">
        <v>0</v>
      </c>
      <c r="E333" s="33">
        <f t="shared" si="2"/>
        <v>0</v>
      </c>
      <c r="F333" s="33">
        <f t="shared" si="3"/>
        <v>0</v>
      </c>
    </row>
    <row r="334" spans="1:6" ht="13">
      <c r="A334" s="32">
        <v>124</v>
      </c>
      <c r="B334" s="32" t="s">
        <v>295</v>
      </c>
      <c r="C334" s="32">
        <v>4</v>
      </c>
      <c r="D334" s="32">
        <v>0</v>
      </c>
      <c r="E334" s="33">
        <f t="shared" si="2"/>
        <v>0</v>
      </c>
      <c r="F334" s="33">
        <f t="shared" si="3"/>
        <v>0</v>
      </c>
    </row>
    <row r="335" spans="1:6" ht="13">
      <c r="A335" s="32">
        <v>125</v>
      </c>
      <c r="B335" s="32" t="s">
        <v>296</v>
      </c>
      <c r="C335" s="32">
        <v>26</v>
      </c>
      <c r="D335" s="32">
        <v>0</v>
      </c>
      <c r="E335" s="33">
        <f t="shared" si="2"/>
        <v>0</v>
      </c>
      <c r="F335" s="33">
        <f t="shared" si="3"/>
        <v>0</v>
      </c>
    </row>
    <row r="336" spans="1:6" ht="13">
      <c r="A336" s="32">
        <v>126</v>
      </c>
      <c r="B336" s="32" t="s">
        <v>297</v>
      </c>
      <c r="C336" s="32">
        <v>2</v>
      </c>
      <c r="D336" s="32">
        <v>0</v>
      </c>
      <c r="E336" s="33">
        <f t="shared" si="2"/>
        <v>0</v>
      </c>
      <c r="F336" s="33">
        <f t="shared" si="3"/>
        <v>0</v>
      </c>
    </row>
    <row r="337" spans="1:6" ht="13">
      <c r="A337" s="32">
        <v>134</v>
      </c>
      <c r="B337" s="32" t="s">
        <v>298</v>
      </c>
      <c r="C337" s="32">
        <v>1</v>
      </c>
      <c r="D337" s="32">
        <v>0</v>
      </c>
      <c r="E337" s="33">
        <f t="shared" si="2"/>
        <v>0</v>
      </c>
      <c r="F337" s="33">
        <f t="shared" si="3"/>
        <v>0</v>
      </c>
    </row>
    <row r="338" spans="1:6" ht="13">
      <c r="A338" s="32">
        <v>147</v>
      </c>
      <c r="B338" s="32" t="s">
        <v>299</v>
      </c>
      <c r="C338" s="32">
        <v>10</v>
      </c>
      <c r="D338" s="32">
        <v>0</v>
      </c>
      <c r="E338" s="33">
        <f t="shared" si="2"/>
        <v>0</v>
      </c>
      <c r="F338" s="33">
        <f t="shared" si="3"/>
        <v>0</v>
      </c>
    </row>
    <row r="339" spans="1:6" ht="13">
      <c r="A339" s="32">
        <v>151</v>
      </c>
      <c r="B339" s="32" t="s">
        <v>300</v>
      </c>
      <c r="C339" s="32">
        <v>14</v>
      </c>
      <c r="D339" s="32">
        <v>0</v>
      </c>
      <c r="E339" s="33">
        <f t="shared" si="2"/>
        <v>0</v>
      </c>
      <c r="F339" s="33">
        <f t="shared" si="3"/>
        <v>0</v>
      </c>
    </row>
    <row r="340" spans="1:6" ht="13">
      <c r="A340" s="32">
        <v>152</v>
      </c>
      <c r="B340" s="32" t="s">
        <v>301</v>
      </c>
      <c r="C340" s="32">
        <v>4</v>
      </c>
      <c r="D340" s="32">
        <v>0</v>
      </c>
      <c r="E340" s="33">
        <f t="shared" si="2"/>
        <v>0</v>
      </c>
      <c r="F340" s="33">
        <f t="shared" si="3"/>
        <v>0</v>
      </c>
    </row>
    <row r="341" spans="1:6" ht="13">
      <c r="A341" s="32">
        <v>153</v>
      </c>
      <c r="B341" s="32" t="s">
        <v>521</v>
      </c>
      <c r="C341" s="32">
        <v>3</v>
      </c>
      <c r="D341" s="32">
        <v>0</v>
      </c>
      <c r="E341" s="33">
        <f t="shared" si="2"/>
        <v>0</v>
      </c>
      <c r="F341" s="33">
        <f t="shared" si="3"/>
        <v>0</v>
      </c>
    </row>
    <row r="342" spans="1:6" ht="13">
      <c r="A342" s="32">
        <v>154</v>
      </c>
      <c r="B342" s="32" t="s">
        <v>302</v>
      </c>
      <c r="C342" s="32">
        <v>7</v>
      </c>
      <c r="D342" s="32">
        <v>0</v>
      </c>
      <c r="E342" s="33">
        <f t="shared" si="2"/>
        <v>0</v>
      </c>
      <c r="F342" s="33">
        <f t="shared" si="3"/>
        <v>0</v>
      </c>
    </row>
    <row r="343" spans="1:6" ht="13">
      <c r="A343" s="32">
        <v>156</v>
      </c>
      <c r="B343" s="32" t="s">
        <v>303</v>
      </c>
      <c r="C343" s="32">
        <v>2</v>
      </c>
      <c r="D343" s="32">
        <v>0</v>
      </c>
      <c r="E343" s="33">
        <f t="shared" si="2"/>
        <v>0</v>
      </c>
      <c r="F343" s="33">
        <f t="shared" si="3"/>
        <v>0</v>
      </c>
    </row>
    <row r="344" spans="1:6" ht="13">
      <c r="A344" s="32">
        <v>164</v>
      </c>
      <c r="B344" s="32" t="s">
        <v>304</v>
      </c>
      <c r="C344" s="32">
        <v>10</v>
      </c>
      <c r="D344" s="32">
        <v>0</v>
      </c>
      <c r="E344" s="33">
        <f t="shared" si="2"/>
        <v>0</v>
      </c>
      <c r="F344" s="33">
        <f t="shared" si="3"/>
        <v>0</v>
      </c>
    </row>
    <row r="345" spans="1:6" ht="13">
      <c r="A345" s="32">
        <v>166</v>
      </c>
      <c r="B345" s="32" t="s">
        <v>305</v>
      </c>
      <c r="C345" s="32">
        <v>7</v>
      </c>
      <c r="D345" s="32">
        <v>0</v>
      </c>
      <c r="E345" s="33">
        <f t="shared" si="2"/>
        <v>0</v>
      </c>
      <c r="F345" s="33">
        <f t="shared" si="3"/>
        <v>0</v>
      </c>
    </row>
    <row r="346" spans="1:6" ht="13">
      <c r="A346" s="32">
        <v>203</v>
      </c>
      <c r="B346" s="32" t="s">
        <v>306</v>
      </c>
      <c r="C346" s="32">
        <v>6</v>
      </c>
      <c r="D346" s="32">
        <v>0</v>
      </c>
      <c r="E346" s="33">
        <f t="shared" si="2"/>
        <v>0</v>
      </c>
      <c r="F346" s="33">
        <f t="shared" si="3"/>
        <v>0</v>
      </c>
    </row>
    <row r="347" spans="1:6" ht="13">
      <c r="A347" s="32">
        <v>206</v>
      </c>
      <c r="B347" s="32" t="s">
        <v>307</v>
      </c>
      <c r="C347" s="32">
        <v>1</v>
      </c>
      <c r="D347" s="32">
        <v>0</v>
      </c>
      <c r="E347" s="33">
        <f t="shared" si="2"/>
        <v>0</v>
      </c>
      <c r="F347" s="33">
        <f t="shared" si="3"/>
        <v>0</v>
      </c>
    </row>
    <row r="348" spans="1:6" ht="13">
      <c r="A348" s="32">
        <v>207</v>
      </c>
      <c r="B348" s="32" t="s">
        <v>308</v>
      </c>
      <c r="C348" s="32">
        <v>6</v>
      </c>
      <c r="D348" s="32">
        <v>0</v>
      </c>
      <c r="E348" s="33">
        <f t="shared" si="2"/>
        <v>0</v>
      </c>
      <c r="F348" s="33">
        <f t="shared" si="3"/>
        <v>0</v>
      </c>
    </row>
    <row r="349" spans="1:6" ht="13">
      <c r="A349" s="32">
        <v>210</v>
      </c>
      <c r="B349" s="32" t="s">
        <v>309</v>
      </c>
      <c r="C349" s="32">
        <v>41</v>
      </c>
      <c r="D349" s="32">
        <v>0</v>
      </c>
      <c r="E349" s="33">
        <f t="shared" si="2"/>
        <v>0</v>
      </c>
      <c r="F349" s="33">
        <f t="shared" si="3"/>
        <v>0</v>
      </c>
    </row>
    <row r="350" spans="1:6" ht="13">
      <c r="A350" s="32">
        <v>211</v>
      </c>
      <c r="B350" s="32" t="s">
        <v>310</v>
      </c>
      <c r="C350" s="32">
        <v>4</v>
      </c>
      <c r="D350" s="32">
        <v>0</v>
      </c>
      <c r="E350" s="33">
        <f t="shared" si="2"/>
        <v>0</v>
      </c>
      <c r="F350" s="33">
        <f t="shared" si="3"/>
        <v>0</v>
      </c>
    </row>
    <row r="351" spans="1:6" ht="13">
      <c r="A351" s="32">
        <v>212</v>
      </c>
      <c r="B351" s="32" t="s">
        <v>522</v>
      </c>
      <c r="C351" s="32">
        <v>20</v>
      </c>
      <c r="D351" s="32">
        <v>0</v>
      </c>
      <c r="E351" s="33">
        <f t="shared" si="2"/>
        <v>0</v>
      </c>
      <c r="F351" s="33">
        <f t="shared" si="3"/>
        <v>0</v>
      </c>
    </row>
    <row r="352" spans="1:6" ht="13">
      <c r="A352" s="32">
        <v>213</v>
      </c>
      <c r="B352" s="32" t="s">
        <v>523</v>
      </c>
      <c r="C352" s="32">
        <v>17</v>
      </c>
      <c r="D352" s="32">
        <v>0</v>
      </c>
      <c r="E352" s="33">
        <f t="shared" si="2"/>
        <v>0</v>
      </c>
      <c r="F352" s="33">
        <f t="shared" si="3"/>
        <v>0</v>
      </c>
    </row>
    <row r="353" spans="1:6" ht="13">
      <c r="A353" s="32">
        <v>217</v>
      </c>
      <c r="B353" s="32" t="s">
        <v>311</v>
      </c>
      <c r="C353" s="32">
        <v>117</v>
      </c>
      <c r="D353" s="32">
        <v>0</v>
      </c>
      <c r="E353" s="33">
        <f t="shared" si="2"/>
        <v>0</v>
      </c>
      <c r="F353" s="33">
        <f t="shared" si="3"/>
        <v>0</v>
      </c>
    </row>
    <row r="354" spans="1:6" ht="13">
      <c r="A354" s="32">
        <v>220</v>
      </c>
      <c r="B354" s="32" t="s">
        <v>312</v>
      </c>
      <c r="C354" s="32">
        <v>127</v>
      </c>
      <c r="D354" s="32">
        <v>0</v>
      </c>
      <c r="E354" s="33">
        <f t="shared" si="2"/>
        <v>0</v>
      </c>
      <c r="F354" s="33">
        <f t="shared" si="3"/>
        <v>0</v>
      </c>
    </row>
    <row r="355" spans="1:6" ht="13">
      <c r="A355" s="32">
        <v>221</v>
      </c>
      <c r="B355" s="32" t="s">
        <v>313</v>
      </c>
      <c r="C355" s="32">
        <v>90</v>
      </c>
      <c r="D355" s="32">
        <v>0</v>
      </c>
      <c r="E355" s="33">
        <f t="shared" si="2"/>
        <v>0</v>
      </c>
      <c r="F355" s="33">
        <f t="shared" si="3"/>
        <v>0</v>
      </c>
    </row>
    <row r="356" spans="1:6" ht="13">
      <c r="A356" s="32">
        <v>222</v>
      </c>
      <c r="B356" s="32" t="s">
        <v>314</v>
      </c>
      <c r="C356" s="32">
        <v>2</v>
      </c>
      <c r="D356" s="32">
        <v>0</v>
      </c>
      <c r="E356" s="33">
        <f t="shared" si="2"/>
        <v>0</v>
      </c>
      <c r="F356" s="33">
        <f t="shared" si="3"/>
        <v>0</v>
      </c>
    </row>
    <row r="357" spans="1:6" ht="13">
      <c r="A357" s="32">
        <v>226</v>
      </c>
      <c r="B357" s="32" t="s">
        <v>315</v>
      </c>
      <c r="C357" s="32">
        <v>41</v>
      </c>
      <c r="D357" s="32">
        <v>0</v>
      </c>
      <c r="E357" s="33">
        <f t="shared" si="2"/>
        <v>0</v>
      </c>
      <c r="F357" s="33">
        <f t="shared" si="3"/>
        <v>0</v>
      </c>
    </row>
    <row r="358" spans="1:6" ht="13">
      <c r="A358" s="32">
        <v>230</v>
      </c>
      <c r="B358" s="32" t="s">
        <v>316</v>
      </c>
      <c r="C358" s="32">
        <v>282</v>
      </c>
      <c r="D358" s="32">
        <v>0</v>
      </c>
      <c r="E358" s="33">
        <f t="shared" si="2"/>
        <v>0</v>
      </c>
      <c r="F358" s="33">
        <f t="shared" si="3"/>
        <v>0</v>
      </c>
    </row>
    <row r="359" spans="1:6" ht="13">
      <c r="A359" s="32">
        <v>231</v>
      </c>
      <c r="B359" s="32" t="s">
        <v>317</v>
      </c>
      <c r="C359" s="32">
        <v>4</v>
      </c>
      <c r="D359" s="32">
        <v>0</v>
      </c>
      <c r="E359" s="33">
        <f t="shared" si="2"/>
        <v>0</v>
      </c>
      <c r="F359" s="33">
        <f t="shared" si="3"/>
        <v>0</v>
      </c>
    </row>
    <row r="360" spans="1:6" ht="13">
      <c r="A360" s="32">
        <v>232</v>
      </c>
      <c r="B360" s="32" t="s">
        <v>318</v>
      </c>
      <c r="C360" s="32">
        <v>16</v>
      </c>
      <c r="D360" s="32">
        <v>0</v>
      </c>
      <c r="E360" s="33">
        <f t="shared" si="2"/>
        <v>0</v>
      </c>
      <c r="F360" s="33">
        <f t="shared" si="3"/>
        <v>0</v>
      </c>
    </row>
    <row r="361" spans="1:6" ht="13">
      <c r="A361" s="32">
        <v>234</v>
      </c>
      <c r="B361" s="32" t="s">
        <v>524</v>
      </c>
      <c r="C361" s="32">
        <v>57</v>
      </c>
      <c r="D361" s="32">
        <v>0</v>
      </c>
      <c r="E361" s="33">
        <f t="shared" si="2"/>
        <v>0</v>
      </c>
      <c r="F361" s="33">
        <f t="shared" si="3"/>
        <v>0</v>
      </c>
    </row>
    <row r="362" spans="1:6" ht="13">
      <c r="A362" s="32">
        <v>239</v>
      </c>
      <c r="B362" s="32" t="s">
        <v>319</v>
      </c>
      <c r="C362" s="32">
        <v>1</v>
      </c>
      <c r="D362" s="32">
        <v>0</v>
      </c>
      <c r="E362" s="33">
        <f t="shared" si="2"/>
        <v>0</v>
      </c>
      <c r="F362" s="33">
        <f t="shared" si="3"/>
        <v>0</v>
      </c>
    </row>
    <row r="363" spans="1:6" ht="13">
      <c r="A363" s="32">
        <v>240</v>
      </c>
      <c r="B363" s="32" t="s">
        <v>320</v>
      </c>
      <c r="C363" s="32">
        <v>43</v>
      </c>
      <c r="D363" s="32">
        <v>0</v>
      </c>
      <c r="E363" s="33">
        <f t="shared" si="2"/>
        <v>0</v>
      </c>
      <c r="F363" s="33">
        <f t="shared" si="3"/>
        <v>0</v>
      </c>
    </row>
    <row r="364" spans="1:6" ht="13">
      <c r="A364" s="32">
        <v>242</v>
      </c>
      <c r="B364" s="32" t="s">
        <v>321</v>
      </c>
      <c r="C364" s="32">
        <v>23</v>
      </c>
      <c r="D364" s="32">
        <v>0</v>
      </c>
      <c r="E364" s="33">
        <f t="shared" si="2"/>
        <v>0</v>
      </c>
      <c r="F364" s="33">
        <f t="shared" si="3"/>
        <v>0</v>
      </c>
    </row>
    <row r="365" spans="1:6" ht="13">
      <c r="A365" s="32">
        <v>243</v>
      </c>
      <c r="B365" s="32" t="s">
        <v>322</v>
      </c>
      <c r="C365" s="32">
        <v>491</v>
      </c>
      <c r="D365" s="32">
        <v>0</v>
      </c>
      <c r="E365" s="33">
        <f t="shared" si="2"/>
        <v>0</v>
      </c>
      <c r="F365" s="33">
        <f t="shared" si="3"/>
        <v>0</v>
      </c>
    </row>
    <row r="366" spans="1:6" ht="13">
      <c r="A366" s="32">
        <v>245</v>
      </c>
      <c r="B366" s="32" t="s">
        <v>323</v>
      </c>
      <c r="C366" s="32">
        <v>14</v>
      </c>
      <c r="D366" s="32">
        <v>0</v>
      </c>
      <c r="E366" s="33">
        <f t="shared" si="2"/>
        <v>0</v>
      </c>
      <c r="F366" s="33">
        <f t="shared" si="3"/>
        <v>0</v>
      </c>
    </row>
    <row r="367" spans="1:6" ht="13">
      <c r="A367" s="32">
        <v>246</v>
      </c>
      <c r="B367" s="32" t="s">
        <v>324</v>
      </c>
      <c r="C367" s="32">
        <v>40</v>
      </c>
      <c r="D367" s="32">
        <v>0</v>
      </c>
      <c r="E367" s="33">
        <f t="shared" si="2"/>
        <v>0</v>
      </c>
      <c r="F367" s="33">
        <f t="shared" si="3"/>
        <v>0</v>
      </c>
    </row>
    <row r="368" spans="1:6" ht="13">
      <c r="A368" s="32">
        <v>248</v>
      </c>
      <c r="B368" s="32" t="s">
        <v>525</v>
      </c>
      <c r="C368" s="32">
        <v>2</v>
      </c>
      <c r="D368" s="32">
        <v>0</v>
      </c>
      <c r="E368" s="33">
        <f t="shared" si="2"/>
        <v>0</v>
      </c>
      <c r="F368" s="33">
        <f t="shared" si="3"/>
        <v>0</v>
      </c>
    </row>
    <row r="369" spans="1:6" ht="13">
      <c r="A369" s="32">
        <v>252</v>
      </c>
      <c r="B369" s="32" t="s">
        <v>325</v>
      </c>
      <c r="C369" s="32">
        <v>69</v>
      </c>
      <c r="D369" s="32">
        <v>0</v>
      </c>
      <c r="E369" s="33">
        <f t="shared" si="2"/>
        <v>0</v>
      </c>
      <c r="F369" s="33">
        <f t="shared" si="3"/>
        <v>0</v>
      </c>
    </row>
    <row r="370" spans="1:6" ht="13">
      <c r="A370" s="32">
        <v>253</v>
      </c>
      <c r="B370" s="32" t="s">
        <v>326</v>
      </c>
      <c r="C370" s="32">
        <v>21</v>
      </c>
      <c r="D370" s="32">
        <v>0</v>
      </c>
      <c r="E370" s="33">
        <f t="shared" si="2"/>
        <v>0</v>
      </c>
      <c r="F370" s="33">
        <f t="shared" si="3"/>
        <v>0</v>
      </c>
    </row>
    <row r="371" spans="1:6" ht="13">
      <c r="A371" s="32">
        <v>255</v>
      </c>
      <c r="B371" s="32" t="s">
        <v>327</v>
      </c>
      <c r="C371" s="32">
        <v>121</v>
      </c>
      <c r="D371" s="32">
        <v>0</v>
      </c>
      <c r="E371" s="33">
        <f t="shared" si="2"/>
        <v>0</v>
      </c>
      <c r="F371" s="33">
        <f t="shared" si="3"/>
        <v>0</v>
      </c>
    </row>
    <row r="372" spans="1:6" ht="13">
      <c r="A372" s="32">
        <v>256</v>
      </c>
      <c r="B372" s="32" t="s">
        <v>328</v>
      </c>
      <c r="C372" s="32">
        <v>6</v>
      </c>
      <c r="D372" s="32">
        <v>0</v>
      </c>
      <c r="E372" s="33">
        <f t="shared" si="2"/>
        <v>0</v>
      </c>
      <c r="F372" s="33">
        <f t="shared" si="3"/>
        <v>0</v>
      </c>
    </row>
    <row r="373" spans="1:6" ht="13">
      <c r="A373" s="32">
        <v>257</v>
      </c>
      <c r="B373" s="32" t="s">
        <v>329</v>
      </c>
      <c r="C373" s="32">
        <v>27</v>
      </c>
      <c r="D373" s="32">
        <v>0</v>
      </c>
      <c r="E373" s="33">
        <f t="shared" si="2"/>
        <v>0</v>
      </c>
      <c r="F373" s="33">
        <f t="shared" si="3"/>
        <v>0</v>
      </c>
    </row>
    <row r="374" spans="1:6" ht="13">
      <c r="A374" s="32">
        <v>264</v>
      </c>
      <c r="B374" s="32" t="s">
        <v>330</v>
      </c>
      <c r="C374" s="32">
        <v>51</v>
      </c>
      <c r="D374" s="32">
        <v>0</v>
      </c>
      <c r="E374" s="33">
        <f t="shared" si="2"/>
        <v>0</v>
      </c>
      <c r="F374" s="33">
        <f t="shared" si="3"/>
        <v>0</v>
      </c>
    </row>
    <row r="375" spans="1:6" ht="13">
      <c r="A375" s="32">
        <v>266</v>
      </c>
      <c r="B375" s="32" t="s">
        <v>526</v>
      </c>
      <c r="C375" s="32">
        <v>1</v>
      </c>
      <c r="D375" s="32">
        <v>0</v>
      </c>
      <c r="E375" s="33">
        <f t="shared" si="2"/>
        <v>0</v>
      </c>
      <c r="F375" s="33">
        <f t="shared" si="3"/>
        <v>0</v>
      </c>
    </row>
    <row r="376" spans="1:6" ht="13">
      <c r="A376" s="32">
        <v>268</v>
      </c>
      <c r="B376" s="32" t="s">
        <v>527</v>
      </c>
      <c r="C376" s="32">
        <v>57</v>
      </c>
      <c r="D376" s="32">
        <v>0</v>
      </c>
      <c r="E376" s="33">
        <f t="shared" si="2"/>
        <v>0</v>
      </c>
      <c r="F376" s="33">
        <f t="shared" si="3"/>
        <v>0</v>
      </c>
    </row>
    <row r="377" spans="1:6" ht="13">
      <c r="A377" s="32">
        <v>272</v>
      </c>
      <c r="B377" s="32" t="s">
        <v>331</v>
      </c>
      <c r="C377" s="32">
        <v>6</v>
      </c>
      <c r="D377" s="32">
        <v>0</v>
      </c>
      <c r="E377" s="33">
        <f t="shared" si="2"/>
        <v>0</v>
      </c>
      <c r="F377" s="33">
        <f t="shared" si="3"/>
        <v>0</v>
      </c>
    </row>
    <row r="378" spans="1:6" ht="13">
      <c r="A378" s="32">
        <v>274</v>
      </c>
      <c r="B378" s="32" t="s">
        <v>332</v>
      </c>
      <c r="C378" s="32">
        <v>11</v>
      </c>
      <c r="D378" s="32">
        <v>0</v>
      </c>
      <c r="E378" s="33">
        <f t="shared" si="2"/>
        <v>0</v>
      </c>
      <c r="F378" s="33">
        <f t="shared" si="3"/>
        <v>0</v>
      </c>
    </row>
    <row r="379" spans="1:6" ht="13">
      <c r="A379" s="32">
        <v>275</v>
      </c>
      <c r="B379" s="32" t="s">
        <v>333</v>
      </c>
      <c r="C379" s="32">
        <v>39</v>
      </c>
      <c r="D379" s="32">
        <v>0</v>
      </c>
      <c r="E379" s="33">
        <f t="shared" si="2"/>
        <v>0</v>
      </c>
      <c r="F379" s="33">
        <f t="shared" si="3"/>
        <v>0</v>
      </c>
    </row>
    <row r="380" spans="1:6" ht="13">
      <c r="A380" s="32">
        <v>276</v>
      </c>
      <c r="B380" s="32" t="s">
        <v>334</v>
      </c>
      <c r="C380" s="32">
        <v>1355</v>
      </c>
      <c r="D380" s="32">
        <v>0</v>
      </c>
      <c r="E380" s="33">
        <f t="shared" si="2"/>
        <v>0</v>
      </c>
      <c r="F380" s="33">
        <f t="shared" si="3"/>
        <v>0</v>
      </c>
    </row>
    <row r="381" spans="1:6" ht="13">
      <c r="A381" s="32">
        <v>277</v>
      </c>
      <c r="B381" s="32" t="s">
        <v>528</v>
      </c>
      <c r="C381" s="32">
        <v>82</v>
      </c>
      <c r="D381" s="32">
        <v>0</v>
      </c>
      <c r="E381" s="33">
        <f t="shared" si="2"/>
        <v>0</v>
      </c>
      <c r="F381" s="33">
        <f t="shared" si="3"/>
        <v>0</v>
      </c>
    </row>
    <row r="382" spans="1:6" ht="13">
      <c r="A382" s="32">
        <v>278</v>
      </c>
      <c r="B382" s="32" t="s">
        <v>529</v>
      </c>
      <c r="C382" s="32">
        <v>52</v>
      </c>
      <c r="D382" s="32">
        <v>0</v>
      </c>
      <c r="E382" s="33">
        <f t="shared" si="2"/>
        <v>0</v>
      </c>
      <c r="F382" s="33">
        <f t="shared" si="3"/>
        <v>0</v>
      </c>
    </row>
    <row r="383" spans="1:6" ht="13">
      <c r="A383" s="32">
        <v>279</v>
      </c>
      <c r="B383" s="32" t="s">
        <v>530</v>
      </c>
      <c r="C383" s="32">
        <v>45</v>
      </c>
      <c r="D383" s="32">
        <v>0</v>
      </c>
      <c r="E383" s="33">
        <f t="shared" si="2"/>
        <v>0</v>
      </c>
      <c r="F383" s="33">
        <f t="shared" si="3"/>
        <v>0</v>
      </c>
    </row>
    <row r="384" spans="1:6" ht="13">
      <c r="A384" s="32">
        <v>280</v>
      </c>
      <c r="B384" s="32" t="s">
        <v>531</v>
      </c>
      <c r="C384" s="32">
        <v>27</v>
      </c>
      <c r="D384" s="32">
        <v>0</v>
      </c>
      <c r="E384" s="33">
        <f t="shared" si="2"/>
        <v>0</v>
      </c>
      <c r="F384" s="33">
        <f t="shared" si="3"/>
        <v>0</v>
      </c>
    </row>
    <row r="385" spans="1:6" ht="13">
      <c r="A385" s="32">
        <v>281</v>
      </c>
      <c r="B385" s="32" t="s">
        <v>532</v>
      </c>
      <c r="C385" s="32">
        <v>1</v>
      </c>
      <c r="D385" s="32">
        <v>0</v>
      </c>
      <c r="E385" s="33">
        <f t="shared" si="2"/>
        <v>0</v>
      </c>
      <c r="F385" s="33">
        <f t="shared" si="3"/>
        <v>0</v>
      </c>
    </row>
    <row r="386" spans="1:6" ht="13">
      <c r="A386" s="32">
        <v>282</v>
      </c>
      <c r="B386" s="32" t="s">
        <v>533</v>
      </c>
      <c r="C386" s="32">
        <v>2</v>
      </c>
      <c r="D386" s="32">
        <v>0</v>
      </c>
      <c r="E386" s="33">
        <f t="shared" si="2"/>
        <v>0</v>
      </c>
      <c r="F386" s="33">
        <f t="shared" si="3"/>
        <v>0</v>
      </c>
    </row>
    <row r="387" spans="1:6" ht="13">
      <c r="A387" s="32">
        <v>283</v>
      </c>
      <c r="B387" s="32" t="s">
        <v>534</v>
      </c>
      <c r="C387" s="32">
        <v>1</v>
      </c>
      <c r="D387" s="32">
        <v>0</v>
      </c>
      <c r="E387" s="33">
        <f t="shared" si="2"/>
        <v>0</v>
      </c>
      <c r="F387" s="33">
        <f t="shared" si="3"/>
        <v>0</v>
      </c>
    </row>
    <row r="388" spans="1:6" ht="13">
      <c r="A388" s="32">
        <v>284</v>
      </c>
      <c r="B388" s="32" t="s">
        <v>535</v>
      </c>
      <c r="C388" s="32">
        <v>905</v>
      </c>
      <c r="D388" s="32">
        <v>0</v>
      </c>
      <c r="E388" s="33">
        <f t="shared" si="2"/>
        <v>0</v>
      </c>
      <c r="F388" s="33">
        <f t="shared" si="3"/>
        <v>0</v>
      </c>
    </row>
    <row r="389" spans="1:6" ht="13">
      <c r="A389" s="32">
        <v>285</v>
      </c>
      <c r="B389" s="32" t="s">
        <v>536</v>
      </c>
      <c r="C389" s="32">
        <v>6</v>
      </c>
      <c r="D389" s="32">
        <v>0</v>
      </c>
      <c r="E389" s="33">
        <f t="shared" si="2"/>
        <v>0</v>
      </c>
      <c r="F389" s="33">
        <f t="shared" si="3"/>
        <v>0</v>
      </c>
    </row>
    <row r="390" spans="1:6" ht="13">
      <c r="A390" s="32">
        <v>286</v>
      </c>
      <c r="B390" s="32" t="s">
        <v>537</v>
      </c>
      <c r="C390" s="32">
        <v>136</v>
      </c>
      <c r="D390" s="32">
        <v>0</v>
      </c>
      <c r="E390" s="33">
        <f t="shared" si="2"/>
        <v>0</v>
      </c>
      <c r="F390" s="33">
        <f t="shared" si="3"/>
        <v>0</v>
      </c>
    </row>
    <row r="391" spans="1:6" ht="13">
      <c r="A391" s="32">
        <v>287</v>
      </c>
      <c r="B391" s="32" t="s">
        <v>538</v>
      </c>
      <c r="C391" s="32">
        <v>11</v>
      </c>
      <c r="D391" s="32">
        <v>0</v>
      </c>
      <c r="E391" s="33">
        <f t="shared" si="2"/>
        <v>0</v>
      </c>
      <c r="F391" s="33">
        <f t="shared" si="3"/>
        <v>0</v>
      </c>
    </row>
    <row r="392" spans="1:6" ht="13">
      <c r="A392" s="32">
        <v>288</v>
      </c>
      <c r="B392" s="32" t="s">
        <v>539</v>
      </c>
      <c r="C392" s="32">
        <v>71</v>
      </c>
      <c r="D392" s="32">
        <v>0</v>
      </c>
      <c r="E392" s="33">
        <f t="shared" si="2"/>
        <v>0</v>
      </c>
      <c r="F392" s="33">
        <f t="shared" si="3"/>
        <v>0</v>
      </c>
    </row>
    <row r="393" spans="1:6" ht="13">
      <c r="A393" s="32">
        <v>289</v>
      </c>
      <c r="B393" s="32" t="s">
        <v>540</v>
      </c>
      <c r="C393" s="32">
        <v>5</v>
      </c>
      <c r="D393" s="32">
        <v>0</v>
      </c>
      <c r="E393" s="33">
        <f t="shared" si="2"/>
        <v>0</v>
      </c>
      <c r="F393" s="33">
        <f t="shared" si="3"/>
        <v>0</v>
      </c>
    </row>
    <row r="394" spans="1:6" ht="13">
      <c r="A394" s="32">
        <v>290</v>
      </c>
      <c r="B394" s="32" t="s">
        <v>541</v>
      </c>
      <c r="C394" s="32">
        <v>2</v>
      </c>
      <c r="D394" s="32">
        <v>0</v>
      </c>
      <c r="E394" s="33">
        <f t="shared" si="2"/>
        <v>0</v>
      </c>
      <c r="F394" s="33">
        <f t="shared" si="3"/>
        <v>0</v>
      </c>
    </row>
    <row r="395" spans="1:6" ht="13">
      <c r="A395" s="32">
        <v>291</v>
      </c>
      <c r="B395" s="32" t="s">
        <v>542</v>
      </c>
      <c r="C395" s="32">
        <v>3</v>
      </c>
      <c r="D395" s="32">
        <v>0</v>
      </c>
      <c r="E395" s="33">
        <f t="shared" si="2"/>
        <v>0</v>
      </c>
      <c r="F395" s="33">
        <f t="shared" si="3"/>
        <v>0</v>
      </c>
    </row>
    <row r="396" spans="1:6" ht="13">
      <c r="A396" s="32">
        <v>292</v>
      </c>
      <c r="B396" s="32" t="s">
        <v>543</v>
      </c>
      <c r="C396" s="32">
        <v>2</v>
      </c>
      <c r="D396" s="32">
        <v>0</v>
      </c>
      <c r="E396" s="33">
        <f t="shared" si="2"/>
        <v>0</v>
      </c>
      <c r="F396" s="33">
        <f t="shared" si="3"/>
        <v>0</v>
      </c>
    </row>
    <row r="397" spans="1:6" ht="13">
      <c r="A397" s="32">
        <v>293</v>
      </c>
      <c r="B397" s="32" t="s">
        <v>544</v>
      </c>
      <c r="C397" s="32">
        <v>1</v>
      </c>
      <c r="D397" s="32">
        <v>0</v>
      </c>
      <c r="E397" s="33">
        <f t="shared" si="2"/>
        <v>0</v>
      </c>
      <c r="F397" s="33">
        <f t="shared" si="3"/>
        <v>0</v>
      </c>
    </row>
    <row r="398" spans="1:6" ht="13">
      <c r="A398" s="32">
        <v>294</v>
      </c>
      <c r="B398" s="32" t="s">
        <v>545</v>
      </c>
      <c r="C398" s="32">
        <v>1</v>
      </c>
      <c r="D398" s="32">
        <v>0</v>
      </c>
      <c r="E398" s="33">
        <f t="shared" si="2"/>
        <v>0</v>
      </c>
      <c r="F398" s="33">
        <f t="shared" si="3"/>
        <v>0</v>
      </c>
    </row>
    <row r="399" spans="1:6" ht="13">
      <c r="A399" s="32">
        <v>295</v>
      </c>
      <c r="B399" s="32" t="s">
        <v>546</v>
      </c>
      <c r="C399" s="32">
        <v>1</v>
      </c>
      <c r="D399" s="32">
        <v>0</v>
      </c>
      <c r="E399" s="33">
        <f t="shared" si="2"/>
        <v>0</v>
      </c>
      <c r="F399" s="33">
        <f t="shared" si="3"/>
        <v>0</v>
      </c>
    </row>
    <row r="400" spans="1:6" ht="13">
      <c r="A400" s="32">
        <v>296</v>
      </c>
      <c r="B400" s="32" t="s">
        <v>547</v>
      </c>
      <c r="C400" s="32">
        <v>1</v>
      </c>
      <c r="D400" s="32">
        <v>0</v>
      </c>
      <c r="E400" s="33">
        <f t="shared" si="2"/>
        <v>0</v>
      </c>
      <c r="F400" s="33">
        <f t="shared" si="3"/>
        <v>0</v>
      </c>
    </row>
    <row r="401" spans="1:6" ht="13">
      <c r="A401" s="32">
        <v>298</v>
      </c>
      <c r="B401" s="32" t="s">
        <v>335</v>
      </c>
      <c r="C401" s="32">
        <v>11</v>
      </c>
      <c r="D401" s="32">
        <v>0</v>
      </c>
      <c r="E401" s="33">
        <f t="shared" si="2"/>
        <v>0</v>
      </c>
      <c r="F401" s="33">
        <f t="shared" si="3"/>
        <v>0</v>
      </c>
    </row>
    <row r="402" spans="1:6" ht="13">
      <c r="A402" s="32">
        <v>300</v>
      </c>
      <c r="B402" s="32" t="s">
        <v>336</v>
      </c>
      <c r="C402" s="32">
        <v>18</v>
      </c>
      <c r="D402" s="32">
        <v>0</v>
      </c>
      <c r="E402" s="33">
        <f t="shared" si="2"/>
        <v>0</v>
      </c>
      <c r="F402" s="33">
        <f t="shared" si="3"/>
        <v>0</v>
      </c>
    </row>
    <row r="403" spans="1:6" ht="13">
      <c r="A403" s="32">
        <v>304</v>
      </c>
      <c r="B403" s="32" t="s">
        <v>337</v>
      </c>
      <c r="C403" s="32">
        <v>52</v>
      </c>
      <c r="D403" s="32">
        <v>0</v>
      </c>
      <c r="E403" s="33">
        <f t="shared" si="2"/>
        <v>0</v>
      </c>
      <c r="F403" s="33">
        <f t="shared" si="3"/>
        <v>0</v>
      </c>
    </row>
    <row r="404" spans="1:6" ht="13">
      <c r="A404" s="32">
        <v>305</v>
      </c>
      <c r="B404" s="32" t="s">
        <v>338</v>
      </c>
      <c r="C404" s="32">
        <v>3</v>
      </c>
      <c r="D404" s="32">
        <v>0</v>
      </c>
      <c r="E404" s="33">
        <f t="shared" si="2"/>
        <v>0</v>
      </c>
      <c r="F404" s="33">
        <f t="shared" si="3"/>
        <v>0</v>
      </c>
    </row>
    <row r="405" spans="1:6" ht="13">
      <c r="A405" s="32">
        <v>306</v>
      </c>
      <c r="B405" s="32" t="s">
        <v>339</v>
      </c>
      <c r="C405" s="32">
        <v>23</v>
      </c>
      <c r="D405" s="32">
        <v>0</v>
      </c>
      <c r="E405" s="33">
        <f t="shared" si="2"/>
        <v>0</v>
      </c>
      <c r="F405" s="33">
        <f t="shared" si="3"/>
        <v>0</v>
      </c>
    </row>
    <row r="406" spans="1:6" ht="13">
      <c r="A406" s="32">
        <v>307</v>
      </c>
      <c r="B406" s="32" t="s">
        <v>548</v>
      </c>
      <c r="C406" s="32">
        <v>9</v>
      </c>
      <c r="D406" s="32">
        <v>0</v>
      </c>
      <c r="E406" s="33">
        <f t="shared" si="2"/>
        <v>0</v>
      </c>
      <c r="F406" s="33">
        <f t="shared" si="3"/>
        <v>0</v>
      </c>
    </row>
    <row r="407" spans="1:6" ht="13">
      <c r="A407" s="32">
        <v>308</v>
      </c>
      <c r="B407" s="32" t="s">
        <v>340</v>
      </c>
      <c r="C407" s="32">
        <v>48</v>
      </c>
      <c r="D407" s="32">
        <v>0</v>
      </c>
      <c r="E407" s="33">
        <f t="shared" si="2"/>
        <v>0</v>
      </c>
      <c r="F407" s="33">
        <f t="shared" si="3"/>
        <v>0</v>
      </c>
    </row>
    <row r="408" spans="1:6" ht="13">
      <c r="A408" s="32">
        <v>309</v>
      </c>
      <c r="B408" s="32" t="s">
        <v>549</v>
      </c>
      <c r="C408" s="32">
        <v>23</v>
      </c>
      <c r="D408" s="32">
        <v>0</v>
      </c>
      <c r="E408" s="33">
        <f t="shared" si="2"/>
        <v>0</v>
      </c>
      <c r="F408" s="33">
        <f t="shared" si="3"/>
        <v>0</v>
      </c>
    </row>
    <row r="409" spans="1:6" ht="13">
      <c r="A409" s="32">
        <v>310</v>
      </c>
      <c r="B409" s="32" t="s">
        <v>341</v>
      </c>
      <c r="C409" s="32">
        <v>19</v>
      </c>
      <c r="D409" s="32">
        <v>0</v>
      </c>
      <c r="E409" s="33">
        <f t="shared" si="2"/>
        <v>0</v>
      </c>
      <c r="F409" s="33">
        <f t="shared" si="3"/>
        <v>0</v>
      </c>
    </row>
    <row r="410" spans="1:6" ht="13">
      <c r="A410" s="32">
        <v>311</v>
      </c>
      <c r="B410" s="32" t="s">
        <v>342</v>
      </c>
      <c r="C410" s="32">
        <v>2</v>
      </c>
      <c r="D410" s="32">
        <v>0</v>
      </c>
      <c r="E410" s="33">
        <f t="shared" si="2"/>
        <v>0</v>
      </c>
      <c r="F410" s="33">
        <f t="shared" si="3"/>
        <v>0</v>
      </c>
    </row>
    <row r="411" spans="1:6" ht="13">
      <c r="A411" s="32">
        <v>324</v>
      </c>
      <c r="B411" s="32" t="s">
        <v>343</v>
      </c>
      <c r="C411" s="32">
        <v>144</v>
      </c>
      <c r="D411" s="32">
        <v>0</v>
      </c>
      <c r="E411" s="33">
        <f t="shared" si="2"/>
        <v>0</v>
      </c>
      <c r="F411" s="33">
        <f t="shared" si="3"/>
        <v>0</v>
      </c>
    </row>
    <row r="412" spans="1:6" ht="13">
      <c r="A412" s="32">
        <v>325</v>
      </c>
      <c r="B412" s="32" t="s">
        <v>159</v>
      </c>
      <c r="C412" s="32">
        <v>3</v>
      </c>
      <c r="D412" s="32">
        <v>0</v>
      </c>
      <c r="E412" s="33">
        <f t="shared" si="2"/>
        <v>0</v>
      </c>
      <c r="F412" s="33">
        <f t="shared" si="3"/>
        <v>0</v>
      </c>
    </row>
    <row r="413" spans="1:6" ht="13">
      <c r="A413" s="32">
        <v>326</v>
      </c>
      <c r="B413" s="32" t="s">
        <v>143</v>
      </c>
      <c r="C413" s="32">
        <v>141</v>
      </c>
      <c r="D413" s="32">
        <v>0</v>
      </c>
      <c r="E413" s="33">
        <f t="shared" si="2"/>
        <v>0</v>
      </c>
      <c r="F413" s="33">
        <f t="shared" si="3"/>
        <v>0</v>
      </c>
    </row>
    <row r="414" spans="1:6" ht="13">
      <c r="A414" s="32">
        <v>339</v>
      </c>
      <c r="B414" s="32" t="s">
        <v>344</v>
      </c>
      <c r="C414" s="32">
        <v>1101</v>
      </c>
      <c r="D414" s="32">
        <v>0</v>
      </c>
      <c r="E414" s="33">
        <f t="shared" si="2"/>
        <v>0</v>
      </c>
      <c r="F414" s="33">
        <f t="shared" si="3"/>
        <v>0</v>
      </c>
    </row>
    <row r="415" spans="1:6" ht="13">
      <c r="A415" s="32">
        <v>340</v>
      </c>
      <c r="B415" s="32" t="s">
        <v>150</v>
      </c>
      <c r="C415" s="32">
        <v>980</v>
      </c>
      <c r="D415" s="32">
        <v>0</v>
      </c>
      <c r="E415" s="33">
        <f t="shared" si="2"/>
        <v>0</v>
      </c>
      <c r="F415" s="33">
        <f t="shared" si="3"/>
        <v>0</v>
      </c>
    </row>
    <row r="416" spans="1:6" ht="13">
      <c r="A416" s="32">
        <v>345</v>
      </c>
      <c r="B416" s="32" t="s">
        <v>345</v>
      </c>
      <c r="C416" s="32">
        <v>37</v>
      </c>
      <c r="D416" s="32">
        <v>0</v>
      </c>
      <c r="E416" s="33">
        <f t="shared" si="2"/>
        <v>0</v>
      </c>
      <c r="F416" s="33">
        <f t="shared" si="3"/>
        <v>0</v>
      </c>
    </row>
    <row r="417" spans="1:6" ht="13">
      <c r="A417" s="32">
        <v>346</v>
      </c>
      <c r="B417" s="32" t="s">
        <v>150</v>
      </c>
      <c r="C417" s="32">
        <v>4</v>
      </c>
      <c r="D417" s="32">
        <v>0</v>
      </c>
      <c r="E417" s="33">
        <f t="shared" si="2"/>
        <v>0</v>
      </c>
      <c r="F417" s="33">
        <f t="shared" si="3"/>
        <v>0</v>
      </c>
    </row>
    <row r="418" spans="1:6" ht="13">
      <c r="A418" s="32">
        <v>348</v>
      </c>
      <c r="B418" s="32" t="s">
        <v>150</v>
      </c>
      <c r="C418" s="32">
        <v>37</v>
      </c>
      <c r="D418" s="32">
        <v>0</v>
      </c>
      <c r="E418" s="33">
        <f t="shared" si="2"/>
        <v>0</v>
      </c>
      <c r="F418" s="33">
        <f t="shared" si="3"/>
        <v>0</v>
      </c>
    </row>
    <row r="419" spans="1:6" ht="13">
      <c r="A419" s="32">
        <v>349</v>
      </c>
      <c r="B419" s="32" t="s">
        <v>346</v>
      </c>
      <c r="C419" s="32">
        <v>20</v>
      </c>
      <c r="D419" s="32">
        <v>0</v>
      </c>
      <c r="E419" s="33">
        <f t="shared" si="2"/>
        <v>0</v>
      </c>
      <c r="F419" s="33">
        <f t="shared" si="3"/>
        <v>0</v>
      </c>
    </row>
    <row r="420" spans="1:6" ht="13">
      <c r="A420" s="32">
        <v>350</v>
      </c>
      <c r="B420" s="32" t="s">
        <v>150</v>
      </c>
      <c r="C420" s="32">
        <v>12</v>
      </c>
      <c r="D420" s="32">
        <v>0</v>
      </c>
      <c r="E420" s="33">
        <f t="shared" si="2"/>
        <v>0</v>
      </c>
      <c r="F420" s="33">
        <f t="shared" si="3"/>
        <v>0</v>
      </c>
    </row>
    <row r="421" spans="1:6" ht="13">
      <c r="A421" s="32">
        <v>351</v>
      </c>
      <c r="B421" s="32" t="s">
        <v>347</v>
      </c>
      <c r="C421" s="32">
        <v>49</v>
      </c>
      <c r="D421" s="32">
        <v>0</v>
      </c>
      <c r="E421" s="33">
        <f t="shared" si="2"/>
        <v>0</v>
      </c>
      <c r="F421" s="33">
        <f t="shared" si="3"/>
        <v>0</v>
      </c>
    </row>
    <row r="422" spans="1:6" ht="13">
      <c r="A422" s="32">
        <v>352</v>
      </c>
      <c r="B422" s="32" t="s">
        <v>150</v>
      </c>
      <c r="C422" s="32">
        <v>22</v>
      </c>
      <c r="D422" s="32">
        <v>0</v>
      </c>
      <c r="E422" s="33">
        <f t="shared" si="2"/>
        <v>0</v>
      </c>
      <c r="F422" s="33">
        <f t="shared" si="3"/>
        <v>0</v>
      </c>
    </row>
    <row r="423" spans="1:6" ht="13">
      <c r="A423" s="32">
        <v>353</v>
      </c>
      <c r="B423" s="32" t="s">
        <v>348</v>
      </c>
      <c r="C423" s="32">
        <v>4</v>
      </c>
      <c r="D423" s="32">
        <v>0</v>
      </c>
      <c r="E423" s="33">
        <f t="shared" si="2"/>
        <v>0</v>
      </c>
      <c r="F423" s="33">
        <f t="shared" si="3"/>
        <v>0</v>
      </c>
    </row>
    <row r="424" spans="1:6" ht="13">
      <c r="A424" s="32">
        <v>354</v>
      </c>
      <c r="B424" s="32" t="s">
        <v>150</v>
      </c>
      <c r="C424" s="32">
        <v>2</v>
      </c>
      <c r="D424" s="32">
        <v>0</v>
      </c>
      <c r="E424" s="33">
        <f t="shared" si="2"/>
        <v>0</v>
      </c>
      <c r="F424" s="33">
        <f t="shared" si="3"/>
        <v>0</v>
      </c>
    </row>
    <row r="425" spans="1:6" ht="13">
      <c r="A425" s="32">
        <v>356</v>
      </c>
      <c r="B425" s="32" t="s">
        <v>242</v>
      </c>
      <c r="C425" s="32">
        <v>10</v>
      </c>
      <c r="D425" s="32">
        <v>0</v>
      </c>
      <c r="E425" s="33">
        <f t="shared" si="2"/>
        <v>0</v>
      </c>
      <c r="F425" s="33">
        <f t="shared" si="3"/>
        <v>0</v>
      </c>
    </row>
    <row r="426" spans="1:6" ht="13">
      <c r="A426" s="32">
        <v>357</v>
      </c>
      <c r="B426" s="32" t="s">
        <v>241</v>
      </c>
      <c r="C426" s="32">
        <v>181</v>
      </c>
      <c r="D426" s="32">
        <v>0</v>
      </c>
      <c r="E426" s="33">
        <f t="shared" si="2"/>
        <v>0</v>
      </c>
      <c r="F426" s="33">
        <f t="shared" si="3"/>
        <v>0</v>
      </c>
    </row>
    <row r="427" spans="1:6" ht="13">
      <c r="A427" s="32">
        <v>358</v>
      </c>
      <c r="B427" s="32" t="s">
        <v>242</v>
      </c>
      <c r="C427" s="32">
        <v>12</v>
      </c>
      <c r="D427" s="32">
        <v>0</v>
      </c>
      <c r="E427" s="33">
        <f t="shared" si="2"/>
        <v>0</v>
      </c>
      <c r="F427" s="33">
        <f t="shared" si="3"/>
        <v>0</v>
      </c>
    </row>
    <row r="428" spans="1:6" ht="13">
      <c r="A428" s="32">
        <v>359</v>
      </c>
      <c r="B428" s="32" t="s">
        <v>241</v>
      </c>
      <c r="C428" s="32">
        <v>256</v>
      </c>
      <c r="D428" s="32">
        <v>0</v>
      </c>
      <c r="E428" s="33">
        <f t="shared" si="2"/>
        <v>0</v>
      </c>
      <c r="F428" s="33">
        <f t="shared" si="3"/>
        <v>0</v>
      </c>
    </row>
    <row r="429" spans="1:6" ht="13">
      <c r="A429" s="32">
        <v>360</v>
      </c>
      <c r="B429" s="32" t="s">
        <v>242</v>
      </c>
      <c r="C429" s="32">
        <v>23</v>
      </c>
      <c r="D429" s="32">
        <v>0</v>
      </c>
      <c r="E429" s="33">
        <f t="shared" si="2"/>
        <v>0</v>
      </c>
      <c r="F429" s="33">
        <f t="shared" si="3"/>
        <v>0</v>
      </c>
    </row>
    <row r="430" spans="1:6" ht="13">
      <c r="A430" s="32">
        <v>362</v>
      </c>
      <c r="B430" s="32" t="s">
        <v>242</v>
      </c>
      <c r="C430" s="32">
        <v>75</v>
      </c>
      <c r="D430" s="32">
        <v>0</v>
      </c>
      <c r="E430" s="33">
        <f t="shared" si="2"/>
        <v>0</v>
      </c>
      <c r="F430" s="33">
        <f t="shared" si="3"/>
        <v>0</v>
      </c>
    </row>
    <row r="431" spans="1:6" ht="13">
      <c r="A431" s="32">
        <v>365</v>
      </c>
      <c r="B431" s="32" t="s">
        <v>241</v>
      </c>
      <c r="C431" s="32">
        <v>3</v>
      </c>
      <c r="D431" s="32">
        <v>0</v>
      </c>
      <c r="E431" s="33">
        <f t="shared" si="2"/>
        <v>0</v>
      </c>
      <c r="F431" s="33">
        <f t="shared" si="3"/>
        <v>0</v>
      </c>
    </row>
    <row r="432" spans="1:6" ht="13">
      <c r="A432" s="32">
        <v>374</v>
      </c>
      <c r="B432" s="32" t="s">
        <v>112</v>
      </c>
      <c r="C432" s="32">
        <v>2095</v>
      </c>
      <c r="D432" s="32">
        <v>0</v>
      </c>
      <c r="E432" s="33">
        <f t="shared" si="2"/>
        <v>0</v>
      </c>
      <c r="F432" s="33">
        <f t="shared" si="3"/>
        <v>0</v>
      </c>
    </row>
    <row r="433" spans="1:6" ht="13">
      <c r="A433" s="32">
        <v>376</v>
      </c>
      <c r="B433" s="32" t="s">
        <v>349</v>
      </c>
      <c r="C433" s="32">
        <v>2879</v>
      </c>
      <c r="D433" s="32">
        <v>0</v>
      </c>
      <c r="E433" s="33">
        <f t="shared" si="2"/>
        <v>0</v>
      </c>
      <c r="F433" s="33">
        <f t="shared" si="3"/>
        <v>0</v>
      </c>
    </row>
    <row r="434" spans="1:6" ht="13">
      <c r="A434" s="32">
        <v>378</v>
      </c>
      <c r="B434" s="32" t="s">
        <v>550</v>
      </c>
      <c r="C434" s="32">
        <v>813</v>
      </c>
      <c r="D434" s="32">
        <v>0</v>
      </c>
      <c r="E434" s="33">
        <f t="shared" si="2"/>
        <v>0</v>
      </c>
      <c r="F434" s="33">
        <f t="shared" si="3"/>
        <v>0</v>
      </c>
    </row>
    <row r="435" spans="1:6" ht="13">
      <c r="A435" s="32">
        <v>379</v>
      </c>
      <c r="B435" s="32" t="s">
        <v>350</v>
      </c>
      <c r="C435" s="32">
        <v>223</v>
      </c>
      <c r="D435" s="32">
        <v>0</v>
      </c>
      <c r="E435" s="33">
        <f t="shared" si="2"/>
        <v>0</v>
      </c>
      <c r="F435" s="33">
        <f t="shared" si="3"/>
        <v>0</v>
      </c>
    </row>
    <row r="436" spans="1:6" ht="13">
      <c r="A436" s="32">
        <v>380</v>
      </c>
      <c r="B436" s="32" t="s">
        <v>351</v>
      </c>
      <c r="C436" s="32">
        <v>77</v>
      </c>
      <c r="D436" s="32">
        <v>0</v>
      </c>
      <c r="E436" s="33">
        <f t="shared" si="2"/>
        <v>0</v>
      </c>
      <c r="F436" s="33">
        <f t="shared" si="3"/>
        <v>0</v>
      </c>
    </row>
    <row r="437" spans="1:6" ht="13">
      <c r="A437" s="32">
        <v>381</v>
      </c>
      <c r="B437" s="32" t="s">
        <v>352</v>
      </c>
      <c r="C437" s="32">
        <v>90</v>
      </c>
      <c r="D437" s="32">
        <v>0</v>
      </c>
      <c r="E437" s="33">
        <f t="shared" si="2"/>
        <v>0</v>
      </c>
      <c r="F437" s="33">
        <f t="shared" si="3"/>
        <v>0</v>
      </c>
    </row>
    <row r="438" spans="1:6" ht="13">
      <c r="A438" s="32">
        <v>382</v>
      </c>
      <c r="B438" s="32" t="s">
        <v>353</v>
      </c>
      <c r="C438" s="32">
        <v>5</v>
      </c>
      <c r="D438" s="32">
        <v>0</v>
      </c>
      <c r="E438" s="33">
        <f t="shared" si="2"/>
        <v>0</v>
      </c>
      <c r="F438" s="33">
        <f t="shared" si="3"/>
        <v>0</v>
      </c>
    </row>
    <row r="439" spans="1:6" ht="13">
      <c r="A439" s="32">
        <v>409</v>
      </c>
      <c r="B439" s="32" t="s">
        <v>354</v>
      </c>
      <c r="C439" s="32">
        <v>4</v>
      </c>
      <c r="D439" s="32">
        <v>0</v>
      </c>
      <c r="E439" s="33">
        <f t="shared" si="2"/>
        <v>0</v>
      </c>
      <c r="F439" s="33">
        <f t="shared" si="3"/>
        <v>0</v>
      </c>
    </row>
    <row r="440" spans="1:6" ht="13">
      <c r="A440" s="32">
        <v>410</v>
      </c>
      <c r="B440" s="32" t="s">
        <v>355</v>
      </c>
      <c r="C440" s="32">
        <v>4</v>
      </c>
      <c r="D440" s="32">
        <v>0</v>
      </c>
      <c r="E440" s="33">
        <f t="shared" si="2"/>
        <v>0</v>
      </c>
      <c r="F440" s="33">
        <f t="shared" si="3"/>
        <v>0</v>
      </c>
    </row>
    <row r="441" spans="1:6" ht="13">
      <c r="A441" s="32">
        <v>411</v>
      </c>
      <c r="B441" s="32" t="s">
        <v>356</v>
      </c>
      <c r="C441" s="32">
        <v>13</v>
      </c>
      <c r="D441" s="32">
        <v>0</v>
      </c>
      <c r="E441" s="33">
        <f t="shared" si="2"/>
        <v>0</v>
      </c>
      <c r="F441" s="33">
        <f t="shared" si="3"/>
        <v>0</v>
      </c>
    </row>
    <row r="442" spans="1:6" ht="13">
      <c r="A442" s="32">
        <v>412</v>
      </c>
      <c r="B442" s="32" t="s">
        <v>357</v>
      </c>
      <c r="C442" s="32">
        <v>1</v>
      </c>
      <c r="D442" s="32">
        <v>0</v>
      </c>
      <c r="E442" s="33">
        <f t="shared" si="2"/>
        <v>0</v>
      </c>
      <c r="F442" s="33">
        <f t="shared" si="3"/>
        <v>0</v>
      </c>
    </row>
    <row r="443" spans="1:6" ht="13">
      <c r="A443" s="32">
        <v>413</v>
      </c>
      <c r="B443" s="32" t="s">
        <v>358</v>
      </c>
      <c r="C443" s="32">
        <v>2</v>
      </c>
      <c r="D443" s="32">
        <v>0</v>
      </c>
      <c r="E443" s="33">
        <f t="shared" si="2"/>
        <v>0</v>
      </c>
      <c r="F443" s="33">
        <f t="shared" si="3"/>
        <v>0</v>
      </c>
    </row>
    <row r="444" spans="1:6" ht="13">
      <c r="A444" s="32">
        <v>414</v>
      </c>
      <c r="B444" s="32" t="s">
        <v>359</v>
      </c>
      <c r="C444" s="32">
        <v>2</v>
      </c>
      <c r="D444" s="32">
        <v>0</v>
      </c>
      <c r="E444" s="33">
        <f t="shared" si="2"/>
        <v>0</v>
      </c>
      <c r="F444" s="33">
        <f t="shared" si="3"/>
        <v>0</v>
      </c>
    </row>
    <row r="445" spans="1:6" ht="13">
      <c r="A445" s="32">
        <v>415</v>
      </c>
      <c r="B445" s="32" t="s">
        <v>360</v>
      </c>
      <c r="C445" s="32">
        <v>7</v>
      </c>
      <c r="D445" s="32">
        <v>0</v>
      </c>
      <c r="E445" s="33">
        <f t="shared" si="2"/>
        <v>0</v>
      </c>
      <c r="F445" s="33">
        <f t="shared" si="3"/>
        <v>0</v>
      </c>
    </row>
    <row r="446" spans="1:6" ht="13">
      <c r="A446" s="32">
        <v>416</v>
      </c>
      <c r="B446" s="32" t="s">
        <v>361</v>
      </c>
      <c r="C446" s="32">
        <v>8</v>
      </c>
      <c r="D446" s="32">
        <v>0</v>
      </c>
      <c r="E446" s="33">
        <f t="shared" si="2"/>
        <v>0</v>
      </c>
      <c r="F446" s="33">
        <f t="shared" si="3"/>
        <v>0</v>
      </c>
    </row>
    <row r="447" spans="1:6" ht="13">
      <c r="A447" s="32">
        <v>417</v>
      </c>
      <c r="B447" s="32" t="s">
        <v>362</v>
      </c>
      <c r="C447" s="32">
        <v>3</v>
      </c>
      <c r="D447" s="32">
        <v>0</v>
      </c>
      <c r="E447" s="33">
        <f t="shared" si="2"/>
        <v>0</v>
      </c>
      <c r="F447" s="33">
        <f t="shared" si="3"/>
        <v>0</v>
      </c>
    </row>
    <row r="448" spans="1:6" ht="13">
      <c r="A448" s="32">
        <v>418</v>
      </c>
      <c r="B448" s="32" t="s">
        <v>363</v>
      </c>
      <c r="C448" s="32">
        <v>1</v>
      </c>
      <c r="D448" s="32">
        <v>0</v>
      </c>
      <c r="E448" s="33">
        <f t="shared" si="2"/>
        <v>0</v>
      </c>
      <c r="F448" s="33">
        <f t="shared" si="3"/>
        <v>0</v>
      </c>
    </row>
    <row r="449" spans="1:6" ht="13">
      <c r="A449" s="32">
        <v>419</v>
      </c>
      <c r="B449" s="32" t="s">
        <v>364</v>
      </c>
      <c r="C449" s="32">
        <v>1</v>
      </c>
      <c r="D449" s="32">
        <v>0</v>
      </c>
      <c r="E449" s="33">
        <f t="shared" si="2"/>
        <v>0</v>
      </c>
      <c r="F449" s="33">
        <f t="shared" si="3"/>
        <v>0</v>
      </c>
    </row>
    <row r="450" spans="1:6" ht="13">
      <c r="A450" s="32">
        <v>420</v>
      </c>
      <c r="B450" s="32" t="s">
        <v>365</v>
      </c>
      <c r="C450" s="32">
        <v>1</v>
      </c>
      <c r="D450" s="32">
        <v>0</v>
      </c>
      <c r="E450" s="33">
        <f t="shared" si="2"/>
        <v>0</v>
      </c>
      <c r="F450" s="33">
        <f t="shared" si="3"/>
        <v>0</v>
      </c>
    </row>
    <row r="451" spans="1:6" ht="13">
      <c r="A451" s="32">
        <v>421</v>
      </c>
      <c r="B451" s="32" t="s">
        <v>366</v>
      </c>
      <c r="C451" s="32">
        <v>21</v>
      </c>
      <c r="D451" s="32">
        <v>0</v>
      </c>
      <c r="E451" s="33">
        <f t="shared" si="2"/>
        <v>0</v>
      </c>
      <c r="F451" s="33">
        <f t="shared" si="3"/>
        <v>0</v>
      </c>
    </row>
    <row r="452" spans="1:6" ht="13">
      <c r="A452" s="32">
        <v>422</v>
      </c>
      <c r="B452" s="32" t="s">
        <v>367</v>
      </c>
      <c r="C452" s="32">
        <v>7</v>
      </c>
      <c r="D452" s="32">
        <v>0</v>
      </c>
      <c r="E452" s="33">
        <f t="shared" si="2"/>
        <v>0</v>
      </c>
      <c r="F452" s="33">
        <f t="shared" si="3"/>
        <v>0</v>
      </c>
    </row>
    <row r="453" spans="1:6" ht="13">
      <c r="A453" s="32">
        <v>426</v>
      </c>
      <c r="B453" s="32" t="s">
        <v>368</v>
      </c>
      <c r="C453" s="32">
        <v>25</v>
      </c>
      <c r="D453" s="32">
        <v>0</v>
      </c>
      <c r="E453" s="33">
        <f t="shared" si="2"/>
        <v>0</v>
      </c>
      <c r="F453" s="33">
        <f t="shared" si="3"/>
        <v>0</v>
      </c>
    </row>
    <row r="454" spans="1:6" ht="13">
      <c r="A454" s="32">
        <v>431</v>
      </c>
      <c r="B454" s="32" t="s">
        <v>369</v>
      </c>
      <c r="C454" s="32">
        <v>1</v>
      </c>
      <c r="D454" s="32">
        <v>0</v>
      </c>
      <c r="E454" s="33">
        <f t="shared" si="2"/>
        <v>0</v>
      </c>
      <c r="F454" s="33">
        <f t="shared" si="3"/>
        <v>0</v>
      </c>
    </row>
    <row r="455" spans="1:6" ht="13">
      <c r="A455" s="32">
        <v>432</v>
      </c>
      <c r="B455" s="32" t="s">
        <v>370</v>
      </c>
      <c r="C455" s="32">
        <v>1</v>
      </c>
      <c r="D455" s="32">
        <v>0</v>
      </c>
      <c r="E455" s="33">
        <f t="shared" si="2"/>
        <v>0</v>
      </c>
      <c r="F455" s="33">
        <f t="shared" si="3"/>
        <v>0</v>
      </c>
    </row>
    <row r="456" spans="1:6" ht="13">
      <c r="A456" s="32">
        <v>434</v>
      </c>
      <c r="B456" s="32" t="s">
        <v>371</v>
      </c>
      <c r="C456" s="32">
        <v>2</v>
      </c>
      <c r="D456" s="32">
        <v>0</v>
      </c>
      <c r="E456" s="33">
        <f t="shared" si="2"/>
        <v>0</v>
      </c>
      <c r="F456" s="33">
        <f t="shared" si="3"/>
        <v>0</v>
      </c>
    </row>
    <row r="457" spans="1:6" ht="13">
      <c r="A457" s="32">
        <v>435</v>
      </c>
      <c r="B457" s="32" t="s">
        <v>372</v>
      </c>
      <c r="C457" s="32">
        <v>2</v>
      </c>
      <c r="D457" s="32">
        <v>0</v>
      </c>
      <c r="E457" s="33">
        <f t="shared" si="2"/>
        <v>0</v>
      </c>
      <c r="F457" s="33">
        <f t="shared" si="3"/>
        <v>0</v>
      </c>
    </row>
    <row r="458" spans="1:6" ht="13">
      <c r="A458" s="32">
        <v>438</v>
      </c>
      <c r="B458" s="32" t="s">
        <v>373</v>
      </c>
      <c r="C458" s="32">
        <v>2</v>
      </c>
      <c r="D458" s="32">
        <v>0</v>
      </c>
      <c r="E458" s="33">
        <f t="shared" si="2"/>
        <v>0</v>
      </c>
      <c r="F458" s="33">
        <f t="shared" si="3"/>
        <v>0</v>
      </c>
    </row>
    <row r="459" spans="1:6" ht="13">
      <c r="A459" s="32">
        <v>441</v>
      </c>
      <c r="B459" s="32" t="s">
        <v>374</v>
      </c>
      <c r="C459" s="32">
        <v>2</v>
      </c>
      <c r="D459" s="32">
        <v>0</v>
      </c>
      <c r="E459" s="33">
        <f t="shared" si="2"/>
        <v>0</v>
      </c>
      <c r="F459" s="33">
        <f t="shared" si="3"/>
        <v>0</v>
      </c>
    </row>
    <row r="460" spans="1:6" ht="13">
      <c r="A460" s="32">
        <v>442</v>
      </c>
      <c r="B460" s="32" t="s">
        <v>375</v>
      </c>
      <c r="C460" s="32">
        <v>6</v>
      </c>
      <c r="D460" s="32">
        <v>0</v>
      </c>
      <c r="E460" s="33">
        <f t="shared" si="2"/>
        <v>0</v>
      </c>
      <c r="F460" s="33">
        <f t="shared" si="3"/>
        <v>0</v>
      </c>
    </row>
    <row r="461" spans="1:6" ht="13">
      <c r="A461" s="32">
        <v>443</v>
      </c>
      <c r="B461" s="32" t="s">
        <v>376</v>
      </c>
      <c r="C461" s="32">
        <v>19</v>
      </c>
      <c r="D461" s="32">
        <v>0</v>
      </c>
      <c r="E461" s="33">
        <f t="shared" si="2"/>
        <v>0</v>
      </c>
      <c r="F461" s="33">
        <f t="shared" si="3"/>
        <v>0</v>
      </c>
    </row>
    <row r="462" spans="1:6" ht="13">
      <c r="A462" s="32">
        <v>444</v>
      </c>
      <c r="B462" s="32" t="s">
        <v>377</v>
      </c>
      <c r="C462" s="32">
        <v>5</v>
      </c>
      <c r="D462" s="32">
        <v>0</v>
      </c>
      <c r="E462" s="33">
        <f t="shared" si="2"/>
        <v>0</v>
      </c>
      <c r="F462" s="33">
        <f t="shared" si="3"/>
        <v>0</v>
      </c>
    </row>
    <row r="463" spans="1:6" ht="13">
      <c r="A463" s="32">
        <v>446</v>
      </c>
      <c r="B463" s="32" t="s">
        <v>378</v>
      </c>
      <c r="C463" s="32">
        <v>99</v>
      </c>
      <c r="D463" s="32">
        <v>0</v>
      </c>
      <c r="E463" s="33">
        <f t="shared" si="2"/>
        <v>0</v>
      </c>
      <c r="F463" s="33">
        <f t="shared" si="3"/>
        <v>0</v>
      </c>
    </row>
    <row r="464" spans="1:6" ht="13">
      <c r="A464" s="32">
        <v>447</v>
      </c>
      <c r="B464" s="32" t="s">
        <v>379</v>
      </c>
      <c r="C464" s="32">
        <v>1</v>
      </c>
      <c r="D464" s="32">
        <v>0</v>
      </c>
      <c r="E464" s="33">
        <f t="shared" si="2"/>
        <v>0</v>
      </c>
      <c r="F464" s="33">
        <f t="shared" si="3"/>
        <v>0</v>
      </c>
    </row>
    <row r="465" spans="1:6" ht="13">
      <c r="A465" s="32">
        <v>448</v>
      </c>
      <c r="B465" s="32" t="s">
        <v>380</v>
      </c>
      <c r="C465" s="32">
        <v>2</v>
      </c>
      <c r="D465" s="32">
        <v>0</v>
      </c>
      <c r="E465" s="33">
        <f t="shared" si="2"/>
        <v>0</v>
      </c>
      <c r="F465" s="33">
        <f t="shared" si="3"/>
        <v>0</v>
      </c>
    </row>
    <row r="466" spans="1:6" ht="13">
      <c r="A466" s="32">
        <v>449</v>
      </c>
      <c r="B466" s="32" t="s">
        <v>381</v>
      </c>
      <c r="C466" s="32">
        <v>6</v>
      </c>
      <c r="D466" s="32">
        <v>0</v>
      </c>
      <c r="E466" s="33">
        <f t="shared" si="2"/>
        <v>0</v>
      </c>
      <c r="F466" s="33">
        <f t="shared" si="3"/>
        <v>0</v>
      </c>
    </row>
    <row r="467" spans="1:6" ht="13">
      <c r="A467" s="32">
        <v>450</v>
      </c>
      <c r="B467" s="32" t="s">
        <v>382</v>
      </c>
      <c r="C467" s="32">
        <v>47</v>
      </c>
      <c r="D467" s="32">
        <v>0</v>
      </c>
      <c r="E467" s="33">
        <f t="shared" si="2"/>
        <v>0</v>
      </c>
      <c r="F467" s="33">
        <f t="shared" si="3"/>
        <v>0</v>
      </c>
    </row>
    <row r="468" spans="1:6" ht="13">
      <c r="A468" s="32">
        <v>451</v>
      </c>
      <c r="B468" s="32" t="s">
        <v>383</v>
      </c>
      <c r="C468" s="32">
        <v>1</v>
      </c>
      <c r="D468" s="32">
        <v>0</v>
      </c>
      <c r="E468" s="33">
        <f t="shared" si="2"/>
        <v>0</v>
      </c>
      <c r="F468" s="33">
        <f t="shared" si="3"/>
        <v>0</v>
      </c>
    </row>
    <row r="469" spans="1:6" ht="13">
      <c r="A469" s="32">
        <v>453</v>
      </c>
      <c r="B469" s="32" t="s">
        <v>384</v>
      </c>
      <c r="C469" s="32">
        <v>402</v>
      </c>
      <c r="D469" s="32">
        <v>0</v>
      </c>
      <c r="E469" s="33">
        <f t="shared" si="2"/>
        <v>0</v>
      </c>
      <c r="F469" s="33">
        <f t="shared" si="3"/>
        <v>0</v>
      </c>
    </row>
    <row r="470" spans="1:6" ht="13">
      <c r="A470" s="32">
        <v>454</v>
      </c>
      <c r="B470" s="32" t="s">
        <v>385</v>
      </c>
      <c r="C470" s="32">
        <v>2</v>
      </c>
      <c r="D470" s="32">
        <v>0</v>
      </c>
      <c r="E470" s="33">
        <f t="shared" si="2"/>
        <v>0</v>
      </c>
      <c r="F470" s="33">
        <f t="shared" si="3"/>
        <v>0</v>
      </c>
    </row>
    <row r="471" spans="1:6" ht="13">
      <c r="A471" s="32">
        <v>457</v>
      </c>
      <c r="B471" s="32" t="s">
        <v>386</v>
      </c>
      <c r="C471" s="32">
        <v>81</v>
      </c>
      <c r="D471" s="32">
        <v>0</v>
      </c>
      <c r="E471" s="33">
        <f t="shared" si="2"/>
        <v>0</v>
      </c>
      <c r="F471" s="33">
        <f t="shared" si="3"/>
        <v>0</v>
      </c>
    </row>
    <row r="472" spans="1:6" ht="13">
      <c r="A472" s="32">
        <v>458</v>
      </c>
      <c r="B472" s="32" t="s">
        <v>387</v>
      </c>
      <c r="C472" s="32">
        <v>5</v>
      </c>
      <c r="D472" s="32">
        <v>0</v>
      </c>
      <c r="E472" s="33">
        <f t="shared" si="2"/>
        <v>0</v>
      </c>
      <c r="F472" s="33">
        <f t="shared" si="3"/>
        <v>0</v>
      </c>
    </row>
    <row r="473" spans="1:6" ht="13">
      <c r="A473" s="32">
        <v>459</v>
      </c>
      <c r="B473" s="32" t="s">
        <v>388</v>
      </c>
      <c r="C473" s="32">
        <v>83</v>
      </c>
      <c r="D473" s="32">
        <v>0</v>
      </c>
      <c r="E473" s="33">
        <f t="shared" si="2"/>
        <v>0</v>
      </c>
      <c r="F473" s="33">
        <f t="shared" si="3"/>
        <v>0</v>
      </c>
    </row>
    <row r="474" spans="1:6" ht="13">
      <c r="A474" s="32">
        <v>460</v>
      </c>
      <c r="B474" s="32" t="s">
        <v>389</v>
      </c>
      <c r="C474" s="32">
        <v>88</v>
      </c>
      <c r="D474" s="32">
        <v>0</v>
      </c>
      <c r="E474" s="33">
        <f t="shared" si="2"/>
        <v>0</v>
      </c>
      <c r="F474" s="33">
        <f t="shared" si="3"/>
        <v>0</v>
      </c>
    </row>
    <row r="475" spans="1:6" ht="13">
      <c r="A475" s="32">
        <v>462</v>
      </c>
      <c r="B475" s="32" t="s">
        <v>390</v>
      </c>
      <c r="C475" s="32">
        <v>1</v>
      </c>
      <c r="D475" s="32">
        <v>0</v>
      </c>
      <c r="E475" s="33">
        <f t="shared" si="2"/>
        <v>0</v>
      </c>
      <c r="F475" s="33">
        <f t="shared" si="3"/>
        <v>0</v>
      </c>
    </row>
    <row r="476" spans="1:6" ht="13">
      <c r="A476" s="32">
        <v>463</v>
      </c>
      <c r="B476" s="32" t="s">
        <v>391</v>
      </c>
      <c r="C476" s="32">
        <v>2</v>
      </c>
      <c r="D476" s="32">
        <v>0</v>
      </c>
      <c r="E476" s="33">
        <f t="shared" si="2"/>
        <v>0</v>
      </c>
      <c r="F476" s="33">
        <f t="shared" si="3"/>
        <v>0</v>
      </c>
    </row>
    <row r="477" spans="1:6" ht="13">
      <c r="A477" s="32">
        <v>464</v>
      </c>
      <c r="B477" s="32" t="s">
        <v>392</v>
      </c>
      <c r="C477" s="32">
        <v>2</v>
      </c>
      <c r="D477" s="32">
        <v>0</v>
      </c>
      <c r="E477" s="33">
        <f t="shared" si="2"/>
        <v>0</v>
      </c>
      <c r="F477" s="33">
        <f t="shared" si="3"/>
        <v>0</v>
      </c>
    </row>
    <row r="478" spans="1:6" ht="13">
      <c r="A478" s="32">
        <v>465</v>
      </c>
      <c r="B478" s="32" t="s">
        <v>393</v>
      </c>
      <c r="C478" s="32">
        <v>1</v>
      </c>
      <c r="D478" s="32">
        <v>0</v>
      </c>
      <c r="E478" s="33">
        <f t="shared" si="2"/>
        <v>0</v>
      </c>
      <c r="F478" s="33">
        <f t="shared" si="3"/>
        <v>0</v>
      </c>
    </row>
    <row r="479" spans="1:6" ht="13">
      <c r="A479" s="32">
        <v>466</v>
      </c>
      <c r="B479" s="32" t="s">
        <v>394</v>
      </c>
      <c r="C479" s="32">
        <v>10</v>
      </c>
      <c r="D479" s="32">
        <v>0</v>
      </c>
      <c r="E479" s="33">
        <f t="shared" si="2"/>
        <v>0</v>
      </c>
      <c r="F479" s="33">
        <f t="shared" si="3"/>
        <v>0</v>
      </c>
    </row>
    <row r="480" spans="1:6" ht="13">
      <c r="A480" s="32">
        <v>467</v>
      </c>
      <c r="B480" s="32" t="s">
        <v>551</v>
      </c>
      <c r="C480" s="32">
        <v>37</v>
      </c>
      <c r="D480" s="32">
        <v>0</v>
      </c>
      <c r="E480" s="33">
        <f t="shared" si="2"/>
        <v>0</v>
      </c>
      <c r="F480" s="33">
        <f t="shared" si="3"/>
        <v>0</v>
      </c>
    </row>
    <row r="481" spans="1:6" ht="13">
      <c r="A481" s="32">
        <v>468</v>
      </c>
      <c r="B481" s="32" t="s">
        <v>395</v>
      </c>
      <c r="C481" s="32">
        <v>224</v>
      </c>
      <c r="D481" s="32">
        <v>0</v>
      </c>
      <c r="E481" s="33">
        <f t="shared" si="2"/>
        <v>0</v>
      </c>
      <c r="F481" s="33">
        <f t="shared" si="3"/>
        <v>0</v>
      </c>
    </row>
    <row r="482" spans="1:6" ht="13">
      <c r="A482" s="32">
        <v>470</v>
      </c>
      <c r="B482" s="32" t="s">
        <v>396</v>
      </c>
      <c r="C482" s="32">
        <v>3</v>
      </c>
      <c r="D482" s="32">
        <v>0</v>
      </c>
      <c r="E482" s="33">
        <f t="shared" si="2"/>
        <v>0</v>
      </c>
      <c r="F482" s="33">
        <f t="shared" si="3"/>
        <v>0</v>
      </c>
    </row>
    <row r="483" spans="1:6" ht="13">
      <c r="A483" s="32">
        <v>471</v>
      </c>
      <c r="B483" s="32" t="s">
        <v>397</v>
      </c>
      <c r="C483" s="32">
        <v>2</v>
      </c>
      <c r="D483" s="32">
        <v>0</v>
      </c>
      <c r="E483" s="33">
        <f t="shared" si="2"/>
        <v>0</v>
      </c>
      <c r="F483" s="33">
        <f t="shared" si="3"/>
        <v>0</v>
      </c>
    </row>
    <row r="484" spans="1:6" ht="13">
      <c r="A484" s="32">
        <v>472</v>
      </c>
      <c r="B484" s="32" t="s">
        <v>398</v>
      </c>
      <c r="C484" s="32">
        <v>6</v>
      </c>
      <c r="D484" s="32">
        <v>0</v>
      </c>
      <c r="E484" s="33">
        <f t="shared" si="2"/>
        <v>0</v>
      </c>
      <c r="F484" s="33">
        <f t="shared" si="3"/>
        <v>0</v>
      </c>
    </row>
    <row r="485" spans="1:6" ht="13">
      <c r="A485" s="32">
        <v>475</v>
      </c>
      <c r="B485" s="32" t="s">
        <v>399</v>
      </c>
      <c r="C485" s="32">
        <v>1</v>
      </c>
      <c r="D485" s="32">
        <v>0</v>
      </c>
      <c r="E485" s="33">
        <f t="shared" si="2"/>
        <v>0</v>
      </c>
      <c r="F485" s="33">
        <f t="shared" si="3"/>
        <v>0</v>
      </c>
    </row>
    <row r="486" spans="1:6" ht="13">
      <c r="A486" s="32">
        <v>476</v>
      </c>
      <c r="B486" s="32" t="s">
        <v>400</v>
      </c>
      <c r="C486" s="32">
        <v>212</v>
      </c>
      <c r="D486" s="32">
        <v>0</v>
      </c>
      <c r="E486" s="33">
        <f t="shared" si="2"/>
        <v>0</v>
      </c>
      <c r="F486" s="33">
        <f t="shared" si="3"/>
        <v>0</v>
      </c>
    </row>
    <row r="487" spans="1:6" ht="13">
      <c r="A487" s="32">
        <v>477</v>
      </c>
      <c r="B487" s="32" t="s">
        <v>552</v>
      </c>
      <c r="C487" s="32">
        <v>700</v>
      </c>
      <c r="D487" s="32">
        <v>0</v>
      </c>
      <c r="E487" s="33">
        <f t="shared" si="2"/>
        <v>0</v>
      </c>
      <c r="F487" s="33">
        <f t="shared" si="3"/>
        <v>0</v>
      </c>
    </row>
    <row r="488" spans="1:6" ht="13">
      <c r="A488" s="32">
        <v>478</v>
      </c>
      <c r="B488" s="32" t="s">
        <v>401</v>
      </c>
      <c r="C488" s="32">
        <v>1</v>
      </c>
      <c r="D488" s="32">
        <v>0</v>
      </c>
      <c r="E488" s="33">
        <f t="shared" si="2"/>
        <v>0</v>
      </c>
      <c r="F488" s="33">
        <f t="shared" si="3"/>
        <v>0</v>
      </c>
    </row>
    <row r="489" spans="1:6" ht="13">
      <c r="A489" s="32">
        <v>479</v>
      </c>
      <c r="B489" s="32" t="s">
        <v>402</v>
      </c>
      <c r="C489" s="32">
        <v>11</v>
      </c>
      <c r="D489" s="32">
        <v>0</v>
      </c>
      <c r="E489" s="33">
        <f t="shared" si="2"/>
        <v>0</v>
      </c>
      <c r="F489" s="33">
        <f t="shared" si="3"/>
        <v>0</v>
      </c>
    </row>
    <row r="490" spans="1:6" ht="13">
      <c r="A490" s="32">
        <v>480</v>
      </c>
      <c r="B490" s="32" t="s">
        <v>403</v>
      </c>
      <c r="C490" s="32">
        <v>1</v>
      </c>
      <c r="D490" s="32">
        <v>0</v>
      </c>
      <c r="E490" s="33">
        <f t="shared" si="2"/>
        <v>0</v>
      </c>
      <c r="F490" s="33">
        <f t="shared" si="3"/>
        <v>0</v>
      </c>
    </row>
    <row r="491" spans="1:6" ht="13">
      <c r="A491" s="32">
        <v>481</v>
      </c>
      <c r="B491" s="32" t="s">
        <v>404</v>
      </c>
      <c r="C491" s="32">
        <v>3</v>
      </c>
      <c r="D491" s="32">
        <v>0</v>
      </c>
      <c r="E491" s="33">
        <f t="shared" si="2"/>
        <v>0</v>
      </c>
      <c r="F491" s="33">
        <f t="shared" si="3"/>
        <v>0</v>
      </c>
    </row>
    <row r="492" spans="1:6" ht="13">
      <c r="A492" s="32">
        <v>482</v>
      </c>
      <c r="B492" s="32" t="s">
        <v>405</v>
      </c>
      <c r="C492" s="32">
        <v>7</v>
      </c>
      <c r="D492" s="32">
        <v>0</v>
      </c>
      <c r="E492" s="33">
        <f t="shared" si="2"/>
        <v>0</v>
      </c>
      <c r="F492" s="33">
        <f t="shared" si="3"/>
        <v>0</v>
      </c>
    </row>
    <row r="493" spans="1:6" ht="13">
      <c r="A493" s="32">
        <v>484</v>
      </c>
      <c r="B493" s="32" t="s">
        <v>406</v>
      </c>
      <c r="C493" s="32">
        <v>3</v>
      </c>
      <c r="D493" s="32">
        <v>0</v>
      </c>
      <c r="E493" s="33">
        <f t="shared" si="2"/>
        <v>0</v>
      </c>
      <c r="F493" s="33">
        <f t="shared" si="3"/>
        <v>0</v>
      </c>
    </row>
    <row r="494" spans="1:6" ht="13">
      <c r="A494" s="32">
        <v>486</v>
      </c>
      <c r="B494" s="32" t="s">
        <v>407</v>
      </c>
      <c r="C494" s="32">
        <v>2</v>
      </c>
      <c r="D494" s="32">
        <v>0</v>
      </c>
      <c r="E494" s="33">
        <f t="shared" si="2"/>
        <v>0</v>
      </c>
      <c r="F494" s="33">
        <f t="shared" si="3"/>
        <v>0</v>
      </c>
    </row>
    <row r="495" spans="1:6" ht="13">
      <c r="A495" s="32">
        <v>487</v>
      </c>
      <c r="B495" s="32" t="s">
        <v>408</v>
      </c>
      <c r="C495" s="32">
        <v>1</v>
      </c>
      <c r="D495" s="32">
        <v>0</v>
      </c>
      <c r="E495" s="33">
        <f t="shared" si="2"/>
        <v>0</v>
      </c>
      <c r="F495" s="33">
        <f t="shared" si="3"/>
        <v>0</v>
      </c>
    </row>
    <row r="496" spans="1:6" ht="13">
      <c r="A496" s="32">
        <v>488</v>
      </c>
      <c r="B496" s="32" t="s">
        <v>409</v>
      </c>
      <c r="C496" s="32">
        <v>2</v>
      </c>
      <c r="D496" s="32">
        <v>0</v>
      </c>
      <c r="E496" s="33">
        <f t="shared" si="2"/>
        <v>0</v>
      </c>
      <c r="F496" s="33">
        <f t="shared" si="3"/>
        <v>0</v>
      </c>
    </row>
    <row r="497" spans="1:6" ht="13">
      <c r="A497" s="32">
        <v>490</v>
      </c>
      <c r="B497" s="32" t="s">
        <v>410</v>
      </c>
      <c r="C497" s="32">
        <v>15</v>
      </c>
      <c r="D497" s="32">
        <v>0</v>
      </c>
      <c r="E497" s="33">
        <f t="shared" si="2"/>
        <v>0</v>
      </c>
      <c r="F497" s="33">
        <f t="shared" si="3"/>
        <v>0</v>
      </c>
    </row>
    <row r="498" spans="1:6" ht="13">
      <c r="A498" s="32">
        <v>491</v>
      </c>
      <c r="B498" s="32" t="s">
        <v>411</v>
      </c>
      <c r="C498" s="32">
        <v>2</v>
      </c>
      <c r="D498" s="32">
        <v>0</v>
      </c>
      <c r="E498" s="33">
        <f t="shared" si="2"/>
        <v>0</v>
      </c>
      <c r="F498" s="33">
        <f t="shared" si="3"/>
        <v>0</v>
      </c>
    </row>
    <row r="499" spans="1:6" ht="13">
      <c r="A499" s="32">
        <v>492</v>
      </c>
      <c r="B499" s="32" t="s">
        <v>412</v>
      </c>
      <c r="C499" s="32">
        <v>647</v>
      </c>
      <c r="D499" s="32">
        <v>0</v>
      </c>
      <c r="E499" s="33">
        <f t="shared" si="2"/>
        <v>0</v>
      </c>
      <c r="F499" s="33">
        <f t="shared" si="3"/>
        <v>0</v>
      </c>
    </row>
    <row r="500" spans="1:6" ht="13">
      <c r="A500" s="32">
        <v>493</v>
      </c>
      <c r="B500" s="32" t="s">
        <v>413</v>
      </c>
      <c r="C500" s="32">
        <v>163</v>
      </c>
      <c r="D500" s="32">
        <v>0</v>
      </c>
      <c r="E500" s="33">
        <f t="shared" si="2"/>
        <v>0</v>
      </c>
      <c r="F500" s="33">
        <f t="shared" si="3"/>
        <v>0</v>
      </c>
    </row>
    <row r="501" spans="1:6" ht="13">
      <c r="A501" s="32">
        <v>494</v>
      </c>
      <c r="B501" s="32" t="s">
        <v>414</v>
      </c>
      <c r="C501" s="32">
        <v>4</v>
      </c>
      <c r="D501" s="32">
        <v>0</v>
      </c>
      <c r="E501" s="33">
        <f t="shared" si="2"/>
        <v>0</v>
      </c>
      <c r="F501" s="33">
        <f t="shared" si="3"/>
        <v>0</v>
      </c>
    </row>
    <row r="502" spans="1:6" ht="13">
      <c r="A502" s="32">
        <v>495</v>
      </c>
      <c r="B502" s="32" t="s">
        <v>415</v>
      </c>
      <c r="C502" s="32">
        <v>31</v>
      </c>
      <c r="D502" s="32">
        <v>0</v>
      </c>
      <c r="E502" s="33">
        <f t="shared" si="2"/>
        <v>0</v>
      </c>
      <c r="F502" s="33">
        <f t="shared" si="3"/>
        <v>0</v>
      </c>
    </row>
    <row r="503" spans="1:6" ht="13">
      <c r="A503" s="32">
        <v>496</v>
      </c>
      <c r="B503" s="32" t="s">
        <v>416</v>
      </c>
      <c r="C503" s="32">
        <v>1352</v>
      </c>
      <c r="D503" s="32">
        <v>0</v>
      </c>
      <c r="E503" s="33">
        <f t="shared" si="2"/>
        <v>0</v>
      </c>
      <c r="F503" s="33">
        <f t="shared" si="3"/>
        <v>0</v>
      </c>
    </row>
    <row r="504" spans="1:6" ht="13">
      <c r="A504" s="32">
        <v>497</v>
      </c>
      <c r="B504" s="32" t="s">
        <v>417</v>
      </c>
      <c r="C504" s="32">
        <v>15</v>
      </c>
      <c r="D504" s="32">
        <v>0</v>
      </c>
      <c r="E504" s="33">
        <f t="shared" si="2"/>
        <v>0</v>
      </c>
      <c r="F504" s="33">
        <f t="shared" si="3"/>
        <v>0</v>
      </c>
    </row>
    <row r="505" spans="1:6" ht="13">
      <c r="A505" s="32">
        <v>498</v>
      </c>
      <c r="B505" s="32" t="s">
        <v>418</v>
      </c>
      <c r="C505" s="32">
        <v>1</v>
      </c>
      <c r="D505" s="32">
        <v>0</v>
      </c>
      <c r="E505" s="33">
        <f t="shared" si="2"/>
        <v>0</v>
      </c>
      <c r="F505" s="33">
        <f t="shared" si="3"/>
        <v>0</v>
      </c>
    </row>
    <row r="506" spans="1:6" ht="13">
      <c r="A506" s="32">
        <v>499</v>
      </c>
      <c r="B506" s="32" t="s">
        <v>419</v>
      </c>
      <c r="C506" s="32">
        <v>1</v>
      </c>
      <c r="D506" s="32">
        <v>0</v>
      </c>
      <c r="E506" s="33">
        <f t="shared" si="2"/>
        <v>0</v>
      </c>
      <c r="F506" s="33">
        <f t="shared" si="3"/>
        <v>0</v>
      </c>
    </row>
    <row r="507" spans="1:6" ht="13">
      <c r="A507" s="32">
        <v>500</v>
      </c>
      <c r="B507" s="32" t="s">
        <v>420</v>
      </c>
      <c r="C507" s="32">
        <v>65</v>
      </c>
      <c r="D507" s="32">
        <v>0</v>
      </c>
      <c r="E507" s="33">
        <f t="shared" si="2"/>
        <v>0</v>
      </c>
      <c r="F507" s="33">
        <f t="shared" si="3"/>
        <v>0</v>
      </c>
    </row>
    <row r="508" spans="1:6" ht="13">
      <c r="A508" s="32">
        <v>501</v>
      </c>
      <c r="B508" s="32" t="s">
        <v>421</v>
      </c>
      <c r="C508" s="32">
        <v>113</v>
      </c>
      <c r="D508" s="32">
        <v>0</v>
      </c>
      <c r="E508" s="33">
        <f t="shared" si="2"/>
        <v>0</v>
      </c>
      <c r="F508" s="33">
        <f t="shared" si="3"/>
        <v>0</v>
      </c>
    </row>
    <row r="509" spans="1:6" ht="13">
      <c r="A509" s="32">
        <v>504</v>
      </c>
      <c r="B509" s="32" t="s">
        <v>422</v>
      </c>
      <c r="C509" s="32">
        <v>16</v>
      </c>
      <c r="D509" s="32">
        <v>0</v>
      </c>
      <c r="E509" s="33">
        <f t="shared" si="2"/>
        <v>0</v>
      </c>
      <c r="F509" s="33">
        <f t="shared" si="3"/>
        <v>0</v>
      </c>
    </row>
    <row r="510" spans="1:6" ht="13">
      <c r="A510" s="32">
        <v>505</v>
      </c>
      <c r="B510" s="32" t="s">
        <v>423</v>
      </c>
      <c r="C510" s="32">
        <v>17</v>
      </c>
      <c r="D510" s="32">
        <v>0</v>
      </c>
      <c r="E510" s="33">
        <f t="shared" si="2"/>
        <v>0</v>
      </c>
      <c r="F510" s="33">
        <f t="shared" si="3"/>
        <v>0</v>
      </c>
    </row>
    <row r="511" spans="1:6" ht="13">
      <c r="A511" s="32">
        <v>506</v>
      </c>
      <c r="B511" s="32" t="s">
        <v>424</v>
      </c>
      <c r="C511" s="32">
        <v>2</v>
      </c>
      <c r="D511" s="32">
        <v>0</v>
      </c>
      <c r="E511" s="33">
        <f t="shared" si="2"/>
        <v>0</v>
      </c>
      <c r="F511" s="33">
        <f t="shared" si="3"/>
        <v>0</v>
      </c>
    </row>
    <row r="512" spans="1:6" ht="13">
      <c r="A512" s="32">
        <v>507</v>
      </c>
      <c r="B512" s="32" t="s">
        <v>425</v>
      </c>
      <c r="C512" s="32">
        <v>149</v>
      </c>
      <c r="D512" s="32">
        <v>0</v>
      </c>
      <c r="E512" s="33">
        <f t="shared" si="2"/>
        <v>0</v>
      </c>
      <c r="F512" s="33">
        <f t="shared" si="3"/>
        <v>0</v>
      </c>
    </row>
    <row r="513" spans="1:6" ht="13">
      <c r="A513" s="32">
        <v>509</v>
      </c>
      <c r="B513" s="32" t="s">
        <v>426</v>
      </c>
      <c r="C513" s="32">
        <v>1</v>
      </c>
      <c r="D513" s="32">
        <v>0</v>
      </c>
      <c r="E513" s="33">
        <f t="shared" si="2"/>
        <v>0</v>
      </c>
      <c r="F513" s="33">
        <f t="shared" si="3"/>
        <v>0</v>
      </c>
    </row>
  </sheetData>
  <autoFilter ref="A3:F513" xr:uid="{00000000-0009-0000-0000-000003000000}">
    <sortState xmlns:xlrd2="http://schemas.microsoft.com/office/spreadsheetml/2017/richdata2" ref="A3:F513">
      <sortCondition descending="1" ref="F3:F513"/>
    </sortState>
  </autoFilter>
  <hyperlinks>
    <hyperlink ref="B1" r:id="rId1" display="Strafverfolgung - Fachserie 10 Reihe 3 - 2020" xr:uid="{29612E5A-B3A7-8A45-BCF3-BC54128070FB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5"/>
  <sheetViews>
    <sheetView zoomScale="150" zoomScaleNormal="150" workbookViewId="0">
      <selection activeCell="D27" sqref="D27"/>
    </sheetView>
  </sheetViews>
  <sheetFormatPr baseColWidth="10" defaultColWidth="12.6640625" defaultRowHeight="15.75" customHeight="1"/>
  <sheetData>
    <row r="1" spans="1:9" ht="15.75" customHeight="1">
      <c r="A1" s="5" t="s">
        <v>480</v>
      </c>
    </row>
    <row r="3" spans="1:9" ht="15.75" customHeight="1">
      <c r="A3" s="5"/>
      <c r="B3" s="9"/>
    </row>
    <row r="4" spans="1:9" ht="15.75" customHeight="1">
      <c r="A4" s="5" t="s">
        <v>427</v>
      </c>
      <c r="B4" s="18" t="s">
        <v>428</v>
      </c>
    </row>
    <row r="5" spans="1:9" ht="15.75" customHeight="1">
      <c r="C5" s="55">
        <v>2020</v>
      </c>
      <c r="D5" s="54"/>
    </row>
    <row r="6" spans="1:9" ht="15.75" customHeight="1">
      <c r="C6" s="5" t="s">
        <v>429</v>
      </c>
      <c r="D6" s="5" t="s">
        <v>430</v>
      </c>
    </row>
    <row r="7" spans="1:9" ht="15.75" customHeight="1">
      <c r="B7" s="5" t="s">
        <v>431</v>
      </c>
      <c r="C7" s="9">
        <v>27542</v>
      </c>
      <c r="D7" s="11">
        <f>C7/861033</f>
        <v>3.1987159609445863E-2</v>
      </c>
      <c r="E7" s="9" t="s">
        <v>553</v>
      </c>
    </row>
    <row r="8" spans="1:9" ht="15.75" customHeight="1">
      <c r="A8" s="56" t="s">
        <v>432</v>
      </c>
      <c r="B8" s="35" t="s">
        <v>433</v>
      </c>
      <c r="C8" s="36">
        <v>25796</v>
      </c>
      <c r="D8" s="37">
        <f t="shared" ref="D8:D14" si="0">C8/C$7</f>
        <v>0.93660591097233314</v>
      </c>
    </row>
    <row r="9" spans="1:9" ht="15.75" customHeight="1">
      <c r="A9" s="57"/>
      <c r="B9" s="38" t="s">
        <v>434</v>
      </c>
      <c r="C9" s="39">
        <v>2643</v>
      </c>
      <c r="D9" s="40">
        <f t="shared" si="0"/>
        <v>9.5962529954251682E-2</v>
      </c>
      <c r="E9" s="9" t="s">
        <v>481</v>
      </c>
      <c r="G9" s="9"/>
      <c r="H9" s="9"/>
    </row>
    <row r="10" spans="1:9" ht="15.75" customHeight="1">
      <c r="A10" s="56" t="s">
        <v>435</v>
      </c>
      <c r="B10" s="35" t="s">
        <v>436</v>
      </c>
      <c r="C10" s="36">
        <v>5231</v>
      </c>
      <c r="D10" s="37">
        <f t="shared" si="0"/>
        <v>0.18992810979594801</v>
      </c>
      <c r="E10" s="43">
        <f t="shared" ref="E10:F10" si="1">SUM(C10:C$14)</f>
        <v>27542</v>
      </c>
      <c r="F10" s="37">
        <f t="shared" si="1"/>
        <v>1</v>
      </c>
      <c r="G10" s="22"/>
      <c r="H10" s="9"/>
      <c r="I10" s="22"/>
    </row>
    <row r="11" spans="1:9" ht="15.75" customHeight="1">
      <c r="A11" s="58"/>
      <c r="B11" s="34" t="s">
        <v>437</v>
      </c>
      <c r="C11" s="41">
        <v>5791</v>
      </c>
      <c r="D11" s="42">
        <f t="shared" si="0"/>
        <v>0.21026069276014814</v>
      </c>
      <c r="E11" s="44">
        <f t="shared" ref="E11:F11" si="2">SUM(C11:C$14)</f>
        <v>22311</v>
      </c>
      <c r="F11" s="42">
        <f t="shared" si="2"/>
        <v>0.81007189020405201</v>
      </c>
      <c r="G11" s="22"/>
      <c r="H11" s="9"/>
      <c r="I11" s="22"/>
    </row>
    <row r="12" spans="1:9" ht="15.75" customHeight="1">
      <c r="A12" s="58"/>
      <c r="B12" s="34" t="s">
        <v>438</v>
      </c>
      <c r="C12" s="41">
        <v>8200</v>
      </c>
      <c r="D12" s="42">
        <f t="shared" si="0"/>
        <v>0.29772710769007332</v>
      </c>
      <c r="E12" s="44">
        <f t="shared" ref="E12:F12" si="3">SUM(C12:C$14)</f>
        <v>16520</v>
      </c>
      <c r="F12" s="42">
        <f t="shared" si="3"/>
        <v>0.59981119744390377</v>
      </c>
      <c r="G12" s="22"/>
      <c r="H12" s="9"/>
      <c r="I12" s="22"/>
    </row>
    <row r="13" spans="1:9" ht="15.75" customHeight="1">
      <c r="A13" s="58"/>
      <c r="B13" s="34" t="s">
        <v>439</v>
      </c>
      <c r="C13" s="41">
        <v>6078</v>
      </c>
      <c r="D13" s="42">
        <f t="shared" si="0"/>
        <v>0.22068114152930071</v>
      </c>
      <c r="E13" s="44">
        <f t="shared" ref="E13:F13" si="4">SUM(C13:C$14)</f>
        <v>8320</v>
      </c>
      <c r="F13" s="42">
        <f t="shared" si="4"/>
        <v>0.3020840897538305</v>
      </c>
      <c r="G13" s="22"/>
      <c r="H13" s="9"/>
      <c r="I13" s="22"/>
    </row>
    <row r="14" spans="1:9" ht="15.75" customHeight="1">
      <c r="A14" s="57"/>
      <c r="B14" s="38" t="s">
        <v>440</v>
      </c>
      <c r="C14" s="39">
        <v>2242</v>
      </c>
      <c r="D14" s="40">
        <f t="shared" si="0"/>
        <v>8.1402948224529814E-2</v>
      </c>
      <c r="E14" s="45">
        <f t="shared" ref="E14:F14" si="5">SUM(C14:C$14)</f>
        <v>2242</v>
      </c>
      <c r="F14" s="40">
        <f t="shared" si="5"/>
        <v>8.1402948224529814E-2</v>
      </c>
      <c r="G14" s="22"/>
      <c r="H14" s="9"/>
      <c r="I14" s="22"/>
    </row>
    <row r="15" spans="1:9" ht="15.75" customHeight="1">
      <c r="C15" s="32"/>
    </row>
  </sheetData>
  <mergeCells count="3">
    <mergeCell ref="C5:D5"/>
    <mergeCell ref="A8:A9"/>
    <mergeCell ref="A10:A14"/>
  </mergeCells>
  <hyperlinks>
    <hyperlink ref="B4" r:id="rId1" xr:uid="{00000000-0004-0000-0500-000001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4"/>
  <sheetViews>
    <sheetView zoomScale="140" zoomScaleNormal="140" workbookViewId="0">
      <selection activeCell="D25" sqref="D25"/>
    </sheetView>
  </sheetViews>
  <sheetFormatPr baseColWidth="10" defaultColWidth="12.6640625" defaultRowHeight="15.75" customHeight="1"/>
  <cols>
    <col min="3" max="3" width="27.6640625" customWidth="1"/>
    <col min="4" max="4" width="6.1640625" bestFit="1" customWidth="1"/>
    <col min="6" max="6" width="31.83203125" bestFit="1" customWidth="1"/>
    <col min="7" max="7" width="6.1640625" bestFit="1" customWidth="1"/>
    <col min="8" max="9" width="7.1640625" bestFit="1" customWidth="1"/>
  </cols>
  <sheetData>
    <row r="1" spans="1:9" ht="15.75" customHeight="1">
      <c r="A1" s="27" t="s">
        <v>482</v>
      </c>
    </row>
    <row r="4" spans="1:9" ht="15.75" customHeight="1">
      <c r="A4" s="5" t="s">
        <v>427</v>
      </c>
      <c r="B4" s="18" t="s">
        <v>428</v>
      </c>
    </row>
    <row r="5" spans="1:9" ht="15.75" customHeight="1">
      <c r="F5" s="27" t="s">
        <v>562</v>
      </c>
    </row>
    <row r="6" spans="1:9" ht="15.75" customHeight="1">
      <c r="D6" s="8"/>
    </row>
    <row r="7" spans="1:9" ht="15.75" customHeight="1">
      <c r="A7" s="59" t="s">
        <v>8</v>
      </c>
      <c r="B7" s="59"/>
      <c r="C7" s="59"/>
      <c r="D7" s="46">
        <v>27542</v>
      </c>
      <c r="F7" s="49" t="s">
        <v>565</v>
      </c>
      <c r="G7" s="50">
        <f>SUM(D10,D12,D14:D20,D21:D24)</f>
        <v>13246</v>
      </c>
      <c r="H7" s="51">
        <f t="shared" ref="H7:H13" si="0">G7/D$7</f>
        <v>0.48093820347106236</v>
      </c>
    </row>
    <row r="8" spans="1:9" ht="15.75" customHeight="1">
      <c r="A8" s="60" t="s">
        <v>9</v>
      </c>
      <c r="B8" s="47" t="s">
        <v>554</v>
      </c>
      <c r="C8" s="48"/>
      <c r="D8" s="46">
        <v>27442</v>
      </c>
      <c r="F8" s="50" t="s">
        <v>566</v>
      </c>
      <c r="G8" s="50">
        <f>D10+D12</f>
        <v>8618</v>
      </c>
      <c r="H8" s="51">
        <f t="shared" si="0"/>
        <v>0.31290392854549415</v>
      </c>
    </row>
    <row r="9" spans="1:9" ht="15.75" customHeight="1">
      <c r="A9" s="61"/>
      <c r="B9" s="62" t="s">
        <v>11</v>
      </c>
      <c r="C9" s="46" t="s">
        <v>554</v>
      </c>
      <c r="D9" s="46">
        <v>20924</v>
      </c>
      <c r="F9" s="46" t="s">
        <v>12</v>
      </c>
      <c r="G9" s="47">
        <f>D14</f>
        <v>2491</v>
      </c>
      <c r="H9" s="52">
        <f t="shared" si="0"/>
        <v>9.0443686006825938E-2</v>
      </c>
    </row>
    <row r="10" spans="1:9" ht="15.75" customHeight="1">
      <c r="A10" s="61"/>
      <c r="B10" s="62"/>
      <c r="C10" s="46" t="s">
        <v>10</v>
      </c>
      <c r="D10" s="46">
        <v>7817</v>
      </c>
      <c r="F10" s="46" t="s">
        <v>557</v>
      </c>
      <c r="G10" s="47">
        <f>D19</f>
        <v>630</v>
      </c>
      <c r="H10" s="52">
        <f t="shared" si="0"/>
        <v>2.2874155834725147E-2</v>
      </c>
    </row>
    <row r="11" spans="1:9" ht="15.75" customHeight="1">
      <c r="A11" s="61"/>
      <c r="B11" s="62" t="s">
        <v>13</v>
      </c>
      <c r="C11" s="46" t="s">
        <v>554</v>
      </c>
      <c r="D11" s="46">
        <v>2090</v>
      </c>
      <c r="F11" s="46" t="s">
        <v>14</v>
      </c>
      <c r="G11" s="47">
        <f>D20</f>
        <v>462</v>
      </c>
      <c r="H11" s="52">
        <f t="shared" si="0"/>
        <v>1.6774380945465107E-2</v>
      </c>
    </row>
    <row r="12" spans="1:9" ht="15.75" customHeight="1">
      <c r="A12" s="61"/>
      <c r="B12" s="62"/>
      <c r="C12" s="46" t="s">
        <v>10</v>
      </c>
      <c r="D12" s="47">
        <v>801</v>
      </c>
      <c r="F12" s="46" t="s">
        <v>15</v>
      </c>
      <c r="G12" s="47">
        <f>SUM(D15:D18)</f>
        <v>845</v>
      </c>
      <c r="H12" s="52">
        <f t="shared" si="0"/>
        <v>3.0680415365623413E-2</v>
      </c>
    </row>
    <row r="13" spans="1:9" ht="15.75" customHeight="1">
      <c r="A13" s="61"/>
      <c r="B13" s="63" t="s">
        <v>555</v>
      </c>
      <c r="C13" s="63"/>
      <c r="D13" s="47" t="s">
        <v>16</v>
      </c>
      <c r="F13" s="46" t="s">
        <v>564</v>
      </c>
      <c r="G13" s="47">
        <f>SUM(D23,D24,D18)</f>
        <v>84</v>
      </c>
      <c r="H13" s="52">
        <f t="shared" si="0"/>
        <v>3.0498874446300197E-3</v>
      </c>
    </row>
    <row r="14" spans="1:9" ht="15.75" customHeight="1">
      <c r="A14" s="61"/>
      <c r="B14" s="63" t="s">
        <v>12</v>
      </c>
      <c r="C14" s="63"/>
      <c r="D14" s="46">
        <v>2491</v>
      </c>
      <c r="I14" s="11"/>
    </row>
    <row r="15" spans="1:9" ht="15.75" customHeight="1">
      <c r="A15" s="61"/>
      <c r="B15" s="63" t="s">
        <v>563</v>
      </c>
      <c r="C15" s="63"/>
      <c r="D15" s="47">
        <v>379</v>
      </c>
    </row>
    <row r="16" spans="1:9" ht="15.75" customHeight="1">
      <c r="A16" s="61"/>
      <c r="B16" s="63" t="s">
        <v>17</v>
      </c>
      <c r="C16" s="63"/>
      <c r="D16" s="47">
        <v>15</v>
      </c>
    </row>
    <row r="17" spans="1:5" ht="15.75" customHeight="1">
      <c r="A17" s="61"/>
      <c r="B17" s="63" t="s">
        <v>556</v>
      </c>
      <c r="C17" s="63"/>
      <c r="D17" s="47">
        <v>449</v>
      </c>
      <c r="E17" s="11"/>
    </row>
    <row r="18" spans="1:5" ht="15.75" customHeight="1">
      <c r="A18" s="61"/>
      <c r="B18" s="63" t="s">
        <v>561</v>
      </c>
      <c r="C18" s="63"/>
      <c r="D18" s="47">
        <v>2</v>
      </c>
    </row>
    <row r="19" spans="1:5" ht="15.75" customHeight="1">
      <c r="A19" s="61"/>
      <c r="B19" s="63" t="s">
        <v>557</v>
      </c>
      <c r="C19" s="63"/>
      <c r="D19" s="47">
        <v>630</v>
      </c>
    </row>
    <row r="20" spans="1:5" ht="15.75" customHeight="1">
      <c r="A20" s="61"/>
      <c r="B20" s="63" t="s">
        <v>14</v>
      </c>
      <c r="C20" s="63"/>
      <c r="D20" s="47">
        <v>462</v>
      </c>
    </row>
    <row r="21" spans="1:5" ht="15.75" customHeight="1">
      <c r="A21" s="60" t="s">
        <v>18</v>
      </c>
      <c r="B21" s="63" t="s">
        <v>554</v>
      </c>
      <c r="C21" s="63"/>
      <c r="D21" s="47">
        <v>100</v>
      </c>
    </row>
    <row r="22" spans="1:5" ht="15.75" customHeight="1">
      <c r="A22" s="61"/>
      <c r="B22" s="63" t="s">
        <v>559</v>
      </c>
      <c r="C22" s="63"/>
      <c r="D22" s="47">
        <v>18</v>
      </c>
    </row>
    <row r="23" spans="1:5" ht="15.75" customHeight="1">
      <c r="A23" s="61"/>
      <c r="B23" s="63" t="s">
        <v>558</v>
      </c>
      <c r="C23" s="63"/>
      <c r="D23" s="47">
        <v>81</v>
      </c>
    </row>
    <row r="24" spans="1:5" ht="15.75" customHeight="1">
      <c r="A24" s="61"/>
      <c r="B24" s="63" t="s">
        <v>560</v>
      </c>
      <c r="C24" s="63"/>
      <c r="D24" s="47">
        <v>1</v>
      </c>
    </row>
  </sheetData>
  <mergeCells count="17">
    <mergeCell ref="B24:C24"/>
    <mergeCell ref="A7:C7"/>
    <mergeCell ref="A8:A20"/>
    <mergeCell ref="A21:A24"/>
    <mergeCell ref="B9:B10"/>
    <mergeCell ref="B11:B12"/>
    <mergeCell ref="B13:C13"/>
    <mergeCell ref="B14:C14"/>
    <mergeCell ref="B15:C15"/>
    <mergeCell ref="B16:C16"/>
    <mergeCell ref="B18:C18"/>
    <mergeCell ref="B17:C17"/>
    <mergeCell ref="B19:C19"/>
    <mergeCell ref="B20:C20"/>
    <mergeCell ref="B21:C21"/>
    <mergeCell ref="B22:C22"/>
    <mergeCell ref="B23:C23"/>
  </mergeCells>
  <hyperlinks>
    <hyperlink ref="B4" r:id="rId1" xr:uid="{EA1FFB68-6629-FA4C-8BFA-E071F3ED1865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A84-DE49-6E45-A7EE-D623EFB43FDB}">
  <dimension ref="A1:H7"/>
  <sheetViews>
    <sheetView zoomScale="160" zoomScaleNormal="160" workbookViewId="0">
      <selection activeCell="F9" sqref="F9"/>
    </sheetView>
  </sheetViews>
  <sheetFormatPr baseColWidth="10" defaultRowHeight="13"/>
  <cols>
    <col min="1" max="1" width="25" customWidth="1"/>
  </cols>
  <sheetData>
    <row r="1" spans="1:8">
      <c r="A1" s="5" t="s">
        <v>441</v>
      </c>
    </row>
    <row r="2" spans="1:8">
      <c r="A2" s="9"/>
      <c r="B2" s="23"/>
    </row>
    <row r="5" spans="1:8">
      <c r="A5" s="9" t="s">
        <v>443</v>
      </c>
      <c r="B5" s="9" t="s">
        <v>444</v>
      </c>
      <c r="C5" s="9" t="s">
        <v>445</v>
      </c>
      <c r="D5" s="9" t="s">
        <v>446</v>
      </c>
      <c r="E5" s="9" t="s">
        <v>447</v>
      </c>
      <c r="F5" s="9" t="s">
        <v>448</v>
      </c>
      <c r="G5" s="9" t="s">
        <v>449</v>
      </c>
      <c r="H5" s="9" t="s">
        <v>427</v>
      </c>
    </row>
    <row r="6" spans="1:8">
      <c r="A6" s="5" t="s">
        <v>450</v>
      </c>
      <c r="B6" s="9">
        <v>169</v>
      </c>
      <c r="C6" s="9">
        <v>14</v>
      </c>
      <c r="D6" s="10">
        <f>B6-C6</f>
        <v>155</v>
      </c>
      <c r="E6" s="11">
        <f>1-C6/B6</f>
        <v>0.91715976331360949</v>
      </c>
      <c r="F6" s="9" t="s">
        <v>451</v>
      </c>
      <c r="G6" s="9" t="s">
        <v>452</v>
      </c>
      <c r="H6" s="31" t="s">
        <v>656</v>
      </c>
    </row>
    <row r="7" spans="1:8">
      <c r="A7" s="5" t="s">
        <v>453</v>
      </c>
      <c r="B7" s="9">
        <v>65</v>
      </c>
      <c r="C7" s="9">
        <v>1</v>
      </c>
      <c r="D7" s="10">
        <f>B7-C7</f>
        <v>64</v>
      </c>
      <c r="E7" s="11">
        <f>1-C7/B7</f>
        <v>0.98461538461538467</v>
      </c>
      <c r="F7" s="9" t="s">
        <v>454</v>
      </c>
      <c r="G7" s="9" t="s">
        <v>455</v>
      </c>
      <c r="H7" s="31" t="s">
        <v>442</v>
      </c>
    </row>
  </sheetData>
  <hyperlinks>
    <hyperlink ref="H6" r:id="rId1" xr:uid="{4059AF11-E603-954F-8A8F-8F1FE8885C34}"/>
    <hyperlink ref="H7" r:id="rId2" xr:uid="{6A9A0BD7-865C-4F4E-B490-4667955689C2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0BB9-AB0B-4644-AE35-7940AE57BFB7}">
  <dimension ref="A1:M33"/>
  <sheetViews>
    <sheetView zoomScale="140" zoomScaleNormal="140" workbookViewId="0">
      <selection activeCell="I10" sqref="I10"/>
    </sheetView>
  </sheetViews>
  <sheetFormatPr baseColWidth="10" defaultRowHeight="13"/>
  <cols>
    <col min="1" max="1" width="11.83203125" customWidth="1"/>
    <col min="3" max="3" width="12" customWidth="1"/>
    <col min="4" max="4" width="10.83203125" style="24"/>
    <col min="8" max="8" width="10.83203125" style="24"/>
  </cols>
  <sheetData>
    <row r="1" spans="1:13" s="24" customFormat="1" ht="23">
      <c r="A1" s="26" t="s">
        <v>646</v>
      </c>
    </row>
    <row r="2" spans="1:13" s="24" customFormat="1">
      <c r="A2" s="25" t="s">
        <v>647</v>
      </c>
      <c r="B2" s="31" t="s">
        <v>648</v>
      </c>
    </row>
    <row r="3" spans="1:13" s="24" customFormat="1">
      <c r="A3" s="25"/>
      <c r="B3" s="31"/>
    </row>
    <row r="4" spans="1:13" s="24" customFormat="1">
      <c r="A4" s="91" t="s">
        <v>649</v>
      </c>
      <c r="B4" s="92"/>
      <c r="C4" s="92"/>
      <c r="D4" s="92"/>
      <c r="E4" s="92"/>
      <c r="F4" s="92"/>
      <c r="G4" s="93"/>
      <c r="I4" s="91" t="s">
        <v>650</v>
      </c>
      <c r="J4" s="92"/>
      <c r="K4" s="93"/>
    </row>
    <row r="5" spans="1:13" s="75" customFormat="1" ht="98">
      <c r="A5" s="74" t="s">
        <v>573</v>
      </c>
      <c r="B5" s="87" t="s">
        <v>574</v>
      </c>
      <c r="C5" s="88" t="s">
        <v>575</v>
      </c>
      <c r="D5" s="89" t="s">
        <v>643</v>
      </c>
      <c r="E5" s="89" t="s">
        <v>576</v>
      </c>
      <c r="F5" s="90" t="s">
        <v>645</v>
      </c>
      <c r="G5" s="89" t="s">
        <v>577</v>
      </c>
      <c r="H5" s="76"/>
      <c r="I5" s="89" t="s">
        <v>651</v>
      </c>
      <c r="J5" s="89" t="s">
        <v>578</v>
      </c>
      <c r="K5" s="89" t="s">
        <v>579</v>
      </c>
    </row>
    <row r="6" spans="1:13" ht="28">
      <c r="A6" s="64" t="s">
        <v>580</v>
      </c>
      <c r="B6" s="65" t="s">
        <v>581</v>
      </c>
      <c r="C6" s="66" t="s">
        <v>582</v>
      </c>
      <c r="D6" s="67" t="s">
        <v>644</v>
      </c>
      <c r="E6" s="67" t="s">
        <v>583</v>
      </c>
      <c r="F6" s="67" t="s">
        <v>584</v>
      </c>
      <c r="G6" s="67" t="s">
        <v>586</v>
      </c>
      <c r="H6" s="32"/>
      <c r="I6" s="67" t="s">
        <v>585</v>
      </c>
      <c r="J6" s="67" t="s">
        <v>587</v>
      </c>
      <c r="K6" s="67" t="s">
        <v>588</v>
      </c>
    </row>
    <row r="7" spans="1:13" ht="14">
      <c r="A7" s="68">
        <v>2021</v>
      </c>
      <c r="B7" s="69" t="s">
        <v>625</v>
      </c>
      <c r="C7" s="69" t="s">
        <v>626</v>
      </c>
      <c r="D7" s="77">
        <v>8963251</v>
      </c>
      <c r="E7" s="70">
        <v>8465</v>
      </c>
      <c r="F7" s="70">
        <v>1693</v>
      </c>
      <c r="G7" s="70">
        <v>8801</v>
      </c>
      <c r="H7" s="82"/>
      <c r="I7" s="83">
        <f>F7/E7</f>
        <v>0.2</v>
      </c>
      <c r="J7" s="84">
        <f>E7/G7</f>
        <v>0.96182252016816272</v>
      </c>
      <c r="K7" s="85">
        <f>(E7-F7)/G7</f>
        <v>0.76945801613453013</v>
      </c>
    </row>
    <row r="8" spans="1:13" ht="14">
      <c r="A8" s="68">
        <v>2021</v>
      </c>
      <c r="B8" s="69" t="s">
        <v>595</v>
      </c>
      <c r="C8" s="69" t="s">
        <v>596</v>
      </c>
      <c r="D8" s="77">
        <v>11566041</v>
      </c>
      <c r="E8" s="70">
        <v>10379</v>
      </c>
      <c r="F8" s="70">
        <v>3983</v>
      </c>
      <c r="G8" s="70">
        <v>6574</v>
      </c>
      <c r="H8" s="82"/>
      <c r="I8" s="83">
        <f>F8/E8</f>
        <v>0.38375566046825321</v>
      </c>
      <c r="J8" s="84">
        <f>E8/G8</f>
        <v>1.5787952540310313</v>
      </c>
      <c r="K8" s="85">
        <f>(E8-F8)/G8</f>
        <v>0.97292363857620934</v>
      </c>
      <c r="M8" s="24"/>
    </row>
    <row r="9" spans="1:13" ht="14">
      <c r="A9" s="68">
        <v>2021</v>
      </c>
      <c r="B9" s="69" t="s">
        <v>617</v>
      </c>
      <c r="C9" s="69" t="s">
        <v>618</v>
      </c>
      <c r="D9" s="78">
        <v>6917566</v>
      </c>
      <c r="E9" s="70">
        <v>7049</v>
      </c>
      <c r="F9" s="70">
        <v>1475</v>
      </c>
      <c r="G9" s="70">
        <v>9444</v>
      </c>
      <c r="H9" s="82"/>
      <c r="I9" s="83">
        <f>F9/E9</f>
        <v>0.20924953894169385</v>
      </c>
      <c r="J9" s="84">
        <f>E9/G9</f>
        <v>0.7463998305802626</v>
      </c>
      <c r="K9" s="85">
        <f>(E9-F9)/G9</f>
        <v>0.59021601016518421</v>
      </c>
      <c r="M9" s="24"/>
    </row>
    <row r="10" spans="1:13" ht="14">
      <c r="A10" s="68">
        <v>2021</v>
      </c>
      <c r="B10" s="69" t="s">
        <v>597</v>
      </c>
      <c r="C10" s="69" t="s">
        <v>598</v>
      </c>
      <c r="D10" s="78">
        <v>4035428</v>
      </c>
      <c r="E10" s="70">
        <v>3531</v>
      </c>
      <c r="F10" s="70">
        <v>1281</v>
      </c>
      <c r="G10" s="70">
        <v>4041</v>
      </c>
      <c r="H10" s="82"/>
      <c r="I10" s="83">
        <f>F10/E10</f>
        <v>0.36278674596431604</v>
      </c>
      <c r="J10" s="84">
        <f>E10/G10</f>
        <v>0.87379361544172229</v>
      </c>
      <c r="K10" s="85">
        <f>(E10-F10)/G10</f>
        <v>0.55679287305122493</v>
      </c>
      <c r="M10" s="24"/>
    </row>
    <row r="11" spans="1:13" ht="14">
      <c r="A11" s="68">
        <v>2021</v>
      </c>
      <c r="B11" s="69" t="s">
        <v>609</v>
      </c>
      <c r="C11" s="69" t="s">
        <v>610</v>
      </c>
      <c r="D11" s="79">
        <v>896005</v>
      </c>
      <c r="E11" s="71">
        <v>600</v>
      </c>
      <c r="F11" s="71">
        <v>159</v>
      </c>
      <c r="G11" s="81">
        <v>543</v>
      </c>
      <c r="H11" s="82"/>
      <c r="I11" s="83">
        <f>F11/E11</f>
        <v>0.26500000000000001</v>
      </c>
      <c r="J11" s="84">
        <f>E11/G11</f>
        <v>1.1049723756906078</v>
      </c>
      <c r="K11" s="85">
        <f>(E11-F11)/G11</f>
        <v>0.81215469613259672</v>
      </c>
      <c r="M11" s="24"/>
    </row>
    <row r="12" spans="1:13" ht="14">
      <c r="A12" s="68">
        <v>2021</v>
      </c>
      <c r="B12" s="69" t="s">
        <v>641</v>
      </c>
      <c r="C12" s="69" t="s">
        <v>642</v>
      </c>
      <c r="D12" s="77">
        <v>10701777</v>
      </c>
      <c r="E12" s="70">
        <v>19286</v>
      </c>
      <c r="F12" s="70">
        <v>1570</v>
      </c>
      <c r="G12" s="70">
        <v>19939</v>
      </c>
      <c r="H12" s="82"/>
      <c r="I12" s="83">
        <f>F12/E12</f>
        <v>8.1406201389609037E-2</v>
      </c>
      <c r="J12" s="84">
        <f>E12/G12</f>
        <v>0.96725011284417473</v>
      </c>
      <c r="K12" s="85">
        <f>(E12-F12)/G12</f>
        <v>0.88850995536385979</v>
      </c>
      <c r="M12" s="24"/>
    </row>
    <row r="13" spans="1:13" ht="14">
      <c r="A13" s="68">
        <v>2021</v>
      </c>
      <c r="B13" s="69" t="s">
        <v>593</v>
      </c>
      <c r="C13" s="69" t="s">
        <v>594</v>
      </c>
      <c r="D13" s="77">
        <v>5840045</v>
      </c>
      <c r="E13" s="70">
        <v>3902</v>
      </c>
      <c r="F13" s="70">
        <v>1610</v>
      </c>
      <c r="G13" s="70">
        <v>4114</v>
      </c>
      <c r="H13" s="82"/>
      <c r="I13" s="83">
        <f>F13/E13</f>
        <v>0.41260891850333165</v>
      </c>
      <c r="J13" s="84">
        <f>E13/G13</f>
        <v>0.94846864365580941</v>
      </c>
      <c r="K13" s="85">
        <f>(E13-F13)/G13</f>
        <v>0.55712202236266406</v>
      </c>
      <c r="M13" s="24"/>
    </row>
    <row r="14" spans="1:13" ht="14">
      <c r="A14" s="68">
        <v>2021</v>
      </c>
      <c r="B14" s="69" t="s">
        <v>629</v>
      </c>
      <c r="C14" s="69" t="s">
        <v>630</v>
      </c>
      <c r="D14" s="77">
        <v>1330068</v>
      </c>
      <c r="E14" s="70">
        <v>2341</v>
      </c>
      <c r="F14" s="71">
        <v>459</v>
      </c>
      <c r="G14" s="71">
        <v>3097</v>
      </c>
      <c r="H14" s="82"/>
      <c r="I14" s="83">
        <f>F14/E14</f>
        <v>0.19607005553182399</v>
      </c>
      <c r="J14" s="84">
        <f>E14/G14</f>
        <v>0.75589279948337096</v>
      </c>
      <c r="K14" s="85">
        <f>(E14-F14)/G14</f>
        <v>0.60768485631256053</v>
      </c>
      <c r="M14" s="24"/>
    </row>
    <row r="15" spans="1:13" ht="14">
      <c r="A15" s="68">
        <v>2021</v>
      </c>
      <c r="B15" s="69" t="s">
        <v>615</v>
      </c>
      <c r="C15" s="69" t="s">
        <v>616</v>
      </c>
      <c r="D15" s="77">
        <v>5533793</v>
      </c>
      <c r="E15" s="70">
        <v>2395</v>
      </c>
      <c r="F15" s="71">
        <v>518</v>
      </c>
      <c r="G15" s="71">
        <v>3008</v>
      </c>
      <c r="H15" s="82"/>
      <c r="I15" s="83">
        <f>F15/E15</f>
        <v>0.21628392484342379</v>
      </c>
      <c r="J15" s="84">
        <f>E15/G15</f>
        <v>0.79621010638297873</v>
      </c>
      <c r="K15" s="85">
        <f>(E15-F15)/G15</f>
        <v>0.6240026595744681</v>
      </c>
      <c r="M15" s="24"/>
    </row>
    <row r="16" spans="1:13" ht="14">
      <c r="A16" s="68">
        <v>2021</v>
      </c>
      <c r="B16" s="69" t="s">
        <v>605</v>
      </c>
      <c r="C16" s="69" t="s">
        <v>606</v>
      </c>
      <c r="D16" s="77">
        <v>67439599</v>
      </c>
      <c r="E16" s="70">
        <v>62673</v>
      </c>
      <c r="F16" s="70">
        <v>17856</v>
      </c>
      <c r="G16" s="70">
        <v>60583</v>
      </c>
      <c r="H16" s="82"/>
      <c r="I16" s="83">
        <f>F16/E16</f>
        <v>0.28490737638217412</v>
      </c>
      <c r="J16" s="84">
        <f>E16/G16</f>
        <v>1.0344981265371473</v>
      </c>
      <c r="K16" s="85">
        <f>(E16-F16)/G16</f>
        <v>0.73976197943317434</v>
      </c>
      <c r="M16" s="24"/>
    </row>
    <row r="17" spans="1:13" ht="14">
      <c r="A17" s="68">
        <v>2021</v>
      </c>
      <c r="B17" s="69" t="s">
        <v>619</v>
      </c>
      <c r="C17" s="69" t="s">
        <v>620</v>
      </c>
      <c r="D17" s="77">
        <v>83155031</v>
      </c>
      <c r="E17" s="70">
        <v>59045</v>
      </c>
      <c r="F17" s="70">
        <v>12194</v>
      </c>
      <c r="G17" s="70">
        <v>72406</v>
      </c>
      <c r="H17" s="82"/>
      <c r="I17" s="83">
        <f>F17/E17</f>
        <v>0.20652045050385298</v>
      </c>
      <c r="J17" s="84">
        <f>E17/G17</f>
        <v>0.81547109355578262</v>
      </c>
      <c r="K17" s="85">
        <f>(E17-F17)/G17</f>
        <v>0.64705963594177274</v>
      </c>
      <c r="M17" s="24"/>
    </row>
    <row r="18" spans="1:13" ht="14">
      <c r="A18" s="68">
        <v>2021</v>
      </c>
      <c r="B18" s="69" t="s">
        <v>613</v>
      </c>
      <c r="C18" s="69" t="s">
        <v>614</v>
      </c>
      <c r="D18" s="77">
        <v>10682547</v>
      </c>
      <c r="E18" s="70">
        <v>11334</v>
      </c>
      <c r="F18" s="70">
        <v>2662</v>
      </c>
      <c r="G18" s="70">
        <v>10175</v>
      </c>
      <c r="H18" s="82"/>
      <c r="I18" s="83">
        <f>F18/E18</f>
        <v>0.23486853714487382</v>
      </c>
      <c r="J18" s="84">
        <f>E18/G18</f>
        <v>1.1139066339066339</v>
      </c>
      <c r="K18" s="85">
        <f>(E18-F18)/G18</f>
        <v>0.8522850122850123</v>
      </c>
      <c r="M18" s="24"/>
    </row>
    <row r="19" spans="1:13" ht="14">
      <c r="A19" s="68">
        <v>2021</v>
      </c>
      <c r="B19" s="69" t="s">
        <v>623</v>
      </c>
      <c r="C19" s="69" t="s">
        <v>624</v>
      </c>
      <c r="D19" s="77">
        <v>9730772</v>
      </c>
      <c r="E19" s="70">
        <v>17483</v>
      </c>
      <c r="F19" s="70">
        <v>3569</v>
      </c>
      <c r="G19" s="70">
        <v>17483</v>
      </c>
      <c r="H19" s="82"/>
      <c r="I19" s="83">
        <f>F19/E19</f>
        <v>0.20414116570382657</v>
      </c>
      <c r="J19" s="84">
        <f>E19/G19</f>
        <v>1</v>
      </c>
      <c r="K19" s="85">
        <f>(E19-F19)/G19</f>
        <v>0.79585883429617343</v>
      </c>
      <c r="M19" s="24"/>
    </row>
    <row r="20" spans="1:13" ht="14">
      <c r="A20" s="68">
        <v>2021</v>
      </c>
      <c r="B20" s="69" t="s">
        <v>621</v>
      </c>
      <c r="C20" s="69" t="s">
        <v>622</v>
      </c>
      <c r="D20" s="77">
        <v>5006907</v>
      </c>
      <c r="E20" s="70">
        <v>3724</v>
      </c>
      <c r="F20" s="71">
        <v>764</v>
      </c>
      <c r="G20" s="71">
        <v>4375</v>
      </c>
      <c r="H20" s="82"/>
      <c r="I20" s="83">
        <f>F20/E20</f>
        <v>0.20515574650912996</v>
      </c>
      <c r="J20" s="84">
        <f>E20/G20</f>
        <v>0.85119999999999996</v>
      </c>
      <c r="K20" s="85">
        <f>(E20-F20)/G20</f>
        <v>0.6765714285714286</v>
      </c>
      <c r="M20" s="24"/>
    </row>
    <row r="21" spans="1:13" ht="14">
      <c r="A21" s="68">
        <v>2021</v>
      </c>
      <c r="B21" s="69" t="s">
        <v>601</v>
      </c>
      <c r="C21" s="69" t="s">
        <v>602</v>
      </c>
      <c r="D21" s="77">
        <v>59257566</v>
      </c>
      <c r="E21" s="70">
        <v>53329</v>
      </c>
      <c r="F21" s="70">
        <v>16791</v>
      </c>
      <c r="G21" s="70">
        <v>50551</v>
      </c>
      <c r="H21" s="82"/>
      <c r="I21" s="83">
        <f>F21/E21</f>
        <v>0.31485683211760956</v>
      </c>
      <c r="J21" s="84">
        <f>E21/G21</f>
        <v>1.0549544024846196</v>
      </c>
      <c r="K21" s="85">
        <f>(E21-F21)/G21</f>
        <v>0.72279480128978657</v>
      </c>
      <c r="M21" s="24"/>
    </row>
    <row r="22" spans="1:13" ht="14">
      <c r="A22" s="68">
        <v>2021</v>
      </c>
      <c r="B22" s="69" t="s">
        <v>611</v>
      </c>
      <c r="C22" s="69" t="s">
        <v>612</v>
      </c>
      <c r="D22" s="78">
        <v>1892834</v>
      </c>
      <c r="E22" s="70">
        <v>3038</v>
      </c>
      <c r="F22" s="71">
        <v>795</v>
      </c>
      <c r="G22" s="71">
        <v>4822</v>
      </c>
      <c r="H22" s="82"/>
      <c r="I22" s="83">
        <f>F22/E22</f>
        <v>0.2616853192890059</v>
      </c>
      <c r="J22" s="84">
        <f>E22/G22</f>
        <v>0.63002903359601825</v>
      </c>
      <c r="K22" s="85">
        <f>(E22-F22)/G22</f>
        <v>0.46515968477810038</v>
      </c>
      <c r="M22" s="24"/>
    </row>
    <row r="23" spans="1:13" ht="14">
      <c r="A23" s="68">
        <v>2021</v>
      </c>
      <c r="B23" s="69" t="s">
        <v>637</v>
      </c>
      <c r="C23" s="69" t="s">
        <v>638</v>
      </c>
      <c r="D23" s="77">
        <v>2795680</v>
      </c>
      <c r="E23" s="70">
        <v>5320</v>
      </c>
      <c r="F23" s="71">
        <v>581</v>
      </c>
      <c r="G23" s="71">
        <v>7326</v>
      </c>
      <c r="H23" s="82"/>
      <c r="I23" s="83">
        <f>F23/E23</f>
        <v>0.10921052631578948</v>
      </c>
      <c r="J23" s="84">
        <f>E23/G23</f>
        <v>0.72618072618072615</v>
      </c>
      <c r="K23" s="85">
        <f>(E23-F23)/G23</f>
        <v>0.6468741468741469</v>
      </c>
      <c r="M23" s="24"/>
    </row>
    <row r="24" spans="1:13" ht="14">
      <c r="A24" s="68">
        <v>2021</v>
      </c>
      <c r="B24" s="69" t="s">
        <v>591</v>
      </c>
      <c r="C24" s="69" t="s">
        <v>592</v>
      </c>
      <c r="D24" s="79">
        <v>634730</v>
      </c>
      <c r="E24" s="71">
        <v>557</v>
      </c>
      <c r="F24" s="71">
        <v>241</v>
      </c>
      <c r="G24" s="71">
        <v>711</v>
      </c>
      <c r="H24" s="82"/>
      <c r="I24" s="83">
        <f>F24/E24</f>
        <v>0.43267504488330338</v>
      </c>
      <c r="J24" s="84">
        <f>E24/G24</f>
        <v>0.78340365682137836</v>
      </c>
      <c r="K24" s="85">
        <f>(E24-F24)/G24</f>
        <v>0.44444444444444442</v>
      </c>
      <c r="M24" s="24"/>
    </row>
    <row r="25" spans="1:13" ht="14">
      <c r="A25" s="72">
        <v>2020</v>
      </c>
      <c r="B25" s="69" t="s">
        <v>603</v>
      </c>
      <c r="C25" s="69" t="s">
        <v>604</v>
      </c>
      <c r="D25" s="80">
        <v>514564</v>
      </c>
      <c r="E25" s="68">
        <v>793</v>
      </c>
      <c r="F25" s="68">
        <v>229</v>
      </c>
      <c r="G25" s="68">
        <v>878</v>
      </c>
      <c r="H25" s="82"/>
      <c r="I25" s="83">
        <f>F25/E25</f>
        <v>0.28877679697351827</v>
      </c>
      <c r="J25" s="84">
        <f>E25/G25</f>
        <v>0.90318906605922555</v>
      </c>
      <c r="K25" s="85">
        <f>(E25-F25)/G25</f>
        <v>0.64236902050113898</v>
      </c>
      <c r="M25" s="24"/>
    </row>
    <row r="26" spans="1:13" ht="14">
      <c r="A26" s="68">
        <v>2021</v>
      </c>
      <c r="B26" s="69" t="s">
        <v>589</v>
      </c>
      <c r="C26" s="69" t="s">
        <v>590</v>
      </c>
      <c r="D26" s="77">
        <v>17475415</v>
      </c>
      <c r="E26" s="70">
        <v>9415</v>
      </c>
      <c r="F26" s="70">
        <v>4253</v>
      </c>
      <c r="G26" s="70">
        <v>10745</v>
      </c>
      <c r="H26" s="82"/>
      <c r="I26" s="83">
        <f>F26/E26</f>
        <v>0.45172596919808816</v>
      </c>
      <c r="J26" s="84">
        <f>E26/G26</f>
        <v>0.87622149837133545</v>
      </c>
      <c r="K26" s="85">
        <f>(E26-F26)/G26</f>
        <v>0.48040949278734296</v>
      </c>
      <c r="M26" s="24"/>
    </row>
    <row r="27" spans="1:13" ht="14">
      <c r="A27" s="68">
        <v>2021</v>
      </c>
      <c r="B27" s="69" t="s">
        <v>635</v>
      </c>
      <c r="C27" s="69" t="s">
        <v>636</v>
      </c>
      <c r="D27" s="77">
        <v>37840001</v>
      </c>
      <c r="E27" s="70">
        <v>67894</v>
      </c>
      <c r="F27" s="70">
        <v>8692</v>
      </c>
      <c r="G27" s="70">
        <v>84328</v>
      </c>
      <c r="H27" s="82"/>
      <c r="I27" s="83">
        <f>F27/E27</f>
        <v>0.12802309482428492</v>
      </c>
      <c r="J27" s="84">
        <f>E27/G27</f>
        <v>0.80511811023622049</v>
      </c>
      <c r="K27" s="85">
        <f>(E27-F27)/G27</f>
        <v>0.70204439806469976</v>
      </c>
      <c r="M27" s="24"/>
    </row>
    <row r="28" spans="1:13" ht="14">
      <c r="A28" s="68">
        <v>2021</v>
      </c>
      <c r="B28" s="69" t="s">
        <v>627</v>
      </c>
      <c r="C28" s="69" t="s">
        <v>628</v>
      </c>
      <c r="D28" s="70">
        <v>10298252</v>
      </c>
      <c r="E28" s="70">
        <v>11412</v>
      </c>
      <c r="F28" s="70">
        <v>2273</v>
      </c>
      <c r="G28" s="70">
        <v>12923</v>
      </c>
      <c r="H28" s="82"/>
      <c r="I28" s="83">
        <f>F28/E28</f>
        <v>0.19917630564318262</v>
      </c>
      <c r="J28" s="84">
        <f>E28/G28</f>
        <v>0.8830766849802677</v>
      </c>
      <c r="K28" s="85">
        <f>(E28-F28)/G28</f>
        <v>0.70718873326626941</v>
      </c>
      <c r="M28" s="24"/>
    </row>
    <row r="29" spans="1:13" ht="14">
      <c r="A29" s="68">
        <v>2021</v>
      </c>
      <c r="B29" s="69" t="s">
        <v>639</v>
      </c>
      <c r="C29" s="69" t="s">
        <v>640</v>
      </c>
      <c r="D29" s="70">
        <v>19186201</v>
      </c>
      <c r="E29" s="70">
        <v>21774</v>
      </c>
      <c r="F29" s="70">
        <v>2263</v>
      </c>
      <c r="G29" s="70">
        <v>18245</v>
      </c>
      <c r="H29" s="82"/>
      <c r="I29" s="83">
        <f>F29/E29</f>
        <v>0.10393129420409664</v>
      </c>
      <c r="J29" s="84">
        <f>E29/G29</f>
        <v>1.1934228555768704</v>
      </c>
      <c r="K29" s="85">
        <f>(E29-F29)/G29</f>
        <v>1.0693888736640176</v>
      </c>
      <c r="M29" s="24"/>
    </row>
    <row r="30" spans="1:13" ht="14">
      <c r="A30" s="68">
        <v>2021</v>
      </c>
      <c r="B30" s="69" t="s">
        <v>633</v>
      </c>
      <c r="C30" s="69" t="s">
        <v>634</v>
      </c>
      <c r="D30" s="70">
        <v>5459781</v>
      </c>
      <c r="E30" s="70">
        <v>10489</v>
      </c>
      <c r="F30" s="70">
        <v>1618</v>
      </c>
      <c r="G30" s="70">
        <v>11621</v>
      </c>
      <c r="H30" s="82"/>
      <c r="I30" s="83">
        <f>F30/E30</f>
        <v>0.15425684049957097</v>
      </c>
      <c r="J30" s="84">
        <f>E30/G30</f>
        <v>0.90259013854229408</v>
      </c>
      <c r="K30" s="85">
        <f>(E30-F30)/G30</f>
        <v>0.76335943550468977</v>
      </c>
      <c r="M30" s="24"/>
    </row>
    <row r="31" spans="1:13" ht="14">
      <c r="A31" s="68">
        <v>2021</v>
      </c>
      <c r="B31" s="69" t="s">
        <v>599</v>
      </c>
      <c r="C31" s="69" t="s">
        <v>600</v>
      </c>
      <c r="D31" s="70">
        <v>2108977</v>
      </c>
      <c r="E31" s="70">
        <v>1136</v>
      </c>
      <c r="F31" s="71">
        <v>376</v>
      </c>
      <c r="G31" s="71">
        <v>1326</v>
      </c>
      <c r="H31" s="82"/>
      <c r="I31" s="83">
        <f>F31/E31</f>
        <v>0.33098591549295775</v>
      </c>
      <c r="J31" s="84">
        <f>E31/G31</f>
        <v>0.8567119155354449</v>
      </c>
      <c r="K31" s="85">
        <f>(E31-F31)/G31</f>
        <v>0.57315233785822017</v>
      </c>
      <c r="M31" s="24"/>
    </row>
    <row r="32" spans="1:13" ht="14">
      <c r="A32" s="68">
        <v>2021</v>
      </c>
      <c r="B32" s="69" t="s">
        <v>631</v>
      </c>
      <c r="C32" s="73" t="s">
        <v>632</v>
      </c>
      <c r="D32" s="70">
        <v>47394223</v>
      </c>
      <c r="E32" s="70">
        <v>55110</v>
      </c>
      <c r="F32" s="70">
        <v>8614</v>
      </c>
      <c r="G32" s="70">
        <v>74906</v>
      </c>
      <c r="H32" s="82"/>
      <c r="I32" s="83">
        <f>F32/E32</f>
        <v>0.15630557067682815</v>
      </c>
      <c r="J32" s="84">
        <f>E32/G32</f>
        <v>0.7357221050383147</v>
      </c>
      <c r="K32" s="85">
        <f>(E32-F32)/G32</f>
        <v>0.62072464155074358</v>
      </c>
      <c r="M32" s="24"/>
    </row>
    <row r="33" spans="1:13" ht="14">
      <c r="A33" s="68">
        <v>2021</v>
      </c>
      <c r="B33" s="69" t="s">
        <v>607</v>
      </c>
      <c r="C33" s="69" t="s">
        <v>608</v>
      </c>
      <c r="D33" s="70">
        <v>10379295</v>
      </c>
      <c r="E33" s="70">
        <v>7297</v>
      </c>
      <c r="F33" s="70">
        <v>2021</v>
      </c>
      <c r="G33" s="70">
        <v>7251</v>
      </c>
      <c r="H33" s="82"/>
      <c r="I33" s="83">
        <f>F33/E33</f>
        <v>0.27696313553515145</v>
      </c>
      <c r="J33" s="84">
        <f>E33/G33</f>
        <v>1.0063439525582678</v>
      </c>
      <c r="K33" s="85">
        <f>(E33-F33)/G33</f>
        <v>0.72762377603089234</v>
      </c>
      <c r="M33" s="24"/>
    </row>
  </sheetData>
  <sortState xmlns:xlrd2="http://schemas.microsoft.com/office/spreadsheetml/2017/richdata2" ref="A7:K33">
    <sortCondition ref="C7:C33"/>
  </sortState>
  <mergeCells count="2">
    <mergeCell ref="A4:G4"/>
    <mergeCell ref="I4:K4"/>
  </mergeCells>
  <conditionalFormatting sqref="J7:K33">
    <cfRule type="cellIs" dxfId="1" priority="1" operator="greaterThan">
      <formula>1</formula>
    </cfRule>
  </conditionalFormatting>
  <hyperlinks>
    <hyperlink ref="B2" r:id="rId1" xr:uid="{D8BDD115-6ADB-3D4A-8167-DD8A670F767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metadata</vt:lpstr>
      <vt:lpstr>over time</vt:lpstr>
      <vt:lpstr>foreign nationals</vt:lpstr>
      <vt:lpstr>cause</vt:lpstr>
      <vt:lpstr>length</vt:lpstr>
      <vt:lpstr>sentence</vt:lpstr>
      <vt:lpstr>flight risk</vt:lpstr>
      <vt:lpstr>Europe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2022-06-01T10:15:39Z</dcterms:modified>
</cp:coreProperties>
</file>