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14325" yWindow="0" windowWidth="14400" windowHeight="13740" tabRatio="824" activeTab="2"/>
  </bookViews>
  <sheets>
    <sheet name="basic_info" sheetId="4" r:id="rId1"/>
    <sheet name="facilities" sheetId="5" r:id="rId2"/>
    <sheet name="raw_materials" sheetId="6" r:id="rId3"/>
    <sheet name="shipping_manufacturing" sheetId="7" r:id="rId4"/>
    <sheet name="pricing" sheetId="8" r:id="rId5"/>
    <sheet name="annual_report" sheetId="20" r:id="rId6"/>
    <sheet name="grove" sheetId="19" r:id="rId7"/>
    <sheet name="P01" sheetId="18" r:id="rId8"/>
    <sheet name="P05" sheetId="17" r:id="rId9"/>
    <sheet name="P07" sheetId="16" r:id="rId10"/>
    <sheet name="S15" sheetId="15" r:id="rId11"/>
    <sheet name="S61" sheetId="14" r:id="rId12"/>
    <sheet name="ORA" sheetId="13" r:id="rId13"/>
    <sheet name="POJ" sheetId="12" r:id="rId14"/>
    <sheet name="ROJ" sheetId="11" r:id="rId15"/>
    <sheet name="FCOJ" sheetId="10" r:id="rId16"/>
    <sheet name="market" sheetId="9" r:id="rId17"/>
  </sheets>
  <definedNames>
    <definedName name="AddColumn1">shipping_manufacturing!$I$4:$I$12</definedName>
    <definedName name="AddColumn2">shipping_manufacturing!$I$16:$I$20</definedName>
    <definedName name="AddColumn3">shipping_manufacturing!$J$24:$J$30</definedName>
    <definedName name="AddRow3">shipping_manufacturing!$B$30</definedName>
    <definedName name="AddRow4">shipping_manufacturing!$B$38</definedName>
    <definedName name="Table1">shipping_manufacturing!$B$4</definedName>
    <definedName name="Table2">shipping_manufacturing!$B$16</definedName>
    <definedName name="Table3">shipping_manufacturing!$B$24</definedName>
    <definedName name="Table4">shipping_manufacturing!$B$34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20" l="1"/>
  <c r="S42" i="20"/>
  <c r="H40" i="20"/>
  <c r="S16" i="20"/>
  <c r="S15" i="20"/>
  <c r="S14" i="20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30" i="20"/>
  <c r="H29" i="20"/>
  <c r="H27" i="20"/>
  <c r="S37" i="20"/>
  <c r="H28" i="20"/>
  <c r="H24" i="20"/>
  <c r="H23" i="20"/>
  <c r="P36" i="6"/>
  <c r="H15" i="20"/>
  <c r="P30" i="6"/>
  <c r="H14" i="20"/>
  <c r="H13" i="20"/>
  <c r="AZ170" i="14"/>
  <c r="AZ121" i="14"/>
  <c r="AZ108" i="14"/>
  <c r="AZ99" i="14"/>
  <c r="AZ92" i="14"/>
  <c r="AZ170" i="15"/>
  <c r="AZ121" i="15"/>
  <c r="AZ108" i="15"/>
  <c r="AZ99" i="15"/>
  <c r="AZ92" i="15"/>
  <c r="AZ42" i="16"/>
  <c r="AZ43" i="16"/>
  <c r="AZ53" i="16"/>
  <c r="AZ54" i="16"/>
  <c r="AZ42" i="17"/>
  <c r="AZ43" i="17"/>
  <c r="AZ53" i="17"/>
  <c r="AZ54" i="17"/>
  <c r="AZ42" i="18"/>
  <c r="AZ43" i="18"/>
  <c r="AZ53" i="18"/>
  <c r="AZ54" i="18"/>
  <c r="T25" i="20"/>
  <c r="D109" i="10"/>
  <c r="E109" i="10"/>
  <c r="F109" i="10"/>
  <c r="G109" i="10"/>
  <c r="G120" i="10"/>
  <c r="H109" i="10"/>
  <c r="I109" i="10"/>
  <c r="J109" i="10"/>
  <c r="K109" i="10"/>
  <c r="K120" i="10"/>
  <c r="L109" i="10"/>
  <c r="M109" i="10"/>
  <c r="N109" i="10"/>
  <c r="O109" i="10"/>
  <c r="O120" i="10"/>
  <c r="D110" i="10"/>
  <c r="E110" i="10"/>
  <c r="F110" i="10"/>
  <c r="G110" i="10"/>
  <c r="G121" i="10"/>
  <c r="H110" i="10"/>
  <c r="I110" i="10"/>
  <c r="J110" i="10"/>
  <c r="K110" i="10"/>
  <c r="K121" i="10"/>
  <c r="L110" i="10"/>
  <c r="M110" i="10"/>
  <c r="N110" i="10"/>
  <c r="O110" i="10"/>
  <c r="O121" i="10"/>
  <c r="D111" i="10"/>
  <c r="E111" i="10"/>
  <c r="F111" i="10"/>
  <c r="G111" i="10"/>
  <c r="G122" i="10"/>
  <c r="H111" i="10"/>
  <c r="I111" i="10"/>
  <c r="J111" i="10"/>
  <c r="K111" i="10"/>
  <c r="K122" i="10"/>
  <c r="L111" i="10"/>
  <c r="M111" i="10"/>
  <c r="N111" i="10"/>
  <c r="O111" i="10"/>
  <c r="O122" i="10"/>
  <c r="D112" i="10"/>
  <c r="E112" i="10"/>
  <c r="F112" i="10"/>
  <c r="G112" i="10"/>
  <c r="G123" i="10"/>
  <c r="H112" i="10"/>
  <c r="I112" i="10"/>
  <c r="J112" i="10"/>
  <c r="K112" i="10"/>
  <c r="K123" i="10"/>
  <c r="L112" i="10"/>
  <c r="M112" i="10"/>
  <c r="N112" i="10"/>
  <c r="O112" i="10"/>
  <c r="O123" i="10"/>
  <c r="D113" i="10"/>
  <c r="E113" i="10"/>
  <c r="F113" i="10"/>
  <c r="G113" i="10"/>
  <c r="G124" i="10"/>
  <c r="H113" i="10"/>
  <c r="I113" i="10"/>
  <c r="J113" i="10"/>
  <c r="K113" i="10"/>
  <c r="K124" i="10"/>
  <c r="L113" i="10"/>
  <c r="M113" i="10"/>
  <c r="N113" i="10"/>
  <c r="O113" i="10"/>
  <c r="O124" i="10"/>
  <c r="D114" i="10"/>
  <c r="E114" i="10"/>
  <c r="F114" i="10"/>
  <c r="G114" i="10"/>
  <c r="G125" i="10"/>
  <c r="H114" i="10"/>
  <c r="I114" i="10"/>
  <c r="J114" i="10"/>
  <c r="K114" i="10"/>
  <c r="K125" i="10"/>
  <c r="L114" i="10"/>
  <c r="M114" i="10"/>
  <c r="N114" i="10"/>
  <c r="O114" i="10"/>
  <c r="O125" i="10"/>
  <c r="D115" i="10"/>
  <c r="E115" i="10"/>
  <c r="F115" i="10"/>
  <c r="G115" i="10"/>
  <c r="G126" i="10"/>
  <c r="H115" i="10"/>
  <c r="I115" i="10"/>
  <c r="J115" i="10"/>
  <c r="K115" i="10"/>
  <c r="K126" i="10"/>
  <c r="L115" i="10"/>
  <c r="M115" i="10"/>
  <c r="N115" i="10"/>
  <c r="O115" i="10"/>
  <c r="O12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D120" i="10"/>
  <c r="E120" i="10"/>
  <c r="F120" i="10"/>
  <c r="H120" i="10"/>
  <c r="I120" i="10"/>
  <c r="J120" i="10"/>
  <c r="L120" i="10"/>
  <c r="M120" i="10"/>
  <c r="N120" i="10"/>
  <c r="D121" i="10"/>
  <c r="E121" i="10"/>
  <c r="F121" i="10"/>
  <c r="H121" i="10"/>
  <c r="I121" i="10"/>
  <c r="J121" i="10"/>
  <c r="L121" i="10"/>
  <c r="M121" i="10"/>
  <c r="N121" i="10"/>
  <c r="D122" i="10"/>
  <c r="E122" i="10"/>
  <c r="F122" i="10"/>
  <c r="H122" i="10"/>
  <c r="I122" i="10"/>
  <c r="J122" i="10"/>
  <c r="L122" i="10"/>
  <c r="M122" i="10"/>
  <c r="N122" i="10"/>
  <c r="D123" i="10"/>
  <c r="E123" i="10"/>
  <c r="F123" i="10"/>
  <c r="H123" i="10"/>
  <c r="I123" i="10"/>
  <c r="J123" i="10"/>
  <c r="L123" i="10"/>
  <c r="M123" i="10"/>
  <c r="N123" i="10"/>
  <c r="D124" i="10"/>
  <c r="E124" i="10"/>
  <c r="F124" i="10"/>
  <c r="H124" i="10"/>
  <c r="I124" i="10"/>
  <c r="J124" i="10"/>
  <c r="L124" i="10"/>
  <c r="M124" i="10"/>
  <c r="N124" i="10"/>
  <c r="D125" i="10"/>
  <c r="E125" i="10"/>
  <c r="F125" i="10"/>
  <c r="H125" i="10"/>
  <c r="I125" i="10"/>
  <c r="J125" i="10"/>
  <c r="L125" i="10"/>
  <c r="M125" i="10"/>
  <c r="N125" i="10"/>
  <c r="D126" i="10"/>
  <c r="E126" i="10"/>
  <c r="F126" i="10"/>
  <c r="H126" i="10"/>
  <c r="I126" i="10"/>
  <c r="J126" i="10"/>
  <c r="L126" i="10"/>
  <c r="M126" i="10"/>
  <c r="N126" i="10"/>
  <c r="D127" i="10"/>
  <c r="E127" i="10"/>
  <c r="F127" i="10"/>
  <c r="H127" i="10"/>
  <c r="I127" i="10"/>
  <c r="L127" i="10"/>
  <c r="M127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AZ14" i="14"/>
  <c r="AY259" i="14"/>
  <c r="AY181" i="14"/>
  <c r="AY179" i="14"/>
  <c r="AY175" i="14"/>
  <c r="AY177" i="14"/>
  <c r="AY260" i="14"/>
  <c r="AY14" i="14"/>
  <c r="AX259" i="14"/>
  <c r="AX181" i="14"/>
  <c r="AX179" i="14"/>
  <c r="AX177" i="14"/>
  <c r="AX175" i="14"/>
  <c r="AX14" i="14"/>
  <c r="AW259" i="14"/>
  <c r="AW181" i="14"/>
  <c r="AW179" i="14"/>
  <c r="AW177" i="14"/>
  <c r="AW260" i="14"/>
  <c r="AW175" i="14"/>
  <c r="AW14" i="14"/>
  <c r="AV259" i="14"/>
  <c r="AV181" i="14"/>
  <c r="AV179" i="14"/>
  <c r="AV175" i="14"/>
  <c r="AV260" i="14"/>
  <c r="AV177" i="14"/>
  <c r="AV14" i="14"/>
  <c r="AU259" i="14"/>
  <c r="AU181" i="14"/>
  <c r="AU179" i="14"/>
  <c r="AU175" i="14"/>
  <c r="AU177" i="14"/>
  <c r="AU260" i="14"/>
  <c r="AU14" i="14"/>
  <c r="AT259" i="14"/>
  <c r="AT181" i="14"/>
  <c r="AT179" i="14"/>
  <c r="AT177" i="14"/>
  <c r="AT175" i="14"/>
  <c r="AT260" i="14"/>
  <c r="AT14" i="14"/>
  <c r="AS259" i="14"/>
  <c r="AS181" i="14"/>
  <c r="AS179" i="14"/>
  <c r="AS177" i="14"/>
  <c r="AS260" i="14"/>
  <c r="AS175" i="14"/>
  <c r="AS14" i="14"/>
  <c r="AR259" i="14"/>
  <c r="AR181" i="14"/>
  <c r="AR179" i="14"/>
  <c r="AR175" i="14"/>
  <c r="AR177" i="14"/>
  <c r="AR14" i="14"/>
  <c r="AQ259" i="14"/>
  <c r="AQ181" i="14"/>
  <c r="AQ179" i="14"/>
  <c r="AQ175" i="14"/>
  <c r="AQ177" i="14"/>
  <c r="AQ260" i="14"/>
  <c r="AQ14" i="14"/>
  <c r="AP259" i="14"/>
  <c r="AP181" i="14"/>
  <c r="AP179" i="14"/>
  <c r="AP177" i="14"/>
  <c r="AP175" i="14"/>
  <c r="AP14" i="14"/>
  <c r="AO259" i="14"/>
  <c r="AO181" i="14"/>
  <c r="AO179" i="14"/>
  <c r="AO177" i="14"/>
  <c r="AO175" i="14"/>
  <c r="AO14" i="14"/>
  <c r="AN259" i="14"/>
  <c r="AN181" i="14"/>
  <c r="AN179" i="14"/>
  <c r="AN260" i="14"/>
  <c r="AN175" i="14"/>
  <c r="AN177" i="14"/>
  <c r="AN14" i="14"/>
  <c r="AM259" i="14"/>
  <c r="AM181" i="14"/>
  <c r="AM179" i="14"/>
  <c r="AM177" i="14"/>
  <c r="AM175" i="14"/>
  <c r="AM260" i="14"/>
  <c r="AM14" i="14"/>
  <c r="AL259" i="14"/>
  <c r="AL181" i="14"/>
  <c r="AL179" i="14"/>
  <c r="AL177" i="14"/>
  <c r="AL175" i="14"/>
  <c r="AL260" i="14"/>
  <c r="AL14" i="14"/>
  <c r="AK259" i="14"/>
  <c r="AK181" i="14"/>
  <c r="AK179" i="14"/>
  <c r="AK177" i="14"/>
  <c r="AK175" i="14"/>
  <c r="AK14" i="14"/>
  <c r="AJ259" i="14"/>
  <c r="AJ181" i="14"/>
  <c r="AJ179" i="14"/>
  <c r="AJ175" i="14"/>
  <c r="AJ260" i="14"/>
  <c r="AJ177" i="14"/>
  <c r="AJ14" i="14"/>
  <c r="AI259" i="14"/>
  <c r="AI181" i="14"/>
  <c r="AI179" i="14"/>
  <c r="AI177" i="14"/>
  <c r="AI175" i="14"/>
  <c r="AI260" i="14"/>
  <c r="AI14" i="14"/>
  <c r="AH259" i="14"/>
  <c r="AH181" i="14"/>
  <c r="AH179" i="14"/>
  <c r="AH177" i="14"/>
  <c r="AH175" i="14"/>
  <c r="AH260" i="14"/>
  <c r="AH14" i="14"/>
  <c r="AG259" i="14"/>
  <c r="AG181" i="14"/>
  <c r="AG179" i="14"/>
  <c r="AG260" i="14"/>
  <c r="AG177" i="14"/>
  <c r="AG175" i="14"/>
  <c r="AG14" i="14"/>
  <c r="AF259" i="14"/>
  <c r="AF181" i="14"/>
  <c r="AF179" i="14"/>
  <c r="AF175" i="14"/>
  <c r="AF260" i="14"/>
  <c r="AF177" i="14"/>
  <c r="AF14" i="14"/>
  <c r="AE259" i="14"/>
  <c r="AE181" i="14"/>
  <c r="AE179" i="14"/>
  <c r="AE175" i="14"/>
  <c r="AE260" i="14"/>
  <c r="AE177" i="14"/>
  <c r="AE14" i="14"/>
  <c r="AD259" i="14"/>
  <c r="AD181" i="14"/>
  <c r="AD179" i="14"/>
  <c r="AD177" i="14"/>
  <c r="AD175" i="14"/>
  <c r="AD14" i="14"/>
  <c r="AC259" i="14"/>
  <c r="AC181" i="14"/>
  <c r="AC179" i="14"/>
  <c r="AC177" i="14"/>
  <c r="AC260" i="14"/>
  <c r="AC175" i="14"/>
  <c r="AC14" i="14"/>
  <c r="AB259" i="14"/>
  <c r="AB181" i="14"/>
  <c r="AB179" i="14"/>
  <c r="AB175" i="14"/>
  <c r="AB260" i="14"/>
  <c r="AB177" i="14"/>
  <c r="AB14" i="14"/>
  <c r="AA259" i="14"/>
  <c r="AA181" i="14"/>
  <c r="AA179" i="14"/>
  <c r="AA175" i="14"/>
  <c r="AA177" i="14"/>
  <c r="AA260" i="14"/>
  <c r="AA14" i="14"/>
  <c r="Z259" i="14"/>
  <c r="Z181" i="14"/>
  <c r="Z179" i="14"/>
  <c r="Z177" i="14"/>
  <c r="Z175" i="14"/>
  <c r="Z14" i="14"/>
  <c r="Y259" i="14"/>
  <c r="Y181" i="14"/>
  <c r="Y179" i="14"/>
  <c r="Y177" i="14"/>
  <c r="Y175" i="14"/>
  <c r="Y14" i="14"/>
  <c r="X259" i="14"/>
  <c r="X181" i="14"/>
  <c r="X179" i="14"/>
  <c r="X260" i="14"/>
  <c r="X175" i="14"/>
  <c r="X177" i="14"/>
  <c r="X14" i="14"/>
  <c r="W259" i="14"/>
  <c r="W181" i="14"/>
  <c r="W179" i="14"/>
  <c r="W177" i="14"/>
  <c r="W260" i="14"/>
  <c r="W175" i="14"/>
  <c r="W14" i="14"/>
  <c r="V259" i="14"/>
  <c r="V181" i="14"/>
  <c r="V179" i="14"/>
  <c r="V177" i="14"/>
  <c r="V175" i="14"/>
  <c r="V260" i="14"/>
  <c r="V14" i="14"/>
  <c r="U259" i="14"/>
  <c r="U181" i="14"/>
  <c r="U179" i="14"/>
  <c r="U177" i="14"/>
  <c r="U175" i="14"/>
  <c r="U260" i="14"/>
  <c r="U14" i="14"/>
  <c r="T259" i="14"/>
  <c r="T181" i="14"/>
  <c r="T179" i="14"/>
  <c r="T260" i="14"/>
  <c r="T175" i="14"/>
  <c r="T177" i="14"/>
  <c r="T14" i="14"/>
  <c r="S259" i="14"/>
  <c r="S181" i="14"/>
  <c r="S179" i="14"/>
  <c r="S175" i="14"/>
  <c r="S260" i="14"/>
  <c r="S177" i="14"/>
  <c r="S14" i="14"/>
  <c r="R259" i="14"/>
  <c r="R181" i="14"/>
  <c r="R179" i="14"/>
  <c r="R177" i="14"/>
  <c r="R175" i="14"/>
  <c r="R260" i="14"/>
  <c r="R14" i="14"/>
  <c r="Q259" i="14"/>
  <c r="Q181" i="14"/>
  <c r="Q179" i="14"/>
  <c r="Q177" i="14"/>
  <c r="Q175" i="14"/>
  <c r="Q260" i="14"/>
  <c r="Q14" i="14"/>
  <c r="P259" i="14"/>
  <c r="P181" i="14"/>
  <c r="P179" i="14"/>
  <c r="P260" i="14"/>
  <c r="P175" i="14"/>
  <c r="P177" i="14"/>
  <c r="P14" i="14"/>
  <c r="O259" i="14"/>
  <c r="O181" i="14"/>
  <c r="O179" i="14"/>
  <c r="O175" i="14"/>
  <c r="O260" i="14"/>
  <c r="O177" i="14"/>
  <c r="O14" i="14"/>
  <c r="N259" i="14"/>
  <c r="N181" i="14"/>
  <c r="N179" i="14"/>
  <c r="N177" i="14"/>
  <c r="N175" i="14"/>
  <c r="N260" i="14"/>
  <c r="N14" i="14"/>
  <c r="M259" i="14"/>
  <c r="M181" i="14"/>
  <c r="M179" i="14"/>
  <c r="M177" i="14"/>
  <c r="M175" i="14"/>
  <c r="M260" i="14"/>
  <c r="M14" i="14"/>
  <c r="L259" i="14"/>
  <c r="L181" i="14"/>
  <c r="L179" i="14"/>
  <c r="L260" i="14"/>
  <c r="L175" i="14"/>
  <c r="L177" i="14"/>
  <c r="L14" i="14"/>
  <c r="K259" i="14"/>
  <c r="K181" i="14"/>
  <c r="K179" i="14"/>
  <c r="K175" i="14"/>
  <c r="K260" i="14"/>
  <c r="K177" i="14"/>
  <c r="K14" i="14"/>
  <c r="J259" i="14"/>
  <c r="J181" i="14"/>
  <c r="J179" i="14"/>
  <c r="J177" i="14"/>
  <c r="J175" i="14"/>
  <c r="J14" i="14"/>
  <c r="I259" i="14"/>
  <c r="I181" i="14"/>
  <c r="I179" i="14"/>
  <c r="I177" i="14"/>
  <c r="I175" i="14"/>
  <c r="I14" i="14"/>
  <c r="H259" i="14"/>
  <c r="H181" i="14"/>
  <c r="H179" i="14"/>
  <c r="H175" i="14"/>
  <c r="H260" i="14"/>
  <c r="H177" i="14"/>
  <c r="H14" i="14"/>
  <c r="G259" i="14"/>
  <c r="G181" i="14"/>
  <c r="G179" i="14"/>
  <c r="G177" i="14"/>
  <c r="G175" i="14"/>
  <c r="G260" i="14"/>
  <c r="G14" i="14"/>
  <c r="F259" i="14"/>
  <c r="F181" i="14"/>
  <c r="F179" i="14"/>
  <c r="F260" i="14"/>
  <c r="F177" i="14"/>
  <c r="F175" i="14"/>
  <c r="F14" i="14"/>
  <c r="E181" i="14"/>
  <c r="E179" i="14"/>
  <c r="E177" i="14"/>
  <c r="E175" i="14"/>
  <c r="D175" i="14"/>
  <c r="D177" i="14"/>
  <c r="D179" i="14"/>
  <c r="D181" i="14"/>
  <c r="E14" i="14"/>
  <c r="D259" i="14"/>
  <c r="AZ14" i="15"/>
  <c r="AY259" i="15"/>
  <c r="AY181" i="15"/>
  <c r="AY179" i="15"/>
  <c r="AY177" i="15"/>
  <c r="AY175" i="15"/>
  <c r="AY14" i="15"/>
  <c r="AX259" i="15"/>
  <c r="AX181" i="15"/>
  <c r="AX179" i="15"/>
  <c r="AX177" i="15"/>
  <c r="AX175" i="15"/>
  <c r="AX260" i="15"/>
  <c r="AX14" i="15"/>
  <c r="AW259" i="15"/>
  <c r="AW181" i="15"/>
  <c r="AW179" i="15"/>
  <c r="AW177" i="15"/>
  <c r="AW175" i="15"/>
  <c r="AW260" i="15"/>
  <c r="AW14" i="15"/>
  <c r="AV259" i="15"/>
  <c r="AV181" i="15"/>
  <c r="AV179" i="15"/>
  <c r="AV175" i="15"/>
  <c r="AV260" i="15"/>
  <c r="AV177" i="15"/>
  <c r="AV14" i="15"/>
  <c r="AU259" i="15"/>
  <c r="AU181" i="15"/>
  <c r="AU179" i="15"/>
  <c r="AU175" i="15"/>
  <c r="AU260" i="15"/>
  <c r="AU177" i="15"/>
  <c r="AU14" i="15"/>
  <c r="AT259" i="15"/>
  <c r="AT181" i="15"/>
  <c r="AT179" i="15"/>
  <c r="AT177" i="15"/>
  <c r="AT175" i="15"/>
  <c r="AT14" i="15"/>
  <c r="AS259" i="15"/>
  <c r="AS181" i="15"/>
  <c r="AS179" i="15"/>
  <c r="AS177" i="15"/>
  <c r="AS175" i="15"/>
  <c r="AS14" i="15"/>
  <c r="AR259" i="15"/>
  <c r="AR181" i="15"/>
  <c r="AR179" i="15"/>
  <c r="AR175" i="15"/>
  <c r="AR177" i="15"/>
  <c r="AR14" i="15"/>
  <c r="AQ259" i="15"/>
  <c r="AQ181" i="15"/>
  <c r="AQ179" i="15"/>
  <c r="AQ175" i="15"/>
  <c r="AQ177" i="15"/>
  <c r="AQ260" i="15"/>
  <c r="AQ14" i="15"/>
  <c r="AP259" i="15"/>
  <c r="AP181" i="15"/>
  <c r="AP179" i="15"/>
  <c r="AP177" i="15"/>
  <c r="AP175" i="15"/>
  <c r="AP14" i="15"/>
  <c r="AO259" i="15"/>
  <c r="AO181" i="15"/>
  <c r="AO179" i="15"/>
  <c r="AO177" i="15"/>
  <c r="AO175" i="15"/>
  <c r="AO14" i="15"/>
  <c r="AN259" i="15"/>
  <c r="AN181" i="15"/>
  <c r="AN179" i="15"/>
  <c r="AN175" i="15"/>
  <c r="AN177" i="15"/>
  <c r="AN260" i="15"/>
  <c r="AN14" i="15"/>
  <c r="AM259" i="15"/>
  <c r="AM181" i="15"/>
  <c r="AM179" i="15"/>
  <c r="AM177" i="15"/>
  <c r="AM175" i="15"/>
  <c r="AM14" i="15"/>
  <c r="AL259" i="15"/>
  <c r="AL181" i="15"/>
  <c r="AL179" i="15"/>
  <c r="AL177" i="15"/>
  <c r="AL175" i="15"/>
  <c r="AL14" i="15"/>
  <c r="AK259" i="15"/>
  <c r="AK181" i="15"/>
  <c r="AK179" i="15"/>
  <c r="AK177" i="15"/>
  <c r="AK175" i="15"/>
  <c r="AK260" i="15"/>
  <c r="AK14" i="15"/>
  <c r="AJ259" i="15"/>
  <c r="AJ181" i="15"/>
  <c r="AJ179" i="15"/>
  <c r="AJ260" i="15"/>
  <c r="AJ175" i="15"/>
  <c r="AJ177" i="15"/>
  <c r="AJ14" i="15"/>
  <c r="AI259" i="15"/>
  <c r="AI181" i="15"/>
  <c r="AI179" i="15"/>
  <c r="AI175" i="15"/>
  <c r="AI177" i="15"/>
  <c r="AI14" i="15"/>
  <c r="AH259" i="15"/>
  <c r="AH181" i="15"/>
  <c r="AH179" i="15"/>
  <c r="AH177" i="15"/>
  <c r="AH175" i="15"/>
  <c r="AH14" i="15"/>
  <c r="AG259" i="15"/>
  <c r="AG181" i="15"/>
  <c r="AG179" i="15"/>
  <c r="AG177" i="15"/>
  <c r="AG175" i="15"/>
  <c r="AG260" i="15"/>
  <c r="AG14" i="15"/>
  <c r="AF259" i="15"/>
  <c r="AF181" i="15"/>
  <c r="AF179" i="15"/>
  <c r="AF177" i="15"/>
  <c r="AF175" i="15"/>
  <c r="AF14" i="15"/>
  <c r="AE259" i="15"/>
  <c r="AE181" i="15"/>
  <c r="AE179" i="15"/>
  <c r="AE175" i="15"/>
  <c r="AE260" i="15"/>
  <c r="AE177" i="15"/>
  <c r="AE14" i="15"/>
  <c r="AD259" i="15"/>
  <c r="AD181" i="15"/>
  <c r="AD179" i="15"/>
  <c r="AD177" i="15"/>
  <c r="AD175" i="15"/>
  <c r="AD260" i="15"/>
  <c r="AD14" i="15"/>
  <c r="AC259" i="15"/>
  <c r="AC181" i="15"/>
  <c r="AC179" i="15"/>
  <c r="AC260" i="15"/>
  <c r="AC177" i="15"/>
  <c r="AC175" i="15"/>
  <c r="AC14" i="15"/>
  <c r="AB259" i="15"/>
  <c r="AB181" i="15"/>
  <c r="AB179" i="15"/>
  <c r="AB175" i="15"/>
  <c r="AB177" i="15"/>
  <c r="AB14" i="15"/>
  <c r="AA259" i="15"/>
  <c r="AA181" i="15"/>
  <c r="AA179" i="15"/>
  <c r="AA175" i="15"/>
  <c r="AA260" i="15"/>
  <c r="AA177" i="15"/>
  <c r="AA14" i="15"/>
  <c r="Z259" i="15"/>
  <c r="Z181" i="15"/>
  <c r="Z179" i="15"/>
  <c r="Z177" i="15"/>
  <c r="Z175" i="15"/>
  <c r="Z14" i="15"/>
  <c r="Y259" i="15"/>
  <c r="Y181" i="15"/>
  <c r="Y179" i="15"/>
  <c r="Y177" i="15"/>
  <c r="Y175" i="15"/>
  <c r="Y14" i="15"/>
  <c r="X259" i="15"/>
  <c r="X181" i="15"/>
  <c r="X179" i="15"/>
  <c r="X175" i="15"/>
  <c r="X177" i="15"/>
  <c r="X260" i="15"/>
  <c r="X14" i="15"/>
  <c r="W259" i="15"/>
  <c r="W181" i="15"/>
  <c r="W179" i="15"/>
  <c r="W260" i="15"/>
  <c r="W177" i="15"/>
  <c r="W175" i="15"/>
  <c r="W14" i="15"/>
  <c r="V259" i="15"/>
  <c r="V181" i="15"/>
  <c r="V179" i="15"/>
  <c r="V177" i="15"/>
  <c r="V175" i="15"/>
  <c r="V14" i="15"/>
  <c r="U259" i="15"/>
  <c r="U181" i="15"/>
  <c r="U179" i="15"/>
  <c r="U177" i="15"/>
  <c r="U175" i="15"/>
  <c r="U14" i="15"/>
  <c r="T259" i="15"/>
  <c r="T181" i="15"/>
  <c r="T179" i="15"/>
  <c r="T175" i="15"/>
  <c r="T177" i="15"/>
  <c r="T260" i="15"/>
  <c r="T14" i="15"/>
  <c r="S259" i="15"/>
  <c r="S181" i="15"/>
  <c r="S179" i="15"/>
  <c r="S177" i="15"/>
  <c r="S175" i="15"/>
  <c r="S14" i="15"/>
  <c r="R259" i="15"/>
  <c r="R181" i="15"/>
  <c r="R179" i="15"/>
  <c r="R177" i="15"/>
  <c r="R175" i="15"/>
  <c r="R260" i="15"/>
  <c r="R14" i="15"/>
  <c r="Q259" i="15"/>
  <c r="Q181" i="15"/>
  <c r="Q179" i="15"/>
  <c r="Q177" i="15"/>
  <c r="Q175" i="15"/>
  <c r="Q260" i="15"/>
  <c r="Q14" i="15"/>
  <c r="P259" i="15"/>
  <c r="P181" i="15"/>
  <c r="P179" i="15"/>
  <c r="P175" i="15"/>
  <c r="P177" i="15"/>
  <c r="P260" i="15"/>
  <c r="P14" i="15"/>
  <c r="O259" i="15"/>
  <c r="O181" i="15"/>
  <c r="O179" i="15"/>
  <c r="O175" i="15"/>
  <c r="O177" i="15"/>
  <c r="O14" i="15"/>
  <c r="N259" i="15"/>
  <c r="N181" i="15"/>
  <c r="N179" i="15"/>
  <c r="N177" i="15"/>
  <c r="N175" i="15"/>
  <c r="N14" i="15"/>
  <c r="M259" i="15"/>
  <c r="M181" i="15"/>
  <c r="M179" i="15"/>
  <c r="M177" i="15"/>
  <c r="M175" i="15"/>
  <c r="M260" i="15"/>
  <c r="M14" i="15"/>
  <c r="L259" i="15"/>
  <c r="L181" i="15"/>
  <c r="L179" i="15"/>
  <c r="L175" i="15"/>
  <c r="L260" i="15"/>
  <c r="L177" i="15"/>
  <c r="L14" i="15"/>
  <c r="K259" i="15"/>
  <c r="K181" i="15"/>
  <c r="K179" i="15"/>
  <c r="K175" i="15"/>
  <c r="K260" i="15"/>
  <c r="K177" i="15"/>
  <c r="K14" i="15"/>
  <c r="J259" i="15"/>
  <c r="J181" i="15"/>
  <c r="J179" i="15"/>
  <c r="J177" i="15"/>
  <c r="J175" i="15"/>
  <c r="J14" i="15"/>
  <c r="I259" i="15"/>
  <c r="I181" i="15"/>
  <c r="I179" i="15"/>
  <c r="I177" i="15"/>
  <c r="I175" i="15"/>
  <c r="I14" i="15"/>
  <c r="H259" i="15"/>
  <c r="H181" i="15"/>
  <c r="H179" i="15"/>
  <c r="H175" i="15"/>
  <c r="H177" i="15"/>
  <c r="H260" i="15"/>
  <c r="H14" i="15"/>
  <c r="G259" i="15"/>
  <c r="G181" i="15"/>
  <c r="G179" i="15"/>
  <c r="G177" i="15"/>
  <c r="G175" i="15"/>
  <c r="G260" i="15"/>
  <c r="G14" i="15"/>
  <c r="F259" i="15"/>
  <c r="F181" i="15"/>
  <c r="F179" i="15"/>
  <c r="F177" i="15"/>
  <c r="F260" i="15"/>
  <c r="F175" i="15"/>
  <c r="F14" i="15"/>
  <c r="E181" i="15"/>
  <c r="E179" i="15"/>
  <c r="E177" i="15"/>
  <c r="E175" i="15"/>
  <c r="E260" i="15"/>
  <c r="E14" i="15"/>
  <c r="D259" i="15"/>
  <c r="D181" i="15"/>
  <c r="D179" i="15"/>
  <c r="D177" i="15"/>
  <c r="D175" i="15"/>
  <c r="AY14" i="16"/>
  <c r="AY10" i="16"/>
  <c r="AY15" i="16"/>
  <c r="AY16" i="16"/>
  <c r="AY13" i="16"/>
  <c r="AY17" i="16"/>
  <c r="AY29" i="16"/>
  <c r="AX14" i="16"/>
  <c r="AX15" i="16"/>
  <c r="AX16" i="16"/>
  <c r="AX17" i="16"/>
  <c r="AX29" i="16"/>
  <c r="AW14" i="16"/>
  <c r="AW10" i="16"/>
  <c r="AW15" i="16"/>
  <c r="AW16" i="16"/>
  <c r="AW13" i="16"/>
  <c r="AW17" i="16"/>
  <c r="AW29" i="16"/>
  <c r="AU14" i="16"/>
  <c r="AV15" i="16"/>
  <c r="AV21" i="16"/>
  <c r="AV22" i="16"/>
  <c r="AV34" i="16"/>
  <c r="AV40" i="16"/>
  <c r="AV23" i="16"/>
  <c r="AV24" i="16"/>
  <c r="AV29" i="16"/>
  <c r="AV45" i="16"/>
  <c r="AV51" i="16"/>
  <c r="AU15" i="16"/>
  <c r="AV16" i="16"/>
  <c r="AU16" i="16"/>
  <c r="AV17" i="16"/>
  <c r="AU17" i="16"/>
  <c r="AU29" i="16"/>
  <c r="AT14" i="16"/>
  <c r="AT10" i="16"/>
  <c r="AT13" i="16"/>
  <c r="AT15" i="16"/>
  <c r="AT16" i="16"/>
  <c r="AT17" i="16"/>
  <c r="AT29" i="16"/>
  <c r="AS14" i="16"/>
  <c r="AS15" i="16"/>
  <c r="AS16" i="16"/>
  <c r="AS17" i="16"/>
  <c r="AS29" i="16"/>
  <c r="AR14" i="16"/>
  <c r="AR10" i="16"/>
  <c r="AR13" i="16"/>
  <c r="AR15" i="16"/>
  <c r="AR16" i="16"/>
  <c r="AR17" i="16"/>
  <c r="AR29" i="16"/>
  <c r="AQ14" i="16"/>
  <c r="AQ15" i="16"/>
  <c r="AQ16" i="16"/>
  <c r="AQ10" i="16"/>
  <c r="AQ13" i="16"/>
  <c r="AQ17" i="16"/>
  <c r="AQ29" i="16"/>
  <c r="AP14" i="16"/>
  <c r="AP15" i="16"/>
  <c r="AP16" i="16"/>
  <c r="AP17" i="16"/>
  <c r="AP29" i="16"/>
  <c r="AO14" i="16"/>
  <c r="AO15" i="16"/>
  <c r="AO16" i="16"/>
  <c r="AO10" i="16"/>
  <c r="AO13" i="16"/>
  <c r="AO17" i="16"/>
  <c r="AO29" i="16"/>
  <c r="AM15" i="16"/>
  <c r="AN21" i="16"/>
  <c r="AN22" i="16"/>
  <c r="AN34" i="16"/>
  <c r="AN29" i="16"/>
  <c r="AN40" i="16"/>
  <c r="AN45" i="16"/>
  <c r="AN51" i="16"/>
  <c r="AM14" i="16"/>
  <c r="AN15" i="16"/>
  <c r="AM16" i="16"/>
  <c r="AN17" i="16"/>
  <c r="AM17" i="16"/>
  <c r="AM29" i="16"/>
  <c r="AL14" i="16"/>
  <c r="AL15" i="16"/>
  <c r="AL16" i="16"/>
  <c r="AL17" i="16"/>
  <c r="AL29" i="16"/>
  <c r="AK14" i="16"/>
  <c r="AK15" i="16"/>
  <c r="AK16" i="16"/>
  <c r="AK17" i="16"/>
  <c r="AK29" i="16"/>
  <c r="AJ14" i="16"/>
  <c r="AJ15" i="16"/>
  <c r="AJ16" i="16"/>
  <c r="AJ10" i="16"/>
  <c r="AJ13" i="16"/>
  <c r="AJ17" i="16"/>
  <c r="AJ29" i="16"/>
  <c r="AI14" i="16"/>
  <c r="AI15" i="16"/>
  <c r="AI16" i="16"/>
  <c r="AI17" i="16"/>
  <c r="AI29" i="16"/>
  <c r="AH14" i="16"/>
  <c r="AH15" i="16"/>
  <c r="AH16" i="16"/>
  <c r="AH10" i="16"/>
  <c r="AH13" i="16"/>
  <c r="AH17" i="16"/>
  <c r="AH29" i="16"/>
  <c r="AF15" i="16"/>
  <c r="AG16" i="16"/>
  <c r="AG21" i="16"/>
  <c r="AG22" i="16"/>
  <c r="AG34" i="16"/>
  <c r="AG40" i="16"/>
  <c r="AG29" i="16"/>
  <c r="AF14" i="16"/>
  <c r="AF16" i="16"/>
  <c r="AG17" i="16"/>
  <c r="AF17" i="16"/>
  <c r="AF29" i="16"/>
  <c r="AE14" i="16"/>
  <c r="AE15" i="16"/>
  <c r="AE16" i="16"/>
  <c r="AE17" i="16"/>
  <c r="AE29" i="16"/>
  <c r="AD14" i="16"/>
  <c r="AD15" i="16"/>
  <c r="AD16" i="16"/>
  <c r="AD17" i="16"/>
  <c r="AD29" i="16"/>
  <c r="AC14" i="16"/>
  <c r="AC15" i="16"/>
  <c r="AC16" i="16"/>
  <c r="AC17" i="16"/>
  <c r="AC29" i="16"/>
  <c r="AB14" i="16"/>
  <c r="AB15" i="16"/>
  <c r="AB16" i="16"/>
  <c r="AB10" i="16"/>
  <c r="AB13" i="16"/>
  <c r="AC21" i="16"/>
  <c r="AB17" i="16"/>
  <c r="AB29" i="16"/>
  <c r="AA14" i="16"/>
  <c r="AA15" i="16"/>
  <c r="AA16" i="16"/>
  <c r="AA17" i="16"/>
  <c r="AA29" i="16"/>
  <c r="Z14" i="16"/>
  <c r="Z15" i="16"/>
  <c r="Z16" i="16"/>
  <c r="Z17" i="16"/>
  <c r="Z29" i="16"/>
  <c r="Y14" i="16"/>
  <c r="Y15" i="16"/>
  <c r="Y10" i="16"/>
  <c r="Y13" i="16"/>
  <c r="Y16" i="16"/>
  <c r="Y17" i="16"/>
  <c r="Y29" i="16"/>
  <c r="X14" i="16"/>
  <c r="X15" i="16"/>
  <c r="X16" i="16"/>
  <c r="X10" i="16"/>
  <c r="X13" i="16"/>
  <c r="X17" i="16"/>
  <c r="X29" i="16"/>
  <c r="W14" i="16"/>
  <c r="W15" i="16"/>
  <c r="W16" i="16"/>
  <c r="W10" i="16"/>
  <c r="W13" i="16"/>
  <c r="X21" i="16"/>
  <c r="W17" i="16"/>
  <c r="W29" i="16"/>
  <c r="V14" i="16"/>
  <c r="V10" i="16"/>
  <c r="V15" i="16"/>
  <c r="V16" i="16"/>
  <c r="V13" i="16"/>
  <c r="V17" i="16"/>
  <c r="V29" i="16"/>
  <c r="U14" i="16"/>
  <c r="U15" i="16"/>
  <c r="U10" i="16"/>
  <c r="U13" i="16"/>
  <c r="U16" i="16"/>
  <c r="U17" i="16"/>
  <c r="U29" i="16"/>
  <c r="T14" i="16"/>
  <c r="T15" i="16"/>
  <c r="T16" i="16"/>
  <c r="T10" i="16"/>
  <c r="T13" i="16"/>
  <c r="T17" i="16"/>
  <c r="T29" i="16"/>
  <c r="S14" i="16"/>
  <c r="S15" i="16"/>
  <c r="S16" i="16"/>
  <c r="S10" i="16"/>
  <c r="S13" i="16"/>
  <c r="T21" i="16"/>
  <c r="S17" i="16"/>
  <c r="S29" i="16"/>
  <c r="R14" i="16"/>
  <c r="R15" i="16"/>
  <c r="R16" i="16"/>
  <c r="R17" i="16"/>
  <c r="R29" i="16"/>
  <c r="Q14" i="16"/>
  <c r="Q15" i="16"/>
  <c r="Q16" i="16"/>
  <c r="Q10" i="16"/>
  <c r="Q13" i="16"/>
  <c r="R21" i="16"/>
  <c r="Q17" i="16"/>
  <c r="Q29" i="16"/>
  <c r="O14" i="16"/>
  <c r="P15" i="16"/>
  <c r="P21" i="16"/>
  <c r="P22" i="16"/>
  <c r="P34" i="16"/>
  <c r="P40" i="16"/>
  <c r="P23" i="16"/>
  <c r="P24" i="16"/>
  <c r="P29" i="16"/>
  <c r="P33" i="16"/>
  <c r="P39" i="16"/>
  <c r="P44" i="16"/>
  <c r="P46" i="16"/>
  <c r="P45" i="16"/>
  <c r="P51" i="16"/>
  <c r="O15" i="16"/>
  <c r="P16" i="16"/>
  <c r="O16" i="16"/>
  <c r="P17" i="16"/>
  <c r="O17" i="16"/>
  <c r="O29" i="16"/>
  <c r="N14" i="16"/>
  <c r="N15" i="16"/>
  <c r="N10" i="16"/>
  <c r="N13" i="16"/>
  <c r="N16" i="16"/>
  <c r="N17" i="16"/>
  <c r="M14" i="16"/>
  <c r="M10" i="16"/>
  <c r="M13" i="16"/>
  <c r="M15" i="16"/>
  <c r="M16" i="16"/>
  <c r="B21" i="16"/>
  <c r="N29" i="16"/>
  <c r="M17" i="16"/>
  <c r="M29" i="16"/>
  <c r="L14" i="16"/>
  <c r="L15" i="16"/>
  <c r="L16" i="16"/>
  <c r="L17" i="16"/>
  <c r="L29" i="16"/>
  <c r="K14" i="16"/>
  <c r="K15" i="16"/>
  <c r="K16" i="16"/>
  <c r="K17" i="16"/>
  <c r="K29" i="16"/>
  <c r="J14" i="16"/>
  <c r="J15" i="16"/>
  <c r="J16" i="16"/>
  <c r="J10" i="16"/>
  <c r="J13" i="16"/>
  <c r="J17" i="16"/>
  <c r="J29" i="16"/>
  <c r="I14" i="16"/>
  <c r="I10" i="16"/>
  <c r="I15" i="16"/>
  <c r="I16" i="16"/>
  <c r="I13" i="16"/>
  <c r="I17" i="16"/>
  <c r="I29" i="16"/>
  <c r="H14" i="16"/>
  <c r="H15" i="16"/>
  <c r="H16" i="16"/>
  <c r="H17" i="16"/>
  <c r="H29" i="16"/>
  <c r="G14" i="16"/>
  <c r="G15" i="16"/>
  <c r="G16" i="16"/>
  <c r="G17" i="16"/>
  <c r="G29" i="16"/>
  <c r="F14" i="16"/>
  <c r="F15" i="16"/>
  <c r="F16" i="16"/>
  <c r="F10" i="16"/>
  <c r="F13" i="16"/>
  <c r="G22" i="16"/>
  <c r="F17" i="16"/>
  <c r="F29" i="16"/>
  <c r="E14" i="16"/>
  <c r="E10" i="16"/>
  <c r="E15" i="16"/>
  <c r="E16" i="16"/>
  <c r="E13" i="16"/>
  <c r="E17" i="16"/>
  <c r="E29" i="16"/>
  <c r="D14" i="16"/>
  <c r="D15" i="16"/>
  <c r="D16" i="16"/>
  <c r="D17" i="16"/>
  <c r="D27" i="16"/>
  <c r="D29" i="16"/>
  <c r="E27" i="16"/>
  <c r="F27" i="16"/>
  <c r="F30" i="16"/>
  <c r="D30" i="16"/>
  <c r="AY14" i="17"/>
  <c r="AY15" i="17"/>
  <c r="AY16" i="17"/>
  <c r="AY17" i="17"/>
  <c r="AY29" i="17"/>
  <c r="AX14" i="17"/>
  <c r="AX10" i="17"/>
  <c r="AX13" i="17"/>
  <c r="AX15" i="17"/>
  <c r="AX16" i="17"/>
  <c r="AX17" i="17"/>
  <c r="AX29" i="17"/>
  <c r="AW14" i="17"/>
  <c r="AW15" i="17"/>
  <c r="AW16" i="17"/>
  <c r="AW17" i="17"/>
  <c r="AW29" i="17"/>
  <c r="AV14" i="17"/>
  <c r="AV15" i="17"/>
  <c r="AV10" i="17"/>
  <c r="AV13" i="17"/>
  <c r="AV16" i="17"/>
  <c r="AV17" i="17"/>
  <c r="AV29" i="17"/>
  <c r="AU14" i="17"/>
  <c r="AU15" i="17"/>
  <c r="AU16" i="17"/>
  <c r="AU17" i="17"/>
  <c r="AU29" i="17"/>
  <c r="AT14" i="17"/>
  <c r="AT15" i="17"/>
  <c r="AT16" i="17"/>
  <c r="AT17" i="17"/>
  <c r="AT29" i="17"/>
  <c r="AS14" i="17"/>
  <c r="AS10" i="17"/>
  <c r="AS13" i="17"/>
  <c r="AT21" i="17"/>
  <c r="AS15" i="17"/>
  <c r="AS16" i="17"/>
  <c r="AS17" i="17"/>
  <c r="AS29" i="17"/>
  <c r="AR14" i="17"/>
  <c r="AR15" i="17"/>
  <c r="AR16" i="17"/>
  <c r="AR17" i="17"/>
  <c r="AR29" i="17"/>
  <c r="AQ14" i="17"/>
  <c r="AQ15" i="17"/>
  <c r="AQ16" i="17"/>
  <c r="AQ17" i="17"/>
  <c r="AQ29" i="17"/>
  <c r="AP14" i="17"/>
  <c r="AP10" i="17"/>
  <c r="AP13" i="17"/>
  <c r="AP15" i="17"/>
  <c r="AP16" i="17"/>
  <c r="AP17" i="17"/>
  <c r="AP29" i="17"/>
  <c r="AO14" i="17"/>
  <c r="AO15" i="17"/>
  <c r="AO16" i="17"/>
  <c r="AO17" i="17"/>
  <c r="AO29" i="17"/>
  <c r="AN14" i="17"/>
  <c r="AN10" i="17"/>
  <c r="AN13" i="17"/>
  <c r="AN15" i="17"/>
  <c r="AN16" i="17"/>
  <c r="AN17" i="17"/>
  <c r="AN29" i="17"/>
  <c r="AM14" i="17"/>
  <c r="AM15" i="17"/>
  <c r="AM16" i="17"/>
  <c r="AM17" i="17"/>
  <c r="AM29" i="17"/>
  <c r="AL14" i="17"/>
  <c r="AL10" i="17"/>
  <c r="AL13" i="17"/>
  <c r="AM21" i="17"/>
  <c r="AL15" i="17"/>
  <c r="AL16" i="17"/>
  <c r="AL17" i="17"/>
  <c r="AL29" i="17"/>
  <c r="AK14" i="17"/>
  <c r="AK15" i="17"/>
  <c r="AK16" i="17"/>
  <c r="AK17" i="17"/>
  <c r="AJ14" i="17"/>
  <c r="AJ15" i="17"/>
  <c r="AJ16" i="17"/>
  <c r="AJ10" i="17"/>
  <c r="AJ13" i="17"/>
  <c r="B21" i="17"/>
  <c r="AK29" i="17"/>
  <c r="AJ17" i="17"/>
  <c r="AJ29" i="17"/>
  <c r="AI14" i="17"/>
  <c r="AI15" i="17"/>
  <c r="AI16" i="17"/>
  <c r="AI10" i="17"/>
  <c r="AI13" i="17"/>
  <c r="AJ21" i="17"/>
  <c r="AI17" i="17"/>
  <c r="AI29" i="17"/>
  <c r="AH14" i="17"/>
  <c r="AH15" i="17"/>
  <c r="AH16" i="17"/>
  <c r="AH17" i="17"/>
  <c r="AH29" i="17"/>
  <c r="AG14" i="17"/>
  <c r="AG15" i="17"/>
  <c r="AG16" i="17"/>
  <c r="AG17" i="17"/>
  <c r="AG29" i="17"/>
  <c r="AF14" i="17"/>
  <c r="AF15" i="17"/>
  <c r="AF16" i="17"/>
  <c r="AF10" i="17"/>
  <c r="AF13" i="17"/>
  <c r="AG21" i="17"/>
  <c r="AF17" i="17"/>
  <c r="AF29" i="17"/>
  <c r="AE21" i="17"/>
  <c r="AE44" i="17"/>
  <c r="AE22" i="17"/>
  <c r="AE34" i="17"/>
  <c r="AE40" i="17"/>
  <c r="AE29" i="17"/>
  <c r="AE45" i="17"/>
  <c r="AE51" i="17"/>
  <c r="AD14" i="17"/>
  <c r="AD15" i="17"/>
  <c r="AD16" i="17"/>
  <c r="AD10" i="17"/>
  <c r="AD13" i="17"/>
  <c r="AE14" i="17"/>
  <c r="AE16" i="17"/>
  <c r="AE17" i="17"/>
  <c r="AD17" i="17"/>
  <c r="AD29" i="17"/>
  <c r="AC14" i="17"/>
  <c r="AC15" i="17"/>
  <c r="AC16" i="17"/>
  <c r="AC17" i="17"/>
  <c r="AC29" i="17"/>
  <c r="AA15" i="17"/>
  <c r="AB16" i="17"/>
  <c r="AB21" i="17"/>
  <c r="AB33" i="17"/>
  <c r="AB39" i="17"/>
  <c r="AB22" i="17"/>
  <c r="AB29" i="17"/>
  <c r="AB44" i="17"/>
  <c r="AB50" i="17"/>
  <c r="AB45" i="17"/>
  <c r="AB51" i="17"/>
  <c r="AA14" i="17"/>
  <c r="AA16" i="17"/>
  <c r="AB17" i="17"/>
  <c r="AA17" i="17"/>
  <c r="AA29" i="17"/>
  <c r="Z14" i="17"/>
  <c r="Z15" i="17"/>
  <c r="Z16" i="17"/>
  <c r="Z17" i="17"/>
  <c r="Z29" i="17"/>
  <c r="Y14" i="17"/>
  <c r="Y15" i="17"/>
  <c r="Y16" i="17"/>
  <c r="Y17" i="17"/>
  <c r="Y29" i="17"/>
  <c r="X21" i="17"/>
  <c r="X33" i="17"/>
  <c r="X39" i="17"/>
  <c r="X22" i="17"/>
  <c r="X29" i="17"/>
  <c r="X44" i="17"/>
  <c r="X50" i="17"/>
  <c r="X45" i="17"/>
  <c r="X51" i="17"/>
  <c r="W21" i="17"/>
  <c r="W44" i="17"/>
  <c r="W50" i="17"/>
  <c r="W33" i="17"/>
  <c r="W39" i="17"/>
  <c r="W22" i="17"/>
  <c r="W23" i="17"/>
  <c r="W29" i="17"/>
  <c r="V14" i="17"/>
  <c r="V15" i="17"/>
  <c r="W16" i="17"/>
  <c r="X17" i="17"/>
  <c r="V16" i="17"/>
  <c r="W17" i="17"/>
  <c r="AZ17" i="17"/>
  <c r="V17" i="17"/>
  <c r="V29" i="17"/>
  <c r="U14" i="17"/>
  <c r="U15" i="17"/>
  <c r="U16" i="17"/>
  <c r="U17" i="17"/>
  <c r="U29" i="17"/>
  <c r="T14" i="17"/>
  <c r="T15" i="17"/>
  <c r="T16" i="17"/>
  <c r="T10" i="17"/>
  <c r="T13" i="17"/>
  <c r="U22" i="17"/>
  <c r="T17" i="17"/>
  <c r="T29" i="17"/>
  <c r="S14" i="17"/>
  <c r="S10" i="17"/>
  <c r="S15" i="17"/>
  <c r="S16" i="17"/>
  <c r="S13" i="17"/>
  <c r="S17" i="17"/>
  <c r="S29" i="17"/>
  <c r="R14" i="17"/>
  <c r="R15" i="17"/>
  <c r="R10" i="17"/>
  <c r="R13" i="17"/>
  <c r="R16" i="17"/>
  <c r="R17" i="17"/>
  <c r="R29" i="17"/>
  <c r="Q14" i="17"/>
  <c r="Q15" i="17"/>
  <c r="Q16" i="17"/>
  <c r="Q10" i="17"/>
  <c r="Q13" i="17"/>
  <c r="R21" i="17"/>
  <c r="Q17" i="17"/>
  <c r="Q29" i="17"/>
  <c r="P14" i="17"/>
  <c r="P15" i="17"/>
  <c r="P16" i="17"/>
  <c r="P10" i="17"/>
  <c r="P13" i="17"/>
  <c r="Q22" i="17"/>
  <c r="P17" i="17"/>
  <c r="O14" i="17"/>
  <c r="O10" i="17"/>
  <c r="O13" i="17"/>
  <c r="P21" i="17"/>
  <c r="O15" i="17"/>
  <c r="O16" i="17"/>
  <c r="P29" i="17"/>
  <c r="O17" i="17"/>
  <c r="O29" i="17"/>
  <c r="N14" i="17"/>
  <c r="N10" i="17"/>
  <c r="N13" i="17"/>
  <c r="O22" i="17"/>
  <c r="N15" i="17"/>
  <c r="N16" i="17"/>
  <c r="N17" i="17"/>
  <c r="N29" i="17"/>
  <c r="M14" i="17"/>
  <c r="M15" i="17"/>
  <c r="M16" i="17"/>
  <c r="M17" i="17"/>
  <c r="M29" i="17"/>
  <c r="L14" i="17"/>
  <c r="L10" i="17"/>
  <c r="L13" i="17"/>
  <c r="M22" i="17"/>
  <c r="L15" i="17"/>
  <c r="L16" i="17"/>
  <c r="L17" i="17"/>
  <c r="L29" i="17"/>
  <c r="K14" i="17"/>
  <c r="K15" i="17"/>
  <c r="K16" i="17"/>
  <c r="K17" i="17"/>
  <c r="K29" i="17"/>
  <c r="I14" i="17"/>
  <c r="J15" i="17"/>
  <c r="J21" i="17"/>
  <c r="J22" i="17"/>
  <c r="J29" i="17"/>
  <c r="J33" i="17"/>
  <c r="J39" i="17"/>
  <c r="I15" i="17"/>
  <c r="J16" i="17"/>
  <c r="I16" i="17"/>
  <c r="J17" i="17"/>
  <c r="I17" i="17"/>
  <c r="I29" i="17"/>
  <c r="H14" i="17"/>
  <c r="H15" i="17"/>
  <c r="H10" i="17"/>
  <c r="H13" i="17"/>
  <c r="H16" i="17"/>
  <c r="H17" i="17"/>
  <c r="H29" i="17"/>
  <c r="G14" i="17"/>
  <c r="G15" i="17"/>
  <c r="G16" i="17"/>
  <c r="G17" i="17"/>
  <c r="G29" i="17"/>
  <c r="F14" i="17"/>
  <c r="F15" i="17"/>
  <c r="F10" i="17"/>
  <c r="F13" i="17"/>
  <c r="G21" i="17"/>
  <c r="F16" i="17"/>
  <c r="F17" i="17"/>
  <c r="F29" i="17"/>
  <c r="E14" i="17"/>
  <c r="E15" i="17"/>
  <c r="E16" i="17"/>
  <c r="E17" i="17"/>
  <c r="E29" i="17"/>
  <c r="D14" i="17"/>
  <c r="D15" i="17"/>
  <c r="D16" i="17"/>
  <c r="D17" i="17"/>
  <c r="D27" i="17"/>
  <c r="E27" i="17"/>
  <c r="D29" i="17"/>
  <c r="AY14" i="18"/>
  <c r="AY10" i="18"/>
  <c r="AY15" i="18"/>
  <c r="AY16" i="18"/>
  <c r="AY13" i="18"/>
  <c r="AY17" i="18"/>
  <c r="AY29" i="18"/>
  <c r="AX14" i="18"/>
  <c r="AX15" i="18"/>
  <c r="AX10" i="18"/>
  <c r="AX13" i="18"/>
  <c r="AY21" i="18"/>
  <c r="AX16" i="18"/>
  <c r="AX17" i="18"/>
  <c r="AX29" i="18"/>
  <c r="AW14" i="18"/>
  <c r="AW15" i="18"/>
  <c r="AW16" i="18"/>
  <c r="AW17" i="18"/>
  <c r="AW29" i="18"/>
  <c r="AV14" i="18"/>
  <c r="AV15" i="18"/>
  <c r="AV10" i="18"/>
  <c r="AV13" i="18"/>
  <c r="AV16" i="18"/>
  <c r="AV17" i="18"/>
  <c r="AV29" i="18"/>
  <c r="AU14" i="18"/>
  <c r="AU15" i="18"/>
  <c r="AU16" i="18"/>
  <c r="AU10" i="18"/>
  <c r="AU17" i="18"/>
  <c r="AU29" i="18"/>
  <c r="AT14" i="18"/>
  <c r="AT15" i="18"/>
  <c r="AT10" i="18"/>
  <c r="AT13" i="18"/>
  <c r="AU21" i="18"/>
  <c r="AT16" i="18"/>
  <c r="B21" i="18"/>
  <c r="D21" i="18"/>
  <c r="D44" i="18"/>
  <c r="D50" i="18"/>
  <c r="AT17" i="18"/>
  <c r="AT29" i="18"/>
  <c r="AS14" i="18"/>
  <c r="AS15" i="18"/>
  <c r="AS16" i="18"/>
  <c r="AS17" i="18"/>
  <c r="AS29" i="18"/>
  <c r="AR14" i="18"/>
  <c r="AR15" i="18"/>
  <c r="AR16" i="18"/>
  <c r="AR17" i="18"/>
  <c r="AR29" i="18"/>
  <c r="AQ14" i="18"/>
  <c r="AQ15" i="18"/>
  <c r="AQ16" i="18"/>
  <c r="AQ10" i="18"/>
  <c r="AQ13" i="18"/>
  <c r="AR21" i="18"/>
  <c r="AQ17" i="18"/>
  <c r="AQ29" i="18"/>
  <c r="AP14" i="18"/>
  <c r="AP15" i="18"/>
  <c r="AP16" i="18"/>
  <c r="AP17" i="18"/>
  <c r="AP29" i="18"/>
  <c r="AO14" i="18"/>
  <c r="AO15" i="18"/>
  <c r="AO16" i="18"/>
  <c r="AO10" i="18"/>
  <c r="AO13" i="18"/>
  <c r="AO17" i="18"/>
  <c r="AO29" i="18"/>
  <c r="AN21" i="18"/>
  <c r="AN44" i="18"/>
  <c r="AN22" i="18"/>
  <c r="AN34" i="18"/>
  <c r="AN40" i="18"/>
  <c r="AN29" i="18"/>
  <c r="AN45" i="18"/>
  <c r="AN51" i="18"/>
  <c r="AM14" i="18"/>
  <c r="AM15" i="18"/>
  <c r="AM16" i="18"/>
  <c r="AM10" i="18"/>
  <c r="AM13" i="18"/>
  <c r="AN14" i="18"/>
  <c r="AN16" i="18"/>
  <c r="AN17" i="18"/>
  <c r="AM17" i="18"/>
  <c r="AM29" i="18"/>
  <c r="AL14" i="18"/>
  <c r="AL15" i="18"/>
  <c r="AL16" i="18"/>
  <c r="AL17" i="18"/>
  <c r="AL29" i="18"/>
  <c r="AK14" i="18"/>
  <c r="AK10" i="18"/>
  <c r="AK13" i="18"/>
  <c r="AL21" i="18"/>
  <c r="AK15" i="18"/>
  <c r="AK16" i="18"/>
  <c r="AK17" i="18"/>
  <c r="AK29" i="18"/>
  <c r="AJ14" i="18"/>
  <c r="AJ15" i="18"/>
  <c r="AJ16" i="18"/>
  <c r="AJ10" i="18"/>
  <c r="AJ13" i="18"/>
  <c r="AK21" i="18"/>
  <c r="AJ17" i="18"/>
  <c r="AJ29" i="18"/>
  <c r="AI14" i="18"/>
  <c r="AI15" i="18"/>
  <c r="AI16" i="18"/>
  <c r="AI17" i="18"/>
  <c r="AI29" i="18"/>
  <c r="AH14" i="18"/>
  <c r="AH15" i="18"/>
  <c r="AH16" i="18"/>
  <c r="AH17" i="18"/>
  <c r="AH29" i="18"/>
  <c r="AG14" i="18"/>
  <c r="AG15" i="18"/>
  <c r="AG16" i="18"/>
  <c r="AG10" i="18"/>
  <c r="AG13" i="18"/>
  <c r="AH22" i="18"/>
  <c r="AG17" i="18"/>
  <c r="AG29" i="18"/>
  <c r="AF14" i="18"/>
  <c r="AF10" i="18"/>
  <c r="AF13" i="18"/>
  <c r="AF15" i="18"/>
  <c r="AF16" i="18"/>
  <c r="AF17" i="18"/>
  <c r="AF29" i="18"/>
  <c r="AE14" i="18"/>
  <c r="AE15" i="18"/>
  <c r="AE16" i="18"/>
  <c r="AE17" i="18"/>
  <c r="AE29" i="18"/>
  <c r="AD14" i="18"/>
  <c r="AD15" i="18"/>
  <c r="AD16" i="18"/>
  <c r="AD17" i="18"/>
  <c r="AD29" i="18"/>
  <c r="AC14" i="18"/>
  <c r="AC15" i="18"/>
  <c r="AC16" i="18"/>
  <c r="AC10" i="18"/>
  <c r="AC13" i="18"/>
  <c r="AD21" i="18"/>
  <c r="AD33" i="18"/>
  <c r="AC17" i="18"/>
  <c r="AC29" i="18"/>
  <c r="AB14" i="18"/>
  <c r="AB15" i="18"/>
  <c r="AB16" i="18"/>
  <c r="AB10" i="18"/>
  <c r="AB13" i="18"/>
  <c r="AC22" i="18"/>
  <c r="AB17" i="18"/>
  <c r="AB29" i="18"/>
  <c r="AA14" i="18"/>
  <c r="AA15" i="18"/>
  <c r="AA16" i="18"/>
  <c r="AA17" i="18"/>
  <c r="AA29" i="18"/>
  <c r="Z14" i="18"/>
  <c r="Z15" i="18"/>
  <c r="Z16" i="18"/>
  <c r="Z17" i="18"/>
  <c r="Z29" i="18"/>
  <c r="Y14" i="18"/>
  <c r="Y15" i="18"/>
  <c r="Y10" i="18"/>
  <c r="Y13" i="18"/>
  <c r="Y16" i="18"/>
  <c r="Y17" i="18"/>
  <c r="Y29" i="18"/>
  <c r="X14" i="18"/>
  <c r="X15" i="18"/>
  <c r="X16" i="18"/>
  <c r="X10" i="18"/>
  <c r="X13" i="18"/>
  <c r="Y21" i="18"/>
  <c r="X17" i="18"/>
  <c r="X29" i="18"/>
  <c r="W14" i="18"/>
  <c r="W10" i="18"/>
  <c r="W15" i="18"/>
  <c r="W16" i="18"/>
  <c r="W17" i="18"/>
  <c r="W29" i="18"/>
  <c r="V14" i="18"/>
  <c r="V15" i="18"/>
  <c r="V16" i="18"/>
  <c r="V10" i="18"/>
  <c r="V13" i="18"/>
  <c r="W22" i="18"/>
  <c r="V17" i="18"/>
  <c r="V29" i="18"/>
  <c r="U14" i="18"/>
  <c r="U15" i="18"/>
  <c r="U16" i="18"/>
  <c r="U10" i="18"/>
  <c r="U13" i="18"/>
  <c r="V21" i="18"/>
  <c r="U17" i="18"/>
  <c r="U29" i="18"/>
  <c r="T14" i="18"/>
  <c r="T10" i="18"/>
  <c r="T13" i="18"/>
  <c r="U22" i="18"/>
  <c r="T15" i="18"/>
  <c r="T16" i="18"/>
  <c r="T17" i="18"/>
  <c r="T29" i="18"/>
  <c r="R16" i="18"/>
  <c r="S17" i="18"/>
  <c r="S21" i="18"/>
  <c r="S22" i="18"/>
  <c r="S34" i="18"/>
  <c r="S40" i="18"/>
  <c r="S23" i="18"/>
  <c r="S24" i="18"/>
  <c r="S29" i="18"/>
  <c r="S45" i="18"/>
  <c r="S51" i="18"/>
  <c r="R14" i="18"/>
  <c r="S15" i="18"/>
  <c r="R15" i="18"/>
  <c r="S16" i="18"/>
  <c r="R17" i="18"/>
  <c r="R29" i="18"/>
  <c r="Q14" i="18"/>
  <c r="Q10" i="18"/>
  <c r="Q13" i="18"/>
  <c r="Q15" i="18"/>
  <c r="Q16" i="18"/>
  <c r="Q17" i="18"/>
  <c r="Q29" i="18"/>
  <c r="P14" i="18"/>
  <c r="P15" i="18"/>
  <c r="P16" i="18"/>
  <c r="P17" i="18"/>
  <c r="P29" i="18"/>
  <c r="O14" i="18"/>
  <c r="O15" i="18"/>
  <c r="O10" i="18"/>
  <c r="O13" i="18"/>
  <c r="P21" i="18"/>
  <c r="O16" i="18"/>
  <c r="O17" i="18"/>
  <c r="O29" i="18"/>
  <c r="N14" i="18"/>
  <c r="N15" i="18"/>
  <c r="N16" i="18"/>
  <c r="N17" i="18"/>
  <c r="N29" i="18"/>
  <c r="M14" i="18"/>
  <c r="M15" i="18"/>
  <c r="M10" i="18"/>
  <c r="M13" i="18"/>
  <c r="M16" i="18"/>
  <c r="M17" i="18"/>
  <c r="M29" i="18"/>
  <c r="L14" i="18"/>
  <c r="L15" i="18"/>
  <c r="L16" i="18"/>
  <c r="L10" i="18"/>
  <c r="L13" i="18"/>
  <c r="M21" i="18"/>
  <c r="L17" i="18"/>
  <c r="L29" i="18"/>
  <c r="K14" i="18"/>
  <c r="K10" i="18"/>
  <c r="K13" i="18"/>
  <c r="L22" i="18"/>
  <c r="K15" i="18"/>
  <c r="K16" i="18"/>
  <c r="K17" i="18"/>
  <c r="K29" i="18"/>
  <c r="J14" i="18"/>
  <c r="J15" i="18"/>
  <c r="J16" i="18"/>
  <c r="J17" i="18"/>
  <c r="J29" i="18"/>
  <c r="I14" i="18"/>
  <c r="I10" i="18"/>
  <c r="I13" i="18"/>
  <c r="I15" i="18"/>
  <c r="I16" i="18"/>
  <c r="I17" i="18"/>
  <c r="I29" i="18"/>
  <c r="H14" i="18"/>
  <c r="H15" i="18"/>
  <c r="H16" i="18"/>
  <c r="H17" i="18"/>
  <c r="H29" i="18"/>
  <c r="G14" i="18"/>
  <c r="G15" i="18"/>
  <c r="G10" i="18"/>
  <c r="G13" i="18"/>
  <c r="H22" i="18"/>
  <c r="G16" i="18"/>
  <c r="G17" i="18"/>
  <c r="G29" i="18"/>
  <c r="F14" i="18"/>
  <c r="F15" i="18"/>
  <c r="F16" i="18"/>
  <c r="F17" i="18"/>
  <c r="F29" i="18"/>
  <c r="E14" i="18"/>
  <c r="E15" i="18"/>
  <c r="E10" i="18"/>
  <c r="E13" i="18"/>
  <c r="E16" i="18"/>
  <c r="E17" i="18"/>
  <c r="E29" i="18"/>
  <c r="D14" i="18"/>
  <c r="D15" i="18"/>
  <c r="D16" i="18"/>
  <c r="D10" i="18"/>
  <c r="D17" i="18"/>
  <c r="D27" i="18"/>
  <c r="D30" i="18"/>
  <c r="D29" i="18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AM133" i="19"/>
  <c r="AN133" i="19"/>
  <c r="AO133" i="19"/>
  <c r="AP133" i="19"/>
  <c r="AQ133" i="19"/>
  <c r="AR133" i="19"/>
  <c r="AS133" i="19"/>
  <c r="AT133" i="19"/>
  <c r="AU133" i="19"/>
  <c r="AV133" i="19"/>
  <c r="AW133" i="19"/>
  <c r="AX133" i="19"/>
  <c r="C133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AC127" i="19"/>
  <c r="AD127" i="19"/>
  <c r="AE127" i="19"/>
  <c r="AF127" i="19"/>
  <c r="AG127" i="19"/>
  <c r="AH127" i="19"/>
  <c r="AI127" i="19"/>
  <c r="AJ127" i="19"/>
  <c r="AK127" i="19"/>
  <c r="AL127" i="19"/>
  <c r="AM127" i="19"/>
  <c r="AN127" i="19"/>
  <c r="AO127" i="19"/>
  <c r="AP127" i="19"/>
  <c r="AQ127" i="19"/>
  <c r="AR127" i="19"/>
  <c r="AS127" i="19"/>
  <c r="AT127" i="19"/>
  <c r="AU127" i="19"/>
  <c r="AV127" i="19"/>
  <c r="AW127" i="19"/>
  <c r="AX127" i="19"/>
  <c r="C127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V121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AM121" i="19"/>
  <c r="AN121" i="19"/>
  <c r="AO121" i="19"/>
  <c r="AP121" i="19"/>
  <c r="AQ121" i="19"/>
  <c r="AR121" i="19"/>
  <c r="AS121" i="19"/>
  <c r="AT121" i="19"/>
  <c r="AU121" i="19"/>
  <c r="AV121" i="19"/>
  <c r="AW121" i="19"/>
  <c r="AX121" i="19"/>
  <c r="C121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V115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AM115" i="19"/>
  <c r="AN115" i="19"/>
  <c r="AO115" i="19"/>
  <c r="AP115" i="19"/>
  <c r="AQ115" i="19"/>
  <c r="AR115" i="19"/>
  <c r="AS115" i="19"/>
  <c r="AT115" i="19"/>
  <c r="AU115" i="19"/>
  <c r="AV115" i="19"/>
  <c r="AW115" i="19"/>
  <c r="AX115" i="19"/>
  <c r="C115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V109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AM109" i="19"/>
  <c r="AN109" i="19"/>
  <c r="AO109" i="19"/>
  <c r="AP109" i="19"/>
  <c r="AQ109" i="19"/>
  <c r="AR109" i="19"/>
  <c r="AS109" i="19"/>
  <c r="AT109" i="19"/>
  <c r="AU109" i="19"/>
  <c r="AV109" i="19"/>
  <c r="AW109" i="19"/>
  <c r="AX109" i="19"/>
  <c r="C109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C103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AM88" i="19"/>
  <c r="AN88" i="19"/>
  <c r="AO88" i="19"/>
  <c r="AP88" i="19"/>
  <c r="AQ88" i="19"/>
  <c r="AR88" i="19"/>
  <c r="AS88" i="19"/>
  <c r="AT88" i="19"/>
  <c r="AU88" i="19"/>
  <c r="AV88" i="19"/>
  <c r="AW88" i="19"/>
  <c r="AX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AM89" i="19"/>
  <c r="AN89" i="19"/>
  <c r="AO89" i="19"/>
  <c r="AP89" i="19"/>
  <c r="AQ89" i="19"/>
  <c r="AR89" i="19"/>
  <c r="AS89" i="19"/>
  <c r="AT89" i="19"/>
  <c r="AU89" i="19"/>
  <c r="AV89" i="19"/>
  <c r="AW89" i="19"/>
  <c r="AX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AM90" i="19"/>
  <c r="AN90" i="19"/>
  <c r="AO90" i="19"/>
  <c r="AP90" i="19"/>
  <c r="AQ90" i="19"/>
  <c r="AR90" i="19"/>
  <c r="AS90" i="19"/>
  <c r="AT90" i="19"/>
  <c r="AU90" i="19"/>
  <c r="AV90" i="19"/>
  <c r="AW90" i="19"/>
  <c r="AX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AM91" i="19"/>
  <c r="AN91" i="19"/>
  <c r="AO91" i="19"/>
  <c r="AP91" i="19"/>
  <c r="AQ91" i="19"/>
  <c r="AR91" i="19"/>
  <c r="AS91" i="19"/>
  <c r="AT91" i="19"/>
  <c r="AU91" i="19"/>
  <c r="AV91" i="19"/>
  <c r="AW91" i="19"/>
  <c r="AX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AM92" i="19"/>
  <c r="AN92" i="19"/>
  <c r="AO92" i="19"/>
  <c r="AP92" i="19"/>
  <c r="AQ92" i="19"/>
  <c r="AR92" i="19"/>
  <c r="AS92" i="19"/>
  <c r="AT92" i="19"/>
  <c r="AU92" i="19"/>
  <c r="AV92" i="19"/>
  <c r="AW92" i="19"/>
  <c r="AX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AM93" i="19"/>
  <c r="AN93" i="19"/>
  <c r="AO93" i="19"/>
  <c r="AP93" i="19"/>
  <c r="AQ93" i="19"/>
  <c r="AR93" i="19"/>
  <c r="AS93" i="19"/>
  <c r="AT93" i="19"/>
  <c r="AU93" i="19"/>
  <c r="AV93" i="19"/>
  <c r="AW93" i="19"/>
  <c r="AX93" i="19"/>
  <c r="C19" i="19"/>
  <c r="C28" i="19"/>
  <c r="D19" i="19"/>
  <c r="D28" i="19"/>
  <c r="E19" i="19"/>
  <c r="E28" i="19"/>
  <c r="F19" i="19"/>
  <c r="F28" i="19"/>
  <c r="G19" i="19"/>
  <c r="G28" i="19"/>
  <c r="H19" i="19"/>
  <c r="H28" i="19"/>
  <c r="I19" i="19"/>
  <c r="I28" i="19"/>
  <c r="J19" i="19"/>
  <c r="J28" i="19"/>
  <c r="K19" i="19"/>
  <c r="K28" i="19"/>
  <c r="L19" i="19"/>
  <c r="L28" i="19"/>
  <c r="M19" i="19"/>
  <c r="M28" i="19"/>
  <c r="N19" i="19"/>
  <c r="N28" i="19"/>
  <c r="C20" i="19"/>
  <c r="C29" i="19"/>
  <c r="D20" i="19"/>
  <c r="D29" i="19"/>
  <c r="E20" i="19"/>
  <c r="E29" i="19"/>
  <c r="F20" i="19"/>
  <c r="F29" i="19"/>
  <c r="G20" i="19"/>
  <c r="G29" i="19"/>
  <c r="H20" i="19"/>
  <c r="H29" i="19"/>
  <c r="I20" i="19"/>
  <c r="I29" i="19"/>
  <c r="J20" i="19"/>
  <c r="J29" i="19"/>
  <c r="K20" i="19"/>
  <c r="K29" i="19"/>
  <c r="L20" i="19"/>
  <c r="L29" i="19"/>
  <c r="M20" i="19"/>
  <c r="M29" i="19"/>
  <c r="N20" i="19"/>
  <c r="N29" i="19"/>
  <c r="C21" i="19"/>
  <c r="C30" i="19"/>
  <c r="D21" i="19"/>
  <c r="D30" i="19"/>
  <c r="E21" i="19"/>
  <c r="E30" i="19"/>
  <c r="F21" i="19"/>
  <c r="F30" i="19"/>
  <c r="G21" i="19"/>
  <c r="G30" i="19"/>
  <c r="H21" i="19"/>
  <c r="H30" i="19"/>
  <c r="I21" i="19"/>
  <c r="I30" i="19"/>
  <c r="J21" i="19"/>
  <c r="J30" i="19"/>
  <c r="K21" i="19"/>
  <c r="K30" i="19"/>
  <c r="L21" i="19"/>
  <c r="L30" i="19"/>
  <c r="M21" i="19"/>
  <c r="M30" i="19"/>
  <c r="N21" i="19"/>
  <c r="N30" i="19"/>
  <c r="C22" i="19"/>
  <c r="C31" i="19"/>
  <c r="D22" i="19"/>
  <c r="D31" i="19"/>
  <c r="E22" i="19"/>
  <c r="E31" i="19"/>
  <c r="F22" i="19"/>
  <c r="F31" i="19"/>
  <c r="G22" i="19"/>
  <c r="G31" i="19"/>
  <c r="H22" i="19"/>
  <c r="H31" i="19"/>
  <c r="I22" i="19"/>
  <c r="I31" i="19"/>
  <c r="J22" i="19"/>
  <c r="J31" i="19"/>
  <c r="K22" i="19"/>
  <c r="K31" i="19"/>
  <c r="L22" i="19"/>
  <c r="L31" i="19"/>
  <c r="M22" i="19"/>
  <c r="M31" i="19"/>
  <c r="N22" i="19"/>
  <c r="N31" i="19"/>
  <c r="C23" i="19"/>
  <c r="C32" i="19"/>
  <c r="D23" i="19"/>
  <c r="D32" i="19"/>
  <c r="E23" i="19"/>
  <c r="E32" i="19"/>
  <c r="F23" i="19"/>
  <c r="F32" i="19"/>
  <c r="G23" i="19"/>
  <c r="G32" i="19"/>
  <c r="H23" i="19"/>
  <c r="H32" i="19"/>
  <c r="I23" i="19"/>
  <c r="I32" i="19"/>
  <c r="J23" i="19"/>
  <c r="J32" i="19"/>
  <c r="K23" i="19"/>
  <c r="K32" i="19"/>
  <c r="L23" i="19"/>
  <c r="L32" i="19"/>
  <c r="M23" i="19"/>
  <c r="M32" i="19"/>
  <c r="N23" i="19"/>
  <c r="N32" i="19"/>
  <c r="C24" i="19"/>
  <c r="C33" i="19"/>
  <c r="D24" i="19"/>
  <c r="D33" i="19"/>
  <c r="E24" i="19"/>
  <c r="E33" i="19"/>
  <c r="F24" i="19"/>
  <c r="F33" i="19"/>
  <c r="G24" i="19"/>
  <c r="G33" i="19"/>
  <c r="H24" i="19"/>
  <c r="H33" i="19"/>
  <c r="I24" i="19"/>
  <c r="I33" i="19"/>
  <c r="J24" i="19"/>
  <c r="J33" i="19"/>
  <c r="K24" i="19"/>
  <c r="K33" i="19"/>
  <c r="L24" i="19"/>
  <c r="L33" i="19"/>
  <c r="M24" i="19"/>
  <c r="M33" i="19"/>
  <c r="N24" i="19"/>
  <c r="N33" i="19"/>
  <c r="B22" i="18"/>
  <c r="D22" i="18"/>
  <c r="B22" i="17"/>
  <c r="D22" i="17"/>
  <c r="B22" i="16"/>
  <c r="D22" i="16"/>
  <c r="AK22" i="18"/>
  <c r="AR22" i="18"/>
  <c r="G44" i="17"/>
  <c r="M22" i="18"/>
  <c r="AU23" i="18"/>
  <c r="O21" i="17"/>
  <c r="D34" i="17"/>
  <c r="D40" i="17"/>
  <c r="W21" i="18"/>
  <c r="L21" i="18"/>
  <c r="P22" i="18"/>
  <c r="V22" i="18"/>
  <c r="Y22" i="18"/>
  <c r="AD23" i="18"/>
  <c r="AD44" i="18"/>
  <c r="D13" i="18"/>
  <c r="U21" i="18"/>
  <c r="AC21" i="18"/>
  <c r="AL33" i="18"/>
  <c r="AU21" i="16"/>
  <c r="D21" i="16"/>
  <c r="F21" i="16"/>
  <c r="J21" i="16"/>
  <c r="F10" i="18"/>
  <c r="F13" i="18"/>
  <c r="N10" i="18"/>
  <c r="N13" i="18"/>
  <c r="W13" i="18"/>
  <c r="AA10" i="18"/>
  <c r="AA13" i="18"/>
  <c r="AE10" i="18"/>
  <c r="AE13" i="18"/>
  <c r="AL10" i="18"/>
  <c r="AL13" i="18"/>
  <c r="AU13" i="18"/>
  <c r="G10" i="17"/>
  <c r="G13" i="17"/>
  <c r="M21" i="17"/>
  <c r="G21" i="16"/>
  <c r="F27" i="17"/>
  <c r="E30" i="17"/>
  <c r="S31" i="20"/>
  <c r="T32" i="20"/>
  <c r="S7" i="20"/>
  <c r="H7" i="20"/>
  <c r="S8" i="20"/>
  <c r="H8" i="20"/>
  <c r="D33" i="18"/>
  <c r="Z22" i="18"/>
  <c r="AU22" i="18"/>
  <c r="AY22" i="18"/>
  <c r="G22" i="17"/>
  <c r="F22" i="18"/>
  <c r="J10" i="18"/>
  <c r="J13" i="18"/>
  <c r="N22" i="18"/>
  <c r="R10" i="18"/>
  <c r="R13" i="18"/>
  <c r="S14" i="18"/>
  <c r="S10" i="18"/>
  <c r="S13" i="18"/>
  <c r="Z21" i="18"/>
  <c r="Z10" i="18"/>
  <c r="Z13" i="18"/>
  <c r="AD10" i="18"/>
  <c r="AD13" i="18"/>
  <c r="AH21" i="18"/>
  <c r="AH10" i="18"/>
  <c r="AH13" i="18"/>
  <c r="AP21" i="18"/>
  <c r="AP22" i="18"/>
  <c r="AP10" i="18"/>
  <c r="AP13" i="18"/>
  <c r="AR10" i="18"/>
  <c r="AR13" i="18"/>
  <c r="D10" i="17"/>
  <c r="P33" i="17"/>
  <c r="R44" i="17"/>
  <c r="R23" i="17"/>
  <c r="R33" i="17"/>
  <c r="R22" i="17"/>
  <c r="S22" i="17"/>
  <c r="S21" i="17"/>
  <c r="T21" i="17"/>
  <c r="T22" i="17"/>
  <c r="AM22" i="17"/>
  <c r="AT22" i="17"/>
  <c r="AD22" i="18"/>
  <c r="Q21" i="17"/>
  <c r="AJ22" i="17"/>
  <c r="G27" i="16"/>
  <c r="E260" i="14"/>
  <c r="I260" i="14"/>
  <c r="J260" i="14"/>
  <c r="Y260" i="14"/>
  <c r="Z260" i="14"/>
  <c r="AD260" i="14"/>
  <c r="AK260" i="14"/>
  <c r="AO260" i="14"/>
  <c r="AP260" i="14"/>
  <c r="AO21" i="17"/>
  <c r="AW21" i="17"/>
  <c r="D21" i="17"/>
  <c r="D23" i="18"/>
  <c r="F21" i="18"/>
  <c r="N21" i="18"/>
  <c r="AI10" i="18"/>
  <c r="AI13" i="18"/>
  <c r="AL22" i="18"/>
  <c r="J34" i="17"/>
  <c r="J24" i="17"/>
  <c r="J45" i="17"/>
  <c r="P22" i="17"/>
  <c r="U21" i="17"/>
  <c r="W34" i="17"/>
  <c r="W24" i="17"/>
  <c r="W45" i="17"/>
  <c r="AZ17" i="18"/>
  <c r="AN24" i="18"/>
  <c r="AN15" i="18"/>
  <c r="AN10" i="18"/>
  <c r="AN13" i="18"/>
  <c r="AW10" i="18"/>
  <c r="AW13" i="18"/>
  <c r="I10" i="17"/>
  <c r="I13" i="17"/>
  <c r="J14" i="17"/>
  <c r="J10" i="17"/>
  <c r="J13" i="17"/>
  <c r="V10" i="17"/>
  <c r="V13" i="17"/>
  <c r="W14" i="17"/>
  <c r="W15" i="17"/>
  <c r="X16" i="17"/>
  <c r="Z10" i="17"/>
  <c r="Z13" i="17"/>
  <c r="AC10" i="17"/>
  <c r="AC13" i="17"/>
  <c r="AH10" i="17"/>
  <c r="AH13" i="17"/>
  <c r="AO22" i="17"/>
  <c r="AR10" i="17"/>
  <c r="AR13" i="17"/>
  <c r="AT10" i="17"/>
  <c r="AT13" i="17"/>
  <c r="F22" i="16"/>
  <c r="K21" i="16"/>
  <c r="AS10" i="18"/>
  <c r="AS13" i="18"/>
  <c r="AW22" i="18"/>
  <c r="E10" i="17"/>
  <c r="E13" i="17"/>
  <c r="I22" i="17"/>
  <c r="I45" i="17"/>
  <c r="U10" i="17"/>
  <c r="U13" i="17"/>
  <c r="AB15" i="17"/>
  <c r="AA10" i="17"/>
  <c r="AA13" i="17"/>
  <c r="AB14" i="17"/>
  <c r="AB10" i="17"/>
  <c r="AB13" i="17"/>
  <c r="AG22" i="17"/>
  <c r="AW21" i="18"/>
  <c r="I21" i="17"/>
  <c r="M10" i="17"/>
  <c r="M13" i="17"/>
  <c r="X24" i="17"/>
  <c r="X34" i="17"/>
  <c r="Y10" i="17"/>
  <c r="Y13" i="17"/>
  <c r="AB24" i="17"/>
  <c r="AB34" i="17"/>
  <c r="AG10" i="17"/>
  <c r="AG13" i="17"/>
  <c r="AO10" i="17"/>
  <c r="AO13" i="17"/>
  <c r="AW22" i="17"/>
  <c r="J22" i="16"/>
  <c r="O21" i="16"/>
  <c r="T22" i="16"/>
  <c r="U22" i="16"/>
  <c r="U21" i="16"/>
  <c r="X46" i="17"/>
  <c r="X23" i="17"/>
  <c r="AB46" i="17"/>
  <c r="AB23" i="17"/>
  <c r="AE24" i="17"/>
  <c r="AE15" i="17"/>
  <c r="AQ10" i="17"/>
  <c r="AQ13" i="17"/>
  <c r="G10" i="16"/>
  <c r="G13" i="16"/>
  <c r="K10" i="16"/>
  <c r="K13" i="16"/>
  <c r="O10" i="16"/>
  <c r="O13" i="16"/>
  <c r="P14" i="16"/>
  <c r="P10" i="16"/>
  <c r="W21" i="16"/>
  <c r="W22" i="16"/>
  <c r="X22" i="16"/>
  <c r="Y21" i="16"/>
  <c r="Y22" i="16"/>
  <c r="AM10" i="17"/>
  <c r="AM13" i="17"/>
  <c r="AQ22" i="17"/>
  <c r="AU10" i="17"/>
  <c r="AU13" i="17"/>
  <c r="AZ17" i="16"/>
  <c r="D10" i="16"/>
  <c r="H10" i="16"/>
  <c r="H13" i="16"/>
  <c r="L10" i="16"/>
  <c r="L13" i="16"/>
  <c r="R22" i="16"/>
  <c r="Z22" i="16"/>
  <c r="Z21" i="16"/>
  <c r="AC22" i="16"/>
  <c r="AK21" i="16"/>
  <c r="AK22" i="16"/>
  <c r="AS21" i="16"/>
  <c r="AS22" i="16"/>
  <c r="AQ21" i="17"/>
  <c r="AY10" i="17"/>
  <c r="AY13" i="17"/>
  <c r="E30" i="16"/>
  <c r="K22" i="16"/>
  <c r="O22" i="16"/>
  <c r="V22" i="16"/>
  <c r="V21" i="16"/>
  <c r="AG15" i="16"/>
  <c r="AF10" i="16"/>
  <c r="AF13" i="16"/>
  <c r="AG14" i="16"/>
  <c r="AR21" i="16"/>
  <c r="AR22" i="16"/>
  <c r="AA10" i="16"/>
  <c r="AA13" i="16"/>
  <c r="AN23" i="16"/>
  <c r="AN33" i="16"/>
  <c r="AN44" i="16"/>
  <c r="AU22" i="16"/>
  <c r="Z10" i="16"/>
  <c r="Z13" i="16"/>
  <c r="AG24" i="16"/>
  <c r="AG45" i="16"/>
  <c r="AG51" i="16"/>
  <c r="AI21" i="16"/>
  <c r="AI22" i="16"/>
  <c r="AX22" i="16"/>
  <c r="AX21" i="16"/>
  <c r="R10" i="16"/>
  <c r="R13" i="16"/>
  <c r="AG23" i="16"/>
  <c r="AG33" i="16"/>
  <c r="AG44" i="16"/>
  <c r="AL10" i="16"/>
  <c r="AL13" i="16"/>
  <c r="AE10" i="16"/>
  <c r="AE13" i="16"/>
  <c r="AD10" i="16"/>
  <c r="AD13" i="16"/>
  <c r="AI10" i="16"/>
  <c r="AI13" i="16"/>
  <c r="D260" i="15"/>
  <c r="I260" i="15"/>
  <c r="J260" i="15"/>
  <c r="N260" i="15"/>
  <c r="U260" i="15"/>
  <c r="Y260" i="15"/>
  <c r="Z260" i="15"/>
  <c r="AF260" i="15"/>
  <c r="AO260" i="15"/>
  <c r="AP260" i="15"/>
  <c r="AT260" i="15"/>
  <c r="E259" i="15"/>
  <c r="BA14" i="15"/>
  <c r="AP10" i="16"/>
  <c r="AP13" i="16"/>
  <c r="AQ21" i="16"/>
  <c r="E259" i="14"/>
  <c r="BA14" i="14"/>
  <c r="AP21" i="16"/>
  <c r="AP22" i="16"/>
  <c r="AP34" i="16"/>
  <c r="AU10" i="16"/>
  <c r="AU13" i="16"/>
  <c r="AV14" i="16"/>
  <c r="AV10" i="16"/>
  <c r="AV13" i="16"/>
  <c r="AX10" i="16"/>
  <c r="AX13" i="16"/>
  <c r="AZ259" i="15"/>
  <c r="AZ259" i="14"/>
  <c r="T19" i="20"/>
  <c r="S9" i="20"/>
  <c r="H9" i="20"/>
  <c r="S40" i="20"/>
  <c r="I29" i="7"/>
  <c r="H29" i="7"/>
  <c r="G29" i="7"/>
  <c r="F29" i="7"/>
  <c r="E29" i="7"/>
  <c r="D29" i="7"/>
  <c r="C29" i="7"/>
  <c r="H19" i="7"/>
  <c r="F19" i="7"/>
  <c r="D19" i="7"/>
  <c r="H11" i="7"/>
  <c r="H10" i="7"/>
  <c r="H9" i="7"/>
  <c r="H8" i="7"/>
  <c r="H7" i="7"/>
  <c r="H6" i="7"/>
  <c r="AP45" i="16"/>
  <c r="AP51" i="16"/>
  <c r="AP24" i="16"/>
  <c r="AQ22" i="16"/>
  <c r="AB21" i="16"/>
  <c r="AB22" i="16"/>
  <c r="AC23" i="16"/>
  <c r="AC33" i="16"/>
  <c r="AC44" i="16"/>
  <c r="D13" i="16"/>
  <c r="AQ45" i="17"/>
  <c r="AQ51" i="17"/>
  <c r="AQ34" i="17"/>
  <c r="AQ40" i="17"/>
  <c r="AQ24" i="17"/>
  <c r="T24" i="16"/>
  <c r="T34" i="16"/>
  <c r="T40" i="16"/>
  <c r="T45" i="16"/>
  <c r="T51" i="16"/>
  <c r="AW45" i="18"/>
  <c r="AW51" i="18"/>
  <c r="AW34" i="18"/>
  <c r="AW40" i="18"/>
  <c r="AW24" i="18"/>
  <c r="AM33" i="17"/>
  <c r="AM44" i="17"/>
  <c r="AM23" i="17"/>
  <c r="AA22" i="18"/>
  <c r="AA21" i="18"/>
  <c r="AY33" i="18"/>
  <c r="AY44" i="18"/>
  <c r="AY23" i="18"/>
  <c r="AX23" i="16"/>
  <c r="AX33" i="16"/>
  <c r="AX44" i="16"/>
  <c r="AS24" i="16"/>
  <c r="AS45" i="16"/>
  <c r="AS51" i="16"/>
  <c r="AS34" i="16"/>
  <c r="AS40" i="16"/>
  <c r="U23" i="16"/>
  <c r="U33" i="16"/>
  <c r="U44" i="16"/>
  <c r="O23" i="16"/>
  <c r="O33" i="16"/>
  <c r="O44" i="16"/>
  <c r="AH22" i="17"/>
  <c r="AH21" i="17"/>
  <c r="Z22" i="17"/>
  <c r="Z21" i="17"/>
  <c r="I23" i="17"/>
  <c r="I33" i="17"/>
  <c r="I44" i="17"/>
  <c r="I34" i="17"/>
  <c r="I40" i="17"/>
  <c r="K23" i="16"/>
  <c r="K33" i="16"/>
  <c r="K44" i="16"/>
  <c r="AS21" i="17"/>
  <c r="AS22" i="17"/>
  <c r="AD22" i="17"/>
  <c r="AD21" i="17"/>
  <c r="K22" i="17"/>
  <c r="K21" i="17"/>
  <c r="U23" i="17"/>
  <c r="U44" i="17"/>
  <c r="U33" i="17"/>
  <c r="N23" i="18"/>
  <c r="N33" i="18"/>
  <c r="N44" i="18"/>
  <c r="AW33" i="17"/>
  <c r="AW23" i="17"/>
  <c r="AW44" i="17"/>
  <c r="Q45" i="17"/>
  <c r="Q51" i="17"/>
  <c r="Q24" i="17"/>
  <c r="Q34" i="17"/>
  <c r="Q40" i="17"/>
  <c r="T24" i="17"/>
  <c r="T34" i="17"/>
  <c r="T40" i="17"/>
  <c r="T45" i="17"/>
  <c r="T51" i="17"/>
  <c r="R34" i="17"/>
  <c r="R40" i="17"/>
  <c r="R24" i="17"/>
  <c r="R45" i="17"/>
  <c r="R51" i="17"/>
  <c r="AP24" i="18"/>
  <c r="AP45" i="18"/>
  <c r="AP51" i="18"/>
  <c r="AP34" i="18"/>
  <c r="AP40" i="18"/>
  <c r="AH23" i="18"/>
  <c r="AH44" i="18"/>
  <c r="AH33" i="18"/>
  <c r="G24" i="17"/>
  <c r="G34" i="17"/>
  <c r="G40" i="17"/>
  <c r="G45" i="17"/>
  <c r="G51" i="17"/>
  <c r="AH45" i="18"/>
  <c r="AH51" i="18"/>
  <c r="AH34" i="18"/>
  <c r="AH40" i="18"/>
  <c r="AH24" i="18"/>
  <c r="G23" i="16"/>
  <c r="G33" i="16"/>
  <c r="G44" i="16"/>
  <c r="M45" i="17"/>
  <c r="M51" i="17"/>
  <c r="M34" i="17"/>
  <c r="M40" i="17"/>
  <c r="M24" i="17"/>
  <c r="AF21" i="18"/>
  <c r="AF22" i="18"/>
  <c r="O21" i="18"/>
  <c r="O22" i="18"/>
  <c r="U23" i="18"/>
  <c r="U33" i="18"/>
  <c r="U44" i="18"/>
  <c r="AD50" i="18"/>
  <c r="V23" i="18"/>
  <c r="V33" i="18"/>
  <c r="V44" i="18"/>
  <c r="P33" i="18"/>
  <c r="P23" i="18"/>
  <c r="P44" i="18"/>
  <c r="O33" i="17"/>
  <c r="O23" i="17"/>
  <c r="O44" i="17"/>
  <c r="AR24" i="18"/>
  <c r="AR34" i="18"/>
  <c r="AR40" i="18"/>
  <c r="AR45" i="18"/>
  <c r="AR51" i="18"/>
  <c r="R33" i="16"/>
  <c r="R44" i="16"/>
  <c r="R23" i="16"/>
  <c r="X33" i="16"/>
  <c r="X44" i="16"/>
  <c r="X23" i="16"/>
  <c r="AW24" i="17"/>
  <c r="AW34" i="17"/>
  <c r="AW40" i="17"/>
  <c r="AW45" i="17"/>
  <c r="AW51" i="17"/>
  <c r="AJ33" i="17"/>
  <c r="AJ44" i="17"/>
  <c r="AJ23" i="17"/>
  <c r="K21" i="18"/>
  <c r="K22" i="18"/>
  <c r="D39" i="18"/>
  <c r="AE21" i="16"/>
  <c r="AE22" i="16"/>
  <c r="AG46" i="16"/>
  <c r="AG50" i="16"/>
  <c r="AU45" i="16"/>
  <c r="AU51" i="16"/>
  <c r="AU24" i="16"/>
  <c r="AU34" i="16"/>
  <c r="AU40" i="16"/>
  <c r="AN39" i="16"/>
  <c r="AN35" i="16"/>
  <c r="AR23" i="16"/>
  <c r="AR33" i="16"/>
  <c r="AR44" i="16"/>
  <c r="V45" i="16"/>
  <c r="V51" i="16"/>
  <c r="V24" i="16"/>
  <c r="V34" i="16"/>
  <c r="V40" i="16"/>
  <c r="AK24" i="16"/>
  <c r="AK45" i="16"/>
  <c r="AK51" i="16"/>
  <c r="AK34" i="16"/>
  <c r="AK40" i="16"/>
  <c r="Z23" i="16"/>
  <c r="Z44" i="16"/>
  <c r="Z33" i="16"/>
  <c r="M21" i="16"/>
  <c r="M22" i="16"/>
  <c r="Y34" i="16"/>
  <c r="Y40" i="16"/>
  <c r="Y24" i="16"/>
  <c r="Y45" i="16"/>
  <c r="Y51" i="16"/>
  <c r="W34" i="16"/>
  <c r="W40" i="16"/>
  <c r="W24" i="16"/>
  <c r="W45" i="16"/>
  <c r="W51" i="16"/>
  <c r="H22" i="16"/>
  <c r="H21" i="16"/>
  <c r="AG39" i="16"/>
  <c r="AG35" i="16"/>
  <c r="AX45" i="16"/>
  <c r="AX51" i="16"/>
  <c r="AX24" i="16"/>
  <c r="AX34" i="16"/>
  <c r="AX40" i="16"/>
  <c r="AG10" i="16"/>
  <c r="AG13" i="16"/>
  <c r="O45" i="16"/>
  <c r="O51" i="16"/>
  <c r="O24" i="16"/>
  <c r="O34" i="16"/>
  <c r="O40" i="16"/>
  <c r="AS23" i="16"/>
  <c r="AS44" i="16"/>
  <c r="AS33" i="16"/>
  <c r="AK23" i="16"/>
  <c r="AK33" i="16"/>
  <c r="AK44" i="16"/>
  <c r="Z45" i="16"/>
  <c r="Z51" i="16"/>
  <c r="Z34" i="16"/>
  <c r="Z40" i="16"/>
  <c r="Z24" i="16"/>
  <c r="I21" i="16"/>
  <c r="I22" i="16"/>
  <c r="AV21" i="17"/>
  <c r="AV22" i="17"/>
  <c r="Y23" i="16"/>
  <c r="Y33" i="16"/>
  <c r="Y44" i="16"/>
  <c r="W44" i="16"/>
  <c r="W23" i="16"/>
  <c r="W33" i="16"/>
  <c r="AR21" i="17"/>
  <c r="AR22" i="17"/>
  <c r="U24" i="16"/>
  <c r="U34" i="16"/>
  <c r="U40" i="16"/>
  <c r="U45" i="16"/>
  <c r="U51" i="16"/>
  <c r="J24" i="16"/>
  <c r="J45" i="16"/>
  <c r="J51" i="16"/>
  <c r="J34" i="16"/>
  <c r="J40" i="16"/>
  <c r="AG23" i="17"/>
  <c r="AG33" i="17"/>
  <c r="AG44" i="17"/>
  <c r="X40" i="17"/>
  <c r="X35" i="17"/>
  <c r="F21" i="17"/>
  <c r="F22" i="17"/>
  <c r="F24" i="16"/>
  <c r="F45" i="16"/>
  <c r="F51" i="16"/>
  <c r="F34" i="16"/>
  <c r="F40" i="16"/>
  <c r="AO24" i="17"/>
  <c r="AO34" i="17"/>
  <c r="AO40" i="17"/>
  <c r="AO45" i="17"/>
  <c r="AO51" i="17"/>
  <c r="AA21" i="17"/>
  <c r="AA22" i="17"/>
  <c r="AX21" i="18"/>
  <c r="AX22" i="18"/>
  <c r="W51" i="17"/>
  <c r="W46" i="17"/>
  <c r="U45" i="17"/>
  <c r="U51" i="17"/>
  <c r="U24" i="17"/>
  <c r="U34" i="17"/>
  <c r="U40" i="17"/>
  <c r="J35" i="17"/>
  <c r="J40" i="17"/>
  <c r="F33" i="18"/>
  <c r="F23" i="18"/>
  <c r="F44" i="18"/>
  <c r="AO33" i="17"/>
  <c r="AO23" i="17"/>
  <c r="AO44" i="17"/>
  <c r="AJ24" i="17"/>
  <c r="AJ34" i="17"/>
  <c r="AJ40" i="17"/>
  <c r="AJ45" i="17"/>
  <c r="AJ51" i="17"/>
  <c r="AD45" i="18"/>
  <c r="AD51" i="18"/>
  <c r="AD24" i="18"/>
  <c r="AD34" i="18"/>
  <c r="AD40" i="18"/>
  <c r="AT24" i="17"/>
  <c r="AT34" i="17"/>
  <c r="AT40" i="17"/>
  <c r="AT45" i="17"/>
  <c r="AT51" i="17"/>
  <c r="T33" i="17"/>
  <c r="T23" i="17"/>
  <c r="T44" i="17"/>
  <c r="R35" i="17"/>
  <c r="R39" i="17"/>
  <c r="P39" i="17"/>
  <c r="D13" i="17"/>
  <c r="AP23" i="18"/>
  <c r="AP33" i="18"/>
  <c r="AP44" i="18"/>
  <c r="AE22" i="18"/>
  <c r="AE21" i="18"/>
  <c r="N45" i="18"/>
  <c r="N51" i="18"/>
  <c r="N24" i="18"/>
  <c r="N34" i="18"/>
  <c r="N40" i="18"/>
  <c r="AY24" i="18"/>
  <c r="AY34" i="18"/>
  <c r="AY40" i="18"/>
  <c r="AY45" i="18"/>
  <c r="AY51" i="18"/>
  <c r="Z45" i="18"/>
  <c r="Z51" i="18"/>
  <c r="Z24" i="18"/>
  <c r="Z34" i="18"/>
  <c r="Z40" i="18"/>
  <c r="AT23" i="17"/>
  <c r="AT33" i="17"/>
  <c r="AT44" i="17"/>
  <c r="H22" i="17"/>
  <c r="H21" i="17"/>
  <c r="AB21" i="18"/>
  <c r="AB22" i="18"/>
  <c r="G21" i="18"/>
  <c r="G22" i="18"/>
  <c r="AC24" i="18"/>
  <c r="AC34" i="18"/>
  <c r="AC40" i="18"/>
  <c r="AC45" i="18"/>
  <c r="AC51" i="18"/>
  <c r="H24" i="18"/>
  <c r="H34" i="18"/>
  <c r="H40" i="18"/>
  <c r="H45" i="18"/>
  <c r="H51" i="18"/>
  <c r="V45" i="18"/>
  <c r="V51" i="18"/>
  <c r="V24" i="18"/>
  <c r="V34" i="18"/>
  <c r="V40" i="18"/>
  <c r="L24" i="18"/>
  <c r="L34" i="18"/>
  <c r="L40" i="18"/>
  <c r="L45" i="18"/>
  <c r="L51" i="18"/>
  <c r="W44" i="18"/>
  <c r="W23" i="18"/>
  <c r="W33" i="18"/>
  <c r="AU45" i="18"/>
  <c r="M23" i="18"/>
  <c r="M33" i="18"/>
  <c r="M44" i="18"/>
  <c r="G50" i="17"/>
  <c r="G46" i="17"/>
  <c r="AR23" i="18"/>
  <c r="AR33" i="18"/>
  <c r="AR44" i="18"/>
  <c r="AI34" i="16"/>
  <c r="AI40" i="16"/>
  <c r="AI45" i="16"/>
  <c r="AI51" i="16"/>
  <c r="AI24" i="16"/>
  <c r="K45" i="16"/>
  <c r="K51" i="16"/>
  <c r="K24" i="16"/>
  <c r="K34" i="16"/>
  <c r="K40" i="16"/>
  <c r="AB40" i="17"/>
  <c r="AB35" i="17"/>
  <c r="P24" i="17"/>
  <c r="P34" i="17"/>
  <c r="P40" i="17"/>
  <c r="P45" i="17"/>
  <c r="P51" i="17"/>
  <c r="AL24" i="18"/>
  <c r="AL45" i="18"/>
  <c r="AL51" i="18"/>
  <c r="AL34" i="18"/>
  <c r="AL40" i="18"/>
  <c r="S33" i="17"/>
  <c r="S44" i="17"/>
  <c r="S23" i="17"/>
  <c r="AS22" i="18"/>
  <c r="AS21" i="18"/>
  <c r="AV22" i="18"/>
  <c r="AV21" i="18"/>
  <c r="X21" i="18"/>
  <c r="X22" i="18"/>
  <c r="J33" i="16"/>
  <c r="J23" i="16"/>
  <c r="J44" i="16"/>
  <c r="D44" i="16"/>
  <c r="D33" i="16"/>
  <c r="D23" i="16"/>
  <c r="AC33" i="18"/>
  <c r="AC23" i="18"/>
  <c r="AC44" i="18"/>
  <c r="Y24" i="18"/>
  <c r="Y34" i="18"/>
  <c r="Y40" i="18"/>
  <c r="Y45" i="18"/>
  <c r="Y51" i="18"/>
  <c r="L33" i="18"/>
  <c r="L23" i="18"/>
  <c r="L44" i="18"/>
  <c r="W34" i="18"/>
  <c r="W40" i="18"/>
  <c r="W24" i="18"/>
  <c r="W45" i="18"/>
  <c r="W51" i="18"/>
  <c r="M24" i="18"/>
  <c r="M34" i="18"/>
  <c r="M40" i="18"/>
  <c r="M45" i="18"/>
  <c r="M51" i="18"/>
  <c r="AK24" i="18"/>
  <c r="AK34" i="18"/>
  <c r="AK40" i="18"/>
  <c r="AK45" i="18"/>
  <c r="AK51" i="18"/>
  <c r="AP44" i="16"/>
  <c r="AP33" i="16"/>
  <c r="AP23" i="16"/>
  <c r="AJ21" i="16"/>
  <c r="AJ22" i="16"/>
  <c r="S21" i="16"/>
  <c r="S22" i="16"/>
  <c r="AI44" i="16"/>
  <c r="AI23" i="16"/>
  <c r="AI33" i="16"/>
  <c r="AA21" i="16"/>
  <c r="AA22" i="16"/>
  <c r="AN46" i="16"/>
  <c r="AN50" i="16"/>
  <c r="AR24" i="16"/>
  <c r="AR45" i="16"/>
  <c r="AR51" i="16"/>
  <c r="AR34" i="16"/>
  <c r="AR40" i="16"/>
  <c r="V23" i="16"/>
  <c r="V33" i="16"/>
  <c r="V44" i="16"/>
  <c r="G45" i="16"/>
  <c r="G51" i="16"/>
  <c r="G24" i="16"/>
  <c r="G34" i="16"/>
  <c r="G40" i="16"/>
  <c r="AQ23" i="17"/>
  <c r="AQ33" i="17"/>
  <c r="AQ44" i="17"/>
  <c r="AC24" i="16"/>
  <c r="AC45" i="16"/>
  <c r="AC51" i="16"/>
  <c r="AC34" i="16"/>
  <c r="AC40" i="16"/>
  <c r="R45" i="16"/>
  <c r="R51" i="16"/>
  <c r="R34" i="16"/>
  <c r="R40" i="16"/>
  <c r="R24" i="16"/>
  <c r="AN21" i="17"/>
  <c r="AN22" i="17"/>
  <c r="X24" i="16"/>
  <c r="X34" i="16"/>
  <c r="X40" i="16"/>
  <c r="X45" i="16"/>
  <c r="X51" i="16"/>
  <c r="L22" i="16"/>
  <c r="L21" i="16"/>
  <c r="T33" i="16"/>
  <c r="T23" i="16"/>
  <c r="T44" i="16"/>
  <c r="AP22" i="17"/>
  <c r="AP21" i="17"/>
  <c r="N21" i="17"/>
  <c r="N22" i="17"/>
  <c r="N45" i="17"/>
  <c r="N51" i="17"/>
  <c r="AW23" i="18"/>
  <c r="AW33" i="18"/>
  <c r="AW44" i="18"/>
  <c r="AG24" i="17"/>
  <c r="AG45" i="17"/>
  <c r="AG51" i="17"/>
  <c r="AG34" i="17"/>
  <c r="AG40" i="17"/>
  <c r="V22" i="17"/>
  <c r="V21" i="17"/>
  <c r="AT21" i="18"/>
  <c r="AT22" i="18"/>
  <c r="AU22" i="17"/>
  <c r="AU21" i="17"/>
  <c r="AI21" i="17"/>
  <c r="AI22" i="17"/>
  <c r="X15" i="17"/>
  <c r="W10" i="17"/>
  <c r="W13" i="17"/>
  <c r="X14" i="17"/>
  <c r="X10" i="17"/>
  <c r="X13" i="17"/>
  <c r="W40" i="17"/>
  <c r="W35" i="17"/>
  <c r="J51" i="17"/>
  <c r="AJ21" i="18"/>
  <c r="AJ22" i="18"/>
  <c r="D23" i="17"/>
  <c r="D44" i="17"/>
  <c r="D33" i="17"/>
  <c r="G30" i="16"/>
  <c r="H27" i="16"/>
  <c r="Q23" i="17"/>
  <c r="Q33" i="17"/>
  <c r="Q44" i="17"/>
  <c r="AM45" i="17"/>
  <c r="AM51" i="17"/>
  <c r="AM24" i="17"/>
  <c r="AM34" i="17"/>
  <c r="AM40" i="17"/>
  <c r="S24" i="17"/>
  <c r="S34" i="17"/>
  <c r="S40" i="17"/>
  <c r="S45" i="17"/>
  <c r="S51" i="17"/>
  <c r="R46" i="17"/>
  <c r="R50" i="17"/>
  <c r="AQ21" i="18"/>
  <c r="AQ44" i="18"/>
  <c r="AQ46" i="18"/>
  <c r="AQ22" i="18"/>
  <c r="AI22" i="18"/>
  <c r="AI21" i="18"/>
  <c r="Z23" i="18"/>
  <c r="Z44" i="18"/>
  <c r="Z33" i="18"/>
  <c r="F45" i="18"/>
  <c r="F51" i="18"/>
  <c r="F24" i="18"/>
  <c r="F34" i="18"/>
  <c r="F40" i="18"/>
  <c r="AU24" i="18"/>
  <c r="AU34" i="18"/>
  <c r="AU40" i="18"/>
  <c r="AU51" i="18"/>
  <c r="G27" i="17"/>
  <c r="F30" i="17"/>
  <c r="M33" i="17"/>
  <c r="M35" i="17"/>
  <c r="M44" i="17"/>
  <c r="M23" i="17"/>
  <c r="AM22" i="18"/>
  <c r="AM21" i="18"/>
  <c r="AM44" i="18"/>
  <c r="AM46" i="18"/>
  <c r="F33" i="16"/>
  <c r="F23" i="16"/>
  <c r="F44" i="16"/>
  <c r="AU33" i="16"/>
  <c r="AU39" i="16"/>
  <c r="AU44" i="16"/>
  <c r="AU23" i="16"/>
  <c r="AL39" i="18"/>
  <c r="U24" i="18"/>
  <c r="U34" i="18"/>
  <c r="U40" i="18"/>
  <c r="U45" i="18"/>
  <c r="U51" i="18"/>
  <c r="E22" i="18"/>
  <c r="E21" i="18"/>
  <c r="AD39" i="18"/>
  <c r="AD35" i="18"/>
  <c r="Y33" i="18"/>
  <c r="Y23" i="18"/>
  <c r="Y44" i="18"/>
  <c r="P24" i="18"/>
  <c r="P45" i="18"/>
  <c r="P51" i="18"/>
  <c r="P34" i="18"/>
  <c r="P40" i="18"/>
  <c r="O24" i="17"/>
  <c r="O34" i="17"/>
  <c r="O40" i="17"/>
  <c r="O45" i="17"/>
  <c r="O51" i="17"/>
  <c r="AK33" i="18"/>
  <c r="AK39" i="18"/>
  <c r="AK44" i="18"/>
  <c r="AK23" i="18"/>
  <c r="D16" i="5"/>
  <c r="AK35" i="18"/>
  <c r="AQ33" i="18"/>
  <c r="AQ23" i="18"/>
  <c r="V45" i="17"/>
  <c r="V51" i="17"/>
  <c r="V34" i="17"/>
  <c r="V40" i="17"/>
  <c r="V24" i="17"/>
  <c r="N44" i="17"/>
  <c r="N23" i="17"/>
  <c r="N33" i="17"/>
  <c r="V50" i="16"/>
  <c r="V46" i="16"/>
  <c r="AA34" i="16"/>
  <c r="AA40" i="16"/>
  <c r="AA45" i="16"/>
  <c r="AA51" i="16"/>
  <c r="AA24" i="16"/>
  <c r="AP39" i="16"/>
  <c r="X44" i="18"/>
  <c r="X33" i="18"/>
  <c r="X23" i="18"/>
  <c r="M46" i="18"/>
  <c r="M50" i="18"/>
  <c r="W46" i="18"/>
  <c r="W50" i="18"/>
  <c r="H23" i="17"/>
  <c r="H33" i="17"/>
  <c r="H44" i="17"/>
  <c r="AO50" i="17"/>
  <c r="AO46" i="17"/>
  <c r="F44" i="17"/>
  <c r="F23" i="17"/>
  <c r="F33" i="17"/>
  <c r="AG39" i="17"/>
  <c r="AG35" i="17"/>
  <c r="AR34" i="17"/>
  <c r="AR40" i="17"/>
  <c r="AR45" i="17"/>
  <c r="AR51" i="17"/>
  <c r="AR24" i="17"/>
  <c r="W46" i="16"/>
  <c r="W50" i="16"/>
  <c r="AV34" i="17"/>
  <c r="AV40" i="17"/>
  <c r="AV24" i="17"/>
  <c r="AV45" i="17"/>
  <c r="AV51" i="17"/>
  <c r="AK39" i="16"/>
  <c r="AK35" i="16"/>
  <c r="M34" i="16"/>
  <c r="M40" i="16"/>
  <c r="M24" i="16"/>
  <c r="M45" i="16"/>
  <c r="M51" i="16"/>
  <c r="R35" i="16"/>
  <c r="R39" i="16"/>
  <c r="Y39" i="18"/>
  <c r="Y35" i="18"/>
  <c r="E24" i="18"/>
  <c r="E34" i="18"/>
  <c r="E40" i="18"/>
  <c r="E45" i="18"/>
  <c r="E51" i="18"/>
  <c r="AL35" i="18"/>
  <c r="AU35" i="16"/>
  <c r="AM23" i="18"/>
  <c r="AM33" i="18"/>
  <c r="M39" i="17"/>
  <c r="AI23" i="18"/>
  <c r="AI44" i="18"/>
  <c r="AI33" i="18"/>
  <c r="Q35" i="17"/>
  <c r="Q39" i="17"/>
  <c r="D39" i="17"/>
  <c r="D35" i="17"/>
  <c r="AJ34" i="18"/>
  <c r="AJ40" i="18"/>
  <c r="AJ45" i="18"/>
  <c r="AJ51" i="18"/>
  <c r="AJ24" i="18"/>
  <c r="AI34" i="17"/>
  <c r="AI40" i="17"/>
  <c r="AI45" i="17"/>
  <c r="AI51" i="17"/>
  <c r="AI24" i="17"/>
  <c r="AT34" i="18"/>
  <c r="AT40" i="18"/>
  <c r="AT24" i="18"/>
  <c r="AT45" i="18"/>
  <c r="AT51" i="18"/>
  <c r="AW35" i="18"/>
  <c r="AW39" i="18"/>
  <c r="AP23" i="17"/>
  <c r="AP33" i="17"/>
  <c r="AP44" i="17"/>
  <c r="T35" i="16"/>
  <c r="T39" i="16"/>
  <c r="V35" i="16"/>
  <c r="V39" i="16"/>
  <c r="AA44" i="16"/>
  <c r="AA23" i="16"/>
  <c r="AA33" i="16"/>
  <c r="S34" i="16"/>
  <c r="S40" i="16"/>
  <c r="S45" i="16"/>
  <c r="S51" i="16"/>
  <c r="S24" i="16"/>
  <c r="AJ24" i="16"/>
  <c r="AJ34" i="16"/>
  <c r="AJ40" i="16"/>
  <c r="AJ45" i="16"/>
  <c r="AJ51" i="16"/>
  <c r="AP46" i="16"/>
  <c r="AP50" i="16"/>
  <c r="L39" i="18"/>
  <c r="L35" i="18"/>
  <c r="AC39" i="18"/>
  <c r="AC35" i="18"/>
  <c r="D39" i="16"/>
  <c r="AV23" i="18"/>
  <c r="AV33" i="18"/>
  <c r="AV44" i="18"/>
  <c r="M39" i="18"/>
  <c r="M35" i="18"/>
  <c r="G44" i="18"/>
  <c r="G23" i="18"/>
  <c r="G33" i="18"/>
  <c r="H24" i="17"/>
  <c r="H34" i="17"/>
  <c r="H40" i="17"/>
  <c r="H45" i="17"/>
  <c r="H51" i="17"/>
  <c r="AP39" i="18"/>
  <c r="AP35" i="18"/>
  <c r="P35" i="17"/>
  <c r="T50" i="17"/>
  <c r="T46" i="17"/>
  <c r="F35" i="18"/>
  <c r="F39" i="18"/>
  <c r="AX34" i="18"/>
  <c r="AX40" i="18"/>
  <c r="AX45" i="18"/>
  <c r="AX51" i="18"/>
  <c r="AX24" i="18"/>
  <c r="AR44" i="17"/>
  <c r="AR23" i="17"/>
  <c r="AR33" i="17"/>
  <c r="Y46" i="16"/>
  <c r="Y50" i="16"/>
  <c r="AV44" i="17"/>
  <c r="AV33" i="17"/>
  <c r="AV23" i="17"/>
  <c r="H44" i="16"/>
  <c r="H23" i="16"/>
  <c r="H33" i="16"/>
  <c r="M44" i="16"/>
  <c r="M33" i="16"/>
  <c r="M23" i="16"/>
  <c r="AE34" i="16"/>
  <c r="AE40" i="16"/>
  <c r="AE45" i="16"/>
  <c r="AE51" i="16"/>
  <c r="AE24" i="16"/>
  <c r="K34" i="18"/>
  <c r="K40" i="18"/>
  <c r="K45" i="18"/>
  <c r="K51" i="18"/>
  <c r="K24" i="18"/>
  <c r="X39" i="16"/>
  <c r="X35" i="16"/>
  <c r="V35" i="18"/>
  <c r="V39" i="18"/>
  <c r="O44" i="18"/>
  <c r="O23" i="18"/>
  <c r="O33" i="18"/>
  <c r="K33" i="17"/>
  <c r="K44" i="17"/>
  <c r="K23" i="17"/>
  <c r="AS24" i="17"/>
  <c r="AS34" i="17"/>
  <c r="AS40" i="17"/>
  <c r="AS45" i="17"/>
  <c r="AS51" i="17"/>
  <c r="I35" i="17"/>
  <c r="I39" i="17"/>
  <c r="AH23" i="17"/>
  <c r="AH44" i="17"/>
  <c r="AH33" i="17"/>
  <c r="AX35" i="16"/>
  <c r="AX39" i="16"/>
  <c r="AY39" i="18"/>
  <c r="AY35" i="18"/>
  <c r="AM46" i="17"/>
  <c r="AM50" i="17"/>
  <c r="AB33" i="16"/>
  <c r="AB44" i="16"/>
  <c r="AB23" i="16"/>
  <c r="AN34" i="17"/>
  <c r="AN40" i="17"/>
  <c r="AN24" i="17"/>
  <c r="AN45" i="17"/>
  <c r="AN51" i="17"/>
  <c r="AC50" i="18"/>
  <c r="AC46" i="18"/>
  <c r="AS33" i="18"/>
  <c r="AS44" i="18"/>
  <c r="AS23" i="18"/>
  <c r="AR39" i="18"/>
  <c r="AR35" i="18"/>
  <c r="E23" i="18"/>
  <c r="E33" i="18"/>
  <c r="E44" i="18"/>
  <c r="AU46" i="16"/>
  <c r="AU50" i="16"/>
  <c r="M46" i="17"/>
  <c r="M50" i="17"/>
  <c r="Q50" i="17"/>
  <c r="Q46" i="17"/>
  <c r="AU45" i="17"/>
  <c r="AU51" i="17"/>
  <c r="AU24" i="17"/>
  <c r="AU34" i="17"/>
  <c r="AU40" i="17"/>
  <c r="AW50" i="18"/>
  <c r="AW46" i="18"/>
  <c r="AN44" i="17"/>
  <c r="AN23" i="17"/>
  <c r="AN33" i="17"/>
  <c r="J50" i="16"/>
  <c r="J46" i="16"/>
  <c r="AS45" i="18"/>
  <c r="AS51" i="18"/>
  <c r="AS24" i="18"/>
  <c r="AS34" i="18"/>
  <c r="AS40" i="18"/>
  <c r="G34" i="18"/>
  <c r="G40" i="18"/>
  <c r="G45" i="18"/>
  <c r="G51" i="18"/>
  <c r="G24" i="18"/>
  <c r="AK50" i="18"/>
  <c r="AK46" i="18"/>
  <c r="F50" i="16"/>
  <c r="F46" i="16"/>
  <c r="AM45" i="18"/>
  <c r="AM51" i="18"/>
  <c r="AM34" i="18"/>
  <c r="AM40" i="18"/>
  <c r="AM24" i="18"/>
  <c r="Z39" i="18"/>
  <c r="Z35" i="18"/>
  <c r="AI45" i="18"/>
  <c r="AI51" i="18"/>
  <c r="AI34" i="18"/>
  <c r="AI40" i="18"/>
  <c r="AI24" i="18"/>
  <c r="D50" i="17"/>
  <c r="AJ44" i="18"/>
  <c r="AJ33" i="18"/>
  <c r="AJ23" i="18"/>
  <c r="AI44" i="17"/>
  <c r="AI33" i="17"/>
  <c r="AI23" i="17"/>
  <c r="AT44" i="18"/>
  <c r="AT23" i="18"/>
  <c r="AT33" i="18"/>
  <c r="AP24" i="17"/>
  <c r="AP34" i="17"/>
  <c r="AP40" i="17"/>
  <c r="AP45" i="17"/>
  <c r="AP51" i="17"/>
  <c r="L44" i="16"/>
  <c r="L33" i="16"/>
  <c r="L23" i="16"/>
  <c r="AQ50" i="17"/>
  <c r="AQ46" i="17"/>
  <c r="AI35" i="16"/>
  <c r="AI39" i="16"/>
  <c r="S44" i="16"/>
  <c r="S23" i="16"/>
  <c r="S33" i="16"/>
  <c r="AJ33" i="16"/>
  <c r="AJ44" i="16"/>
  <c r="AJ23" i="16"/>
  <c r="D50" i="16"/>
  <c r="J39" i="16"/>
  <c r="J35" i="16"/>
  <c r="AV24" i="18"/>
  <c r="AV34" i="18"/>
  <c r="AV40" i="18"/>
  <c r="AV45" i="18"/>
  <c r="AV51" i="18"/>
  <c r="S50" i="17"/>
  <c r="S46" i="17"/>
  <c r="AR46" i="18"/>
  <c r="AR50" i="18"/>
  <c r="W35" i="18"/>
  <c r="W39" i="18"/>
  <c r="AB34" i="18"/>
  <c r="AB40" i="18"/>
  <c r="AB24" i="18"/>
  <c r="AB45" i="18"/>
  <c r="AB51" i="18"/>
  <c r="AT46" i="17"/>
  <c r="AT50" i="17"/>
  <c r="AE44" i="18"/>
  <c r="AE23" i="18"/>
  <c r="AE33" i="18"/>
  <c r="AO35" i="17"/>
  <c r="AO39" i="17"/>
  <c r="AX44" i="18"/>
  <c r="AX23" i="18"/>
  <c r="AX33" i="18"/>
  <c r="W35" i="16"/>
  <c r="W39" i="16"/>
  <c r="Y39" i="16"/>
  <c r="Y35" i="16"/>
  <c r="I34" i="16"/>
  <c r="I40" i="16"/>
  <c r="I24" i="16"/>
  <c r="I45" i="16"/>
  <c r="I51" i="16"/>
  <c r="AS35" i="16"/>
  <c r="AS39" i="16"/>
  <c r="H45" i="16"/>
  <c r="H51" i="16"/>
  <c r="H34" i="16"/>
  <c r="H40" i="16"/>
  <c r="H24" i="16"/>
  <c r="Z35" i="16"/>
  <c r="Z39" i="16"/>
  <c r="AE44" i="16"/>
  <c r="AE23" i="16"/>
  <c r="AE33" i="16"/>
  <c r="K44" i="18"/>
  <c r="K33" i="18"/>
  <c r="K23" i="18"/>
  <c r="AJ50" i="17"/>
  <c r="AJ46" i="17"/>
  <c r="O35" i="17"/>
  <c r="O39" i="17"/>
  <c r="P50" i="18"/>
  <c r="P46" i="18"/>
  <c r="U46" i="18"/>
  <c r="U50" i="18"/>
  <c r="AF34" i="18"/>
  <c r="AF40" i="18"/>
  <c r="AF24" i="18"/>
  <c r="AF45" i="18"/>
  <c r="AF51" i="18"/>
  <c r="AW35" i="17"/>
  <c r="AW39" i="17"/>
  <c r="U39" i="17"/>
  <c r="U35" i="17"/>
  <c r="K24" i="17"/>
  <c r="K34" i="17"/>
  <c r="K40" i="17"/>
  <c r="K45" i="17"/>
  <c r="K51" i="17"/>
  <c r="AS33" i="17"/>
  <c r="AS44" i="17"/>
  <c r="AS23" i="17"/>
  <c r="AH45" i="17"/>
  <c r="AH51" i="17"/>
  <c r="AH34" i="17"/>
  <c r="AH40" i="17"/>
  <c r="AH24" i="17"/>
  <c r="U46" i="16"/>
  <c r="U50" i="16"/>
  <c r="AA44" i="18"/>
  <c r="AA23" i="18"/>
  <c r="AA33" i="18"/>
  <c r="AM35" i="17"/>
  <c r="AM39" i="17"/>
  <c r="AC46" i="16"/>
  <c r="AC50" i="16"/>
  <c r="AQ24" i="16"/>
  <c r="AQ34" i="16"/>
  <c r="AQ40" i="16"/>
  <c r="AQ45" i="16"/>
  <c r="AQ51" i="16"/>
  <c r="G30" i="17"/>
  <c r="H27" i="17"/>
  <c r="Z46" i="18"/>
  <c r="Z50" i="18"/>
  <c r="V44" i="17"/>
  <c r="V23" i="17"/>
  <c r="V33" i="17"/>
  <c r="T50" i="16"/>
  <c r="T46" i="16"/>
  <c r="S39" i="17"/>
  <c r="S35" i="17"/>
  <c r="AB44" i="18"/>
  <c r="AB33" i="18"/>
  <c r="AB23" i="18"/>
  <c r="AT39" i="17"/>
  <c r="AT35" i="17"/>
  <c r="AE45" i="18"/>
  <c r="AE51" i="18"/>
  <c r="AE34" i="18"/>
  <c r="AE40" i="18"/>
  <c r="AE24" i="18"/>
  <c r="E22" i="17"/>
  <c r="E21" i="17"/>
  <c r="T39" i="17"/>
  <c r="T35" i="17"/>
  <c r="F50" i="18"/>
  <c r="F46" i="18"/>
  <c r="AA34" i="17"/>
  <c r="AA40" i="17"/>
  <c r="AA45" i="17"/>
  <c r="AA51" i="17"/>
  <c r="AA24" i="17"/>
  <c r="F34" i="17"/>
  <c r="F40" i="17"/>
  <c r="F24" i="17"/>
  <c r="F45" i="17"/>
  <c r="F51" i="17"/>
  <c r="AG46" i="17"/>
  <c r="AG50" i="17"/>
  <c r="I44" i="16"/>
  <c r="I33" i="16"/>
  <c r="I23" i="16"/>
  <c r="AK46" i="16"/>
  <c r="AK50" i="16"/>
  <c r="AS46" i="16"/>
  <c r="AS50" i="16"/>
  <c r="Z46" i="16"/>
  <c r="Z50" i="16"/>
  <c r="AR46" i="16"/>
  <c r="AR50" i="16"/>
  <c r="AJ39" i="17"/>
  <c r="AJ35" i="17"/>
  <c r="R46" i="16"/>
  <c r="R50" i="16"/>
  <c r="U39" i="18"/>
  <c r="U35" i="18"/>
  <c r="AF44" i="18"/>
  <c r="AF33" i="18"/>
  <c r="AF23" i="18"/>
  <c r="G46" i="16"/>
  <c r="G50" i="16"/>
  <c r="AH39" i="18"/>
  <c r="AH35" i="18"/>
  <c r="N50" i="18"/>
  <c r="N46" i="18"/>
  <c r="U46" i="17"/>
  <c r="U50" i="17"/>
  <c r="AD23" i="17"/>
  <c r="AD44" i="17"/>
  <c r="AD33" i="17"/>
  <c r="K46" i="16"/>
  <c r="K50" i="16"/>
  <c r="Z23" i="17"/>
  <c r="Z44" i="17"/>
  <c r="Z33" i="17"/>
  <c r="O46" i="16"/>
  <c r="O50" i="16"/>
  <c r="U39" i="16"/>
  <c r="U35" i="16"/>
  <c r="AA45" i="18"/>
  <c r="AA51" i="18"/>
  <c r="AA34" i="18"/>
  <c r="AA40" i="18"/>
  <c r="AA24" i="18"/>
  <c r="AC39" i="16"/>
  <c r="AC35" i="16"/>
  <c r="Y50" i="18"/>
  <c r="Y46" i="18"/>
  <c r="AQ24" i="18"/>
  <c r="AQ45" i="18"/>
  <c r="AQ51" i="18"/>
  <c r="AQ34" i="18"/>
  <c r="AQ40" i="18"/>
  <c r="I27" i="16"/>
  <c r="H30" i="16"/>
  <c r="AU33" i="17"/>
  <c r="AU44" i="17"/>
  <c r="AU23" i="17"/>
  <c r="L45" i="16"/>
  <c r="L51" i="16"/>
  <c r="L34" i="16"/>
  <c r="L40" i="16"/>
  <c r="L24" i="16"/>
  <c r="AQ35" i="17"/>
  <c r="AQ39" i="17"/>
  <c r="L50" i="18"/>
  <c r="L46" i="18"/>
  <c r="X34" i="18"/>
  <c r="X40" i="18"/>
  <c r="X24" i="18"/>
  <c r="X45" i="18"/>
  <c r="X51" i="18"/>
  <c r="F39" i="16"/>
  <c r="F35" i="16"/>
  <c r="AI46" i="16"/>
  <c r="AI50" i="16"/>
  <c r="AP46" i="18"/>
  <c r="AP50" i="18"/>
  <c r="AA44" i="17"/>
  <c r="AA33" i="17"/>
  <c r="AA23" i="17"/>
  <c r="AR39" i="16"/>
  <c r="AR35" i="16"/>
  <c r="X50" i="16"/>
  <c r="X46" i="16"/>
  <c r="O50" i="17"/>
  <c r="O46" i="17"/>
  <c r="P39" i="18"/>
  <c r="P35" i="18"/>
  <c r="V46" i="18"/>
  <c r="V50" i="18"/>
  <c r="AD46" i="18"/>
  <c r="O34" i="18"/>
  <c r="O40" i="18"/>
  <c r="O45" i="18"/>
  <c r="O51" i="18"/>
  <c r="O24" i="18"/>
  <c r="G39" i="16"/>
  <c r="G35" i="16"/>
  <c r="AH46" i="18"/>
  <c r="AH50" i="18"/>
  <c r="AW50" i="17"/>
  <c r="AW46" i="17"/>
  <c r="N35" i="18"/>
  <c r="N39" i="18"/>
  <c r="AD45" i="17"/>
  <c r="AD51" i="17"/>
  <c r="AD34" i="17"/>
  <c r="AD40" i="17"/>
  <c r="AD24" i="17"/>
  <c r="K39" i="16"/>
  <c r="K35" i="16"/>
  <c r="I50" i="17"/>
  <c r="Z45" i="17"/>
  <c r="Z51" i="17"/>
  <c r="Z34" i="17"/>
  <c r="Z40" i="17"/>
  <c r="Z24" i="17"/>
  <c r="O39" i="16"/>
  <c r="O35" i="16"/>
  <c r="AX46" i="16"/>
  <c r="AX50" i="16"/>
  <c r="AY50" i="18"/>
  <c r="AY46" i="18"/>
  <c r="E21" i="16"/>
  <c r="E22" i="16"/>
  <c r="AB24" i="16"/>
  <c r="AB34" i="16"/>
  <c r="AB40" i="16"/>
  <c r="AB45" i="16"/>
  <c r="AB51" i="16"/>
  <c r="G21" i="5"/>
  <c r="G22" i="5"/>
  <c r="G23" i="5"/>
  <c r="G24" i="5"/>
  <c r="G25" i="5"/>
  <c r="G26" i="5"/>
  <c r="G27" i="5"/>
  <c r="G28" i="5"/>
  <c r="G29" i="5"/>
  <c r="G30" i="5"/>
  <c r="D31" i="5"/>
  <c r="D107" i="5"/>
  <c r="P41" i="6"/>
  <c r="P40" i="6"/>
  <c r="P39" i="6"/>
  <c r="P38" i="6"/>
  <c r="P37" i="6"/>
  <c r="P35" i="6"/>
  <c r="P34" i="6"/>
  <c r="P33" i="6"/>
  <c r="P32" i="6"/>
  <c r="P31" i="6"/>
  <c r="C41" i="6"/>
  <c r="C40" i="6"/>
  <c r="C39" i="6"/>
  <c r="C38" i="6"/>
  <c r="C37" i="6"/>
  <c r="C36" i="6"/>
  <c r="D28" i="6"/>
  <c r="F28" i="6"/>
  <c r="H28" i="6"/>
  <c r="J28" i="6"/>
  <c r="L28" i="6"/>
  <c r="N28" i="6"/>
  <c r="C30" i="6"/>
  <c r="C31" i="6"/>
  <c r="C32" i="6"/>
  <c r="C33" i="6"/>
  <c r="C34" i="6"/>
  <c r="C35" i="6"/>
  <c r="O48" i="6"/>
  <c r="O47" i="6"/>
  <c r="Z35" i="17"/>
  <c r="Z39" i="17"/>
  <c r="AA35" i="18"/>
  <c r="AA39" i="18"/>
  <c r="AJ35" i="16"/>
  <c r="AJ39" i="16"/>
  <c r="AT50" i="18"/>
  <c r="AT46" i="18"/>
  <c r="AP46" i="17"/>
  <c r="AP50" i="17"/>
  <c r="E44" i="16"/>
  <c r="E33" i="16"/>
  <c r="E23" i="16"/>
  <c r="AA50" i="17"/>
  <c r="AA46" i="17"/>
  <c r="I35" i="16"/>
  <c r="I39" i="16"/>
  <c r="E33" i="17"/>
  <c r="E44" i="17"/>
  <c r="E23" i="17"/>
  <c r="AB39" i="18"/>
  <c r="AB35" i="18"/>
  <c r="V50" i="17"/>
  <c r="V46" i="17"/>
  <c r="AE35" i="16"/>
  <c r="AE39" i="16"/>
  <c r="AX46" i="18"/>
  <c r="AX50" i="18"/>
  <c r="AJ50" i="16"/>
  <c r="AJ46" i="16"/>
  <c r="S50" i="16"/>
  <c r="S46" i="16"/>
  <c r="AI50" i="17"/>
  <c r="AI46" i="17"/>
  <c r="AN39" i="17"/>
  <c r="AN35" i="17"/>
  <c r="E39" i="18"/>
  <c r="E35" i="18"/>
  <c r="AH35" i="17"/>
  <c r="AH39" i="17"/>
  <c r="M50" i="16"/>
  <c r="M46" i="16"/>
  <c r="AV39" i="17"/>
  <c r="AV35" i="17"/>
  <c r="AR35" i="17"/>
  <c r="AR39" i="17"/>
  <c r="G39" i="18"/>
  <c r="G35" i="18"/>
  <c r="AA35" i="16"/>
  <c r="AA39" i="16"/>
  <c r="AI46" i="18"/>
  <c r="AI50" i="18"/>
  <c r="AM35" i="18"/>
  <c r="AM39" i="18"/>
  <c r="N50" i="17"/>
  <c r="N46" i="17"/>
  <c r="J27" i="16"/>
  <c r="I30" i="16"/>
  <c r="AB50" i="18"/>
  <c r="AB46" i="18"/>
  <c r="AB50" i="16"/>
  <c r="AB46" i="16"/>
  <c r="AH46" i="17"/>
  <c r="AH50" i="17"/>
  <c r="O35" i="18"/>
  <c r="O39" i="18"/>
  <c r="H35" i="16"/>
  <c r="H39" i="16"/>
  <c r="AV50" i="17"/>
  <c r="AV46" i="17"/>
  <c r="AV46" i="18"/>
  <c r="AV50" i="18"/>
  <c r="AM50" i="18"/>
  <c r="F39" i="17"/>
  <c r="F35" i="17"/>
  <c r="H46" i="17"/>
  <c r="H50" i="17"/>
  <c r="X39" i="18"/>
  <c r="X35" i="18"/>
  <c r="AU46" i="17"/>
  <c r="AU50" i="17"/>
  <c r="Z46" i="17"/>
  <c r="Z50" i="17"/>
  <c r="AD35" i="17"/>
  <c r="AD39" i="17"/>
  <c r="AF39" i="18"/>
  <c r="AF35" i="18"/>
  <c r="V35" i="17"/>
  <c r="V39" i="17"/>
  <c r="AS50" i="17"/>
  <c r="AS46" i="17"/>
  <c r="K39" i="18"/>
  <c r="K35" i="18"/>
  <c r="AE46" i="16"/>
  <c r="AE50" i="16"/>
  <c r="AX35" i="18"/>
  <c r="AX39" i="18"/>
  <c r="S39" i="16"/>
  <c r="S35" i="16"/>
  <c r="L35" i="16"/>
  <c r="L39" i="16"/>
  <c r="AJ35" i="18"/>
  <c r="AJ39" i="18"/>
  <c r="AN50" i="17"/>
  <c r="AN46" i="17"/>
  <c r="AS35" i="18"/>
  <c r="AS39" i="18"/>
  <c r="AB35" i="16"/>
  <c r="AB39" i="16"/>
  <c r="K39" i="17"/>
  <c r="K35" i="17"/>
  <c r="AR46" i="17"/>
  <c r="AR50" i="17"/>
  <c r="G46" i="18"/>
  <c r="G50" i="18"/>
  <c r="AV39" i="18"/>
  <c r="AV35" i="18"/>
  <c r="AA50" i="16"/>
  <c r="AA46" i="16"/>
  <c r="AP39" i="17"/>
  <c r="AP35" i="17"/>
  <c r="H39" i="17"/>
  <c r="H35" i="17"/>
  <c r="X50" i="18"/>
  <c r="X46" i="18"/>
  <c r="N39" i="17"/>
  <c r="AQ50" i="18"/>
  <c r="I50" i="16"/>
  <c r="I46" i="16"/>
  <c r="E45" i="17"/>
  <c r="E51" i="17"/>
  <c r="E24" i="17"/>
  <c r="E34" i="17"/>
  <c r="E40" i="17"/>
  <c r="AE50" i="18"/>
  <c r="AE46" i="18"/>
  <c r="AS46" i="18"/>
  <c r="AS50" i="18"/>
  <c r="K50" i="17"/>
  <c r="K46" i="17"/>
  <c r="E34" i="16"/>
  <c r="E40" i="16"/>
  <c r="E24" i="16"/>
  <c r="E45" i="16"/>
  <c r="E51" i="16"/>
  <c r="AA35" i="17"/>
  <c r="AA39" i="17"/>
  <c r="AU35" i="17"/>
  <c r="AU39" i="17"/>
  <c r="AD46" i="17"/>
  <c r="AD50" i="17"/>
  <c r="AF50" i="18"/>
  <c r="AF46" i="18"/>
  <c r="H30" i="17"/>
  <c r="I27" i="17"/>
  <c r="AA50" i="18"/>
  <c r="AA46" i="18"/>
  <c r="AS39" i="17"/>
  <c r="AS35" i="17"/>
  <c r="K50" i="18"/>
  <c r="K46" i="18"/>
  <c r="AE35" i="18"/>
  <c r="AE39" i="18"/>
  <c r="L46" i="16"/>
  <c r="L50" i="16"/>
  <c r="AT39" i="18"/>
  <c r="AT35" i="18"/>
  <c r="AI35" i="17"/>
  <c r="AI39" i="17"/>
  <c r="AJ50" i="18"/>
  <c r="AJ46" i="18"/>
  <c r="E46" i="18"/>
  <c r="E50" i="18"/>
  <c r="O50" i="18"/>
  <c r="O46" i="18"/>
  <c r="M35" i="16"/>
  <c r="M39" i="16"/>
  <c r="H46" i="16"/>
  <c r="H50" i="16"/>
  <c r="AI35" i="18"/>
  <c r="AI39" i="18"/>
  <c r="F50" i="17"/>
  <c r="F46" i="17"/>
  <c r="AQ39" i="18"/>
  <c r="AQ35" i="18"/>
  <c r="G107" i="5"/>
  <c r="G16" i="5"/>
  <c r="J27" i="17"/>
  <c r="I30" i="17"/>
  <c r="E46" i="17"/>
  <c r="E50" i="17"/>
  <c r="E50" i="16"/>
  <c r="E46" i="16"/>
  <c r="E35" i="17"/>
  <c r="E39" i="17"/>
  <c r="J30" i="16"/>
  <c r="K27" i="16"/>
  <c r="E35" i="16"/>
  <c r="E39" i="16"/>
  <c r="K30" i="16"/>
  <c r="L27" i="16"/>
  <c r="K27" i="17"/>
  <c r="K30" i="17"/>
  <c r="J30" i="17"/>
  <c r="M27" i="16"/>
  <c r="M30" i="16"/>
  <c r="L30" i="16"/>
  <c r="L27" i="17"/>
  <c r="L30" i="17"/>
  <c r="N27" i="16"/>
  <c r="N30" i="16"/>
  <c r="M27" i="17"/>
  <c r="N27" i="17"/>
  <c r="M30" i="17"/>
  <c r="O27" i="16"/>
  <c r="P27" i="16"/>
  <c r="Q27" i="16"/>
  <c r="P30" i="16"/>
  <c r="N30" i="17"/>
  <c r="O27" i="17"/>
  <c r="O30" i="16"/>
  <c r="AY21" i="16"/>
  <c r="AY22" i="16"/>
  <c r="AP40" i="16"/>
  <c r="AP35" i="16"/>
  <c r="AQ44" i="16"/>
  <c r="AQ23" i="16"/>
  <c r="AQ33" i="16"/>
  <c r="AC21" i="17"/>
  <c r="AC22" i="17"/>
  <c r="I46" i="17"/>
  <c r="I51" i="17"/>
  <c r="AW22" i="16"/>
  <c r="AW21" i="16"/>
  <c r="T21" i="18"/>
  <c r="T22" i="18"/>
  <c r="Y21" i="17"/>
  <c r="Y22" i="17"/>
  <c r="AF22" i="16"/>
  <c r="AF21" i="16"/>
  <c r="AH22" i="16"/>
  <c r="AH21" i="16"/>
  <c r="AM21" i="16"/>
  <c r="AM22" i="16"/>
  <c r="P13" i="16"/>
  <c r="AO21" i="18"/>
  <c r="AO22" i="18"/>
  <c r="D45" i="16"/>
  <c r="D24" i="16"/>
  <c r="D34" i="16"/>
  <c r="D45" i="18"/>
  <c r="D34" i="18"/>
  <c r="J22" i="18"/>
  <c r="J21" i="18"/>
  <c r="R22" i="18"/>
  <c r="R21" i="18"/>
  <c r="AU33" i="18"/>
  <c r="AU44" i="18"/>
  <c r="AK21" i="17"/>
  <c r="AK22" i="17"/>
  <c r="N24" i="17"/>
  <c r="N34" i="17"/>
  <c r="AL44" i="18"/>
  <c r="AL23" i="18"/>
  <c r="AN50" i="18"/>
  <c r="AN46" i="18"/>
  <c r="AE10" i="17"/>
  <c r="AE13" i="17"/>
  <c r="D45" i="17"/>
  <c r="D24" i="17"/>
  <c r="G33" i="17"/>
  <c r="G23" i="17"/>
  <c r="P44" i="17"/>
  <c r="P23" i="17"/>
  <c r="AE50" i="17"/>
  <c r="AE46" i="17"/>
  <c r="N21" i="16"/>
  <c r="N22" i="16"/>
  <c r="I24" i="17"/>
  <c r="D24" i="18"/>
  <c r="AG21" i="18"/>
  <c r="AG22" i="18"/>
  <c r="AY22" i="17"/>
  <c r="AY21" i="17"/>
  <c r="H39" i="20"/>
  <c r="H34" i="20"/>
  <c r="S39" i="20"/>
  <c r="H21" i="18"/>
  <c r="P10" i="18"/>
  <c r="P13" i="18"/>
  <c r="D30" i="17"/>
  <c r="J23" i="17"/>
  <c r="J44" i="17"/>
  <c r="K10" i="17"/>
  <c r="AK10" i="17"/>
  <c r="AK13" i="17"/>
  <c r="AW10" i="17"/>
  <c r="AW13" i="17"/>
  <c r="P35" i="16"/>
  <c r="AC10" i="16"/>
  <c r="AC13" i="16"/>
  <c r="AN16" i="16"/>
  <c r="AM10" i="16"/>
  <c r="AM13" i="16"/>
  <c r="AN14" i="16"/>
  <c r="AN10" i="16"/>
  <c r="AN13" i="16"/>
  <c r="AS10" i="16"/>
  <c r="AS13" i="16"/>
  <c r="V260" i="15"/>
  <c r="AB260" i="15"/>
  <c r="AI260" i="15"/>
  <c r="AR260" i="15"/>
  <c r="E27" i="18"/>
  <c r="S33" i="18"/>
  <c r="S44" i="18"/>
  <c r="P50" i="16"/>
  <c r="AK10" i="16"/>
  <c r="AK13" i="16"/>
  <c r="AN24" i="16"/>
  <c r="O260" i="15"/>
  <c r="AH260" i="15"/>
  <c r="AM260" i="15"/>
  <c r="J127" i="10"/>
  <c r="H10" i="18"/>
  <c r="AN33" i="18"/>
  <c r="AN23" i="18"/>
  <c r="AE33" i="17"/>
  <c r="AE23" i="17"/>
  <c r="AV33" i="16"/>
  <c r="AV44" i="16"/>
  <c r="S260" i="15"/>
  <c r="AL260" i="15"/>
  <c r="AS260" i="15"/>
  <c r="N127" i="10"/>
  <c r="AR260" i="14"/>
  <c r="AY260" i="15"/>
  <c r="D260" i="14"/>
  <c r="AX260" i="14"/>
  <c r="H10" i="20"/>
  <c r="O127" i="10"/>
  <c r="K127" i="10"/>
  <c r="G127" i="10"/>
  <c r="H38" i="20"/>
  <c r="H33" i="20"/>
  <c r="S36" i="20"/>
  <c r="T43" i="20"/>
  <c r="AZ260" i="14"/>
  <c r="AV35" i="16"/>
  <c r="AV39" i="16"/>
  <c r="AN35" i="18"/>
  <c r="AN39" i="18"/>
  <c r="AT21" i="16"/>
  <c r="AT22" i="16"/>
  <c r="J50" i="17"/>
  <c r="J46" i="17"/>
  <c r="H23" i="18"/>
  <c r="H33" i="18"/>
  <c r="H44" i="18"/>
  <c r="AY45" i="17"/>
  <c r="AY51" i="17"/>
  <c r="AY24" i="17"/>
  <c r="AY34" i="17"/>
  <c r="AY40" i="17"/>
  <c r="G39" i="17"/>
  <c r="G35" i="17"/>
  <c r="N40" i="17"/>
  <c r="N35" i="17"/>
  <c r="AU50" i="18"/>
  <c r="AU46" i="18"/>
  <c r="J33" i="18"/>
  <c r="J44" i="18"/>
  <c r="J23" i="18"/>
  <c r="D40" i="16"/>
  <c r="D35" i="16"/>
  <c r="AO33" i="18"/>
  <c r="AO44" i="18"/>
  <c r="AO23" i="18"/>
  <c r="AM23" i="16"/>
  <c r="AM33" i="16"/>
  <c r="AM44" i="16"/>
  <c r="AF45" i="16"/>
  <c r="AF51" i="16"/>
  <c r="AF24" i="16"/>
  <c r="AF34" i="16"/>
  <c r="AF40" i="16"/>
  <c r="T44" i="18"/>
  <c r="T23" i="18"/>
  <c r="T33" i="18"/>
  <c r="AY34" i="16"/>
  <c r="AY40" i="16"/>
  <c r="AY24" i="16"/>
  <c r="AY45" i="16"/>
  <c r="AY51" i="16"/>
  <c r="P27" i="17"/>
  <c r="O30" i="17"/>
  <c r="H13" i="18"/>
  <c r="AZ10" i="18"/>
  <c r="AZ260" i="15"/>
  <c r="S50" i="18"/>
  <c r="S46" i="18"/>
  <c r="AO21" i="16"/>
  <c r="AO22" i="16"/>
  <c r="AX22" i="17"/>
  <c r="AX21" i="17"/>
  <c r="AG45" i="18"/>
  <c r="AG51" i="18"/>
  <c r="AG24" i="18"/>
  <c r="AG34" i="18"/>
  <c r="AG40" i="18"/>
  <c r="N45" i="16"/>
  <c r="N51" i="16"/>
  <c r="N34" i="16"/>
  <c r="N40" i="16"/>
  <c r="N24" i="16"/>
  <c r="AU39" i="18"/>
  <c r="AU35" i="18"/>
  <c r="J45" i="18"/>
  <c r="J51" i="18"/>
  <c r="J24" i="18"/>
  <c r="J34" i="18"/>
  <c r="J40" i="18"/>
  <c r="AZ10" i="16"/>
  <c r="AH44" i="16"/>
  <c r="AH23" i="16"/>
  <c r="AH33" i="16"/>
  <c r="Y34" i="17"/>
  <c r="Y40" i="17"/>
  <c r="Y24" i="17"/>
  <c r="Y45" i="17"/>
  <c r="Y51" i="17"/>
  <c r="AW23" i="16"/>
  <c r="AW44" i="16"/>
  <c r="AW33" i="16"/>
  <c r="AC45" i="17"/>
  <c r="AC51" i="17"/>
  <c r="AC34" i="17"/>
  <c r="AC40" i="17"/>
  <c r="AC24" i="17"/>
  <c r="AQ46" i="16"/>
  <c r="AQ50" i="16"/>
  <c r="AY44" i="16"/>
  <c r="AY33" i="16"/>
  <c r="AY23" i="16"/>
  <c r="AE39" i="17"/>
  <c r="AE35" i="17"/>
  <c r="S39" i="18"/>
  <c r="S35" i="18"/>
  <c r="AL22" i="17"/>
  <c r="AL21" i="17"/>
  <c r="AG33" i="18"/>
  <c r="AG23" i="18"/>
  <c r="AG44" i="18"/>
  <c r="N33" i="16"/>
  <c r="N44" i="16"/>
  <c r="N23" i="16"/>
  <c r="P46" i="17"/>
  <c r="P50" i="17"/>
  <c r="D51" i="17"/>
  <c r="D46" i="17"/>
  <c r="AK34" i="17"/>
  <c r="AK40" i="17"/>
  <c r="AK24" i="17"/>
  <c r="AK45" i="17"/>
  <c r="AK51" i="17"/>
  <c r="R23" i="18"/>
  <c r="R33" i="18"/>
  <c r="R44" i="18"/>
  <c r="D40" i="18"/>
  <c r="D35" i="18"/>
  <c r="D51" i="16"/>
  <c r="D46" i="16"/>
  <c r="Q21" i="16"/>
  <c r="AZ21" i="16"/>
  <c r="Q22" i="16"/>
  <c r="AH34" i="16"/>
  <c r="AH40" i="16"/>
  <c r="AH24" i="16"/>
  <c r="AH45" i="16"/>
  <c r="AH51" i="16"/>
  <c r="Y44" i="17"/>
  <c r="Y23" i="17"/>
  <c r="Y33" i="17"/>
  <c r="AW45" i="16"/>
  <c r="AW51" i="16"/>
  <c r="AW24" i="16"/>
  <c r="AW34" i="16"/>
  <c r="AW40" i="16"/>
  <c r="AC33" i="17"/>
  <c r="AC44" i="17"/>
  <c r="AC23" i="17"/>
  <c r="S10" i="20"/>
  <c r="T11" i="20"/>
  <c r="T45" i="20"/>
  <c r="AV50" i="16"/>
  <c r="AV46" i="16"/>
  <c r="AL22" i="16"/>
  <c r="AL21" i="16"/>
  <c r="F27" i="18"/>
  <c r="E30" i="18"/>
  <c r="AD21" i="16"/>
  <c r="AD22" i="16"/>
  <c r="K13" i="17"/>
  <c r="AZ10" i="17"/>
  <c r="Q22" i="18"/>
  <c r="Q21" i="18"/>
  <c r="AY23" i="17"/>
  <c r="AY33" i="17"/>
  <c r="AY44" i="17"/>
  <c r="AF22" i="17"/>
  <c r="AF21" i="17"/>
  <c r="AL46" i="18"/>
  <c r="AL50" i="18"/>
  <c r="AK44" i="17"/>
  <c r="AK33" i="17"/>
  <c r="AK23" i="17"/>
  <c r="R24" i="18"/>
  <c r="R34" i="18"/>
  <c r="R40" i="18"/>
  <c r="R45" i="18"/>
  <c r="R51" i="18"/>
  <c r="D51" i="18"/>
  <c r="D46" i="18"/>
  <c r="AO45" i="18"/>
  <c r="AO51" i="18"/>
  <c r="AO24" i="18"/>
  <c r="AO34" i="18"/>
  <c r="AO40" i="18"/>
  <c r="AM45" i="16"/>
  <c r="AM51" i="16"/>
  <c r="AM24" i="16"/>
  <c r="AM34" i="16"/>
  <c r="AM40" i="16"/>
  <c r="AF33" i="16"/>
  <c r="AF44" i="16"/>
  <c r="AF23" i="16"/>
  <c r="T45" i="18"/>
  <c r="T51" i="18"/>
  <c r="T24" i="18"/>
  <c r="T34" i="18"/>
  <c r="T40" i="18"/>
  <c r="AQ35" i="16"/>
  <c r="AQ39" i="16"/>
  <c r="Q30" i="16"/>
  <c r="R27" i="16"/>
  <c r="AK39" i="17"/>
  <c r="AK35" i="17"/>
  <c r="AF23" i="17"/>
  <c r="AF33" i="17"/>
  <c r="AF44" i="17"/>
  <c r="AY46" i="17"/>
  <c r="AY50" i="17"/>
  <c r="Q34" i="18"/>
  <c r="Q40" i="18"/>
  <c r="Q45" i="18"/>
  <c r="Q51" i="18"/>
  <c r="Q24" i="18"/>
  <c r="AD23" i="16"/>
  <c r="AD33" i="16"/>
  <c r="AD44" i="16"/>
  <c r="AL34" i="16"/>
  <c r="AL40" i="16"/>
  <c r="AL24" i="16"/>
  <c r="AL45" i="16"/>
  <c r="AL51" i="16"/>
  <c r="Y46" i="17"/>
  <c r="Y50" i="17"/>
  <c r="Q45" i="16"/>
  <c r="Q51" i="16"/>
  <c r="Q34" i="16"/>
  <c r="Q40" i="16"/>
  <c r="Q24" i="16"/>
  <c r="AG50" i="18"/>
  <c r="AG46" i="18"/>
  <c r="AL23" i="17"/>
  <c r="AL44" i="17"/>
  <c r="AL33" i="17"/>
  <c r="AY50" i="16"/>
  <c r="AY46" i="16"/>
  <c r="AH35" i="16"/>
  <c r="AH39" i="16"/>
  <c r="AO24" i="16"/>
  <c r="AO34" i="16"/>
  <c r="AO40" i="16"/>
  <c r="AO45" i="16"/>
  <c r="AO51" i="16"/>
  <c r="P30" i="17"/>
  <c r="Q27" i="17"/>
  <c r="T35" i="18"/>
  <c r="T39" i="18"/>
  <c r="J35" i="18"/>
  <c r="J39" i="18"/>
  <c r="AT34" i="16"/>
  <c r="AT40" i="16"/>
  <c r="AT24" i="16"/>
  <c r="AT45" i="16"/>
  <c r="AT51" i="16"/>
  <c r="AK50" i="17"/>
  <c r="AK46" i="17"/>
  <c r="AY39" i="17"/>
  <c r="AY35" i="17"/>
  <c r="AC46" i="17"/>
  <c r="AC50" i="17"/>
  <c r="Q23" i="16"/>
  <c r="Q44" i="16"/>
  <c r="Q33" i="16"/>
  <c r="AL24" i="17"/>
  <c r="AL34" i="17"/>
  <c r="AL40" i="17"/>
  <c r="AL45" i="17"/>
  <c r="AL51" i="17"/>
  <c r="AO33" i="16"/>
  <c r="AO44" i="16"/>
  <c r="AO23" i="16"/>
  <c r="AT23" i="16"/>
  <c r="AT44" i="16"/>
  <c r="AT33" i="16"/>
  <c r="AF34" i="17"/>
  <c r="AF40" i="17"/>
  <c r="AF45" i="17"/>
  <c r="AF51" i="17"/>
  <c r="AF24" i="17"/>
  <c r="R30" i="16"/>
  <c r="S27" i="16"/>
  <c r="AF46" i="16"/>
  <c r="AF50" i="16"/>
  <c r="L21" i="17"/>
  <c r="L22" i="17"/>
  <c r="G27" i="18"/>
  <c r="F30" i="18"/>
  <c r="AC39" i="17"/>
  <c r="AC35" i="17"/>
  <c r="Y39" i="17"/>
  <c r="Y35" i="17"/>
  <c r="R50" i="18"/>
  <c r="R46" i="18"/>
  <c r="N50" i="16"/>
  <c r="N46" i="16"/>
  <c r="AG39" i="18"/>
  <c r="AG35" i="18"/>
  <c r="AW35" i="16"/>
  <c r="AW39" i="16"/>
  <c r="AH50" i="16"/>
  <c r="AH46" i="16"/>
  <c r="AX44" i="17"/>
  <c r="AX23" i="17"/>
  <c r="AX33" i="17"/>
  <c r="I21" i="18"/>
  <c r="I22" i="18"/>
  <c r="T46" i="18"/>
  <c r="T50" i="18"/>
  <c r="AM50" i="16"/>
  <c r="AM46" i="16"/>
  <c r="AO46" i="18"/>
  <c r="AO50" i="18"/>
  <c r="H50" i="18"/>
  <c r="H46" i="18"/>
  <c r="AF39" i="16"/>
  <c r="AF35" i="16"/>
  <c r="Q44" i="18"/>
  <c r="Q23" i="18"/>
  <c r="Q33" i="18"/>
  <c r="AD24" i="16"/>
  <c r="AD34" i="16"/>
  <c r="AD40" i="16"/>
  <c r="AD45" i="16"/>
  <c r="AD51" i="16"/>
  <c r="AL33" i="16"/>
  <c r="AL23" i="16"/>
  <c r="AZ23" i="16"/>
  <c r="AL44" i="16"/>
  <c r="R35" i="18"/>
  <c r="R39" i="18"/>
  <c r="N39" i="16"/>
  <c r="N35" i="16"/>
  <c r="AY35" i="16"/>
  <c r="AY39" i="16"/>
  <c r="AW50" i="16"/>
  <c r="AW46" i="16"/>
  <c r="AZ22" i="16"/>
  <c r="AX45" i="17"/>
  <c r="AX51" i="17"/>
  <c r="AX24" i="17"/>
  <c r="AX34" i="17"/>
  <c r="AX40" i="17"/>
  <c r="AM35" i="16"/>
  <c r="AM39" i="16"/>
  <c r="AO39" i="18"/>
  <c r="AO35" i="18"/>
  <c r="J46" i="18"/>
  <c r="J50" i="18"/>
  <c r="H39" i="18"/>
  <c r="H35" i="18"/>
  <c r="AL50" i="16"/>
  <c r="AL46" i="16"/>
  <c r="Q46" i="18"/>
  <c r="Q50" i="18"/>
  <c r="L45" i="17"/>
  <c r="L51" i="17"/>
  <c r="L24" i="17"/>
  <c r="AZ24" i="17"/>
  <c r="AZ22" i="17"/>
  <c r="L34" i="17"/>
  <c r="L40" i="17"/>
  <c r="AX39" i="17"/>
  <c r="AX35" i="17"/>
  <c r="L44" i="17"/>
  <c r="L23" i="17"/>
  <c r="AZ23" i="17"/>
  <c r="L33" i="17"/>
  <c r="AZ21" i="17"/>
  <c r="AT39" i="16"/>
  <c r="AT35" i="16"/>
  <c r="Q46" i="16"/>
  <c r="Q50" i="16"/>
  <c r="R27" i="17"/>
  <c r="Q30" i="17"/>
  <c r="AL35" i="16"/>
  <c r="AL39" i="16"/>
  <c r="Q39" i="18"/>
  <c r="Q35" i="18"/>
  <c r="AT46" i="16"/>
  <c r="AT50" i="16"/>
  <c r="AO46" i="16"/>
  <c r="AO50" i="16"/>
  <c r="AL35" i="17"/>
  <c r="AL39" i="17"/>
  <c r="I45" i="18"/>
  <c r="I51" i="18"/>
  <c r="I24" i="18"/>
  <c r="AZ24" i="18"/>
  <c r="I34" i="18"/>
  <c r="I40" i="18"/>
  <c r="AZ22" i="18"/>
  <c r="AX50" i="17"/>
  <c r="AX46" i="17"/>
  <c r="H27" i="18"/>
  <c r="G30" i="18"/>
  <c r="AO35" i="16"/>
  <c r="AO39" i="16"/>
  <c r="AL46" i="17"/>
  <c r="AL50" i="17"/>
  <c r="AZ24" i="16"/>
  <c r="AD50" i="16"/>
  <c r="AD46" i="16"/>
  <c r="AF50" i="17"/>
  <c r="AF46" i="17"/>
  <c r="I23" i="18"/>
  <c r="AZ23" i="18"/>
  <c r="I44" i="18"/>
  <c r="I33" i="18"/>
  <c r="AZ21" i="18"/>
  <c r="S30" i="16"/>
  <c r="T27" i="16"/>
  <c r="Q39" i="16"/>
  <c r="Q35" i="16"/>
  <c r="AD35" i="16"/>
  <c r="AD39" i="16"/>
  <c r="AF39" i="17"/>
  <c r="AF35" i="17"/>
  <c r="I35" i="18"/>
  <c r="I39" i="18"/>
  <c r="R30" i="17"/>
  <c r="S27" i="17"/>
  <c r="L46" i="17"/>
  <c r="L50" i="17"/>
  <c r="U27" i="16"/>
  <c r="T30" i="16"/>
  <c r="I46" i="18"/>
  <c r="I50" i="18"/>
  <c r="I27" i="18"/>
  <c r="H30" i="18"/>
  <c r="L39" i="17"/>
  <c r="L35" i="17"/>
  <c r="V27" i="16"/>
  <c r="U30" i="16"/>
  <c r="I30" i="18"/>
  <c r="J27" i="18"/>
  <c r="T27" i="17"/>
  <c r="S30" i="17"/>
  <c r="T30" i="17"/>
  <c r="U27" i="17"/>
  <c r="V30" i="16"/>
  <c r="W27" i="16"/>
  <c r="K27" i="18"/>
  <c r="J30" i="18"/>
  <c r="X27" i="16"/>
  <c r="W30" i="16"/>
  <c r="U30" i="17"/>
  <c r="V27" i="17"/>
  <c r="L27" i="18"/>
  <c r="K30" i="18"/>
  <c r="V30" i="17"/>
  <c r="W27" i="17"/>
  <c r="L30" i="18"/>
  <c r="M27" i="18"/>
  <c r="Y27" i="16"/>
  <c r="X30" i="16"/>
  <c r="N27" i="18"/>
  <c r="M30" i="18"/>
  <c r="X27" i="17"/>
  <c r="W30" i="17"/>
  <c r="Z27" i="16"/>
  <c r="Y30" i="16"/>
  <c r="X30" i="17"/>
  <c r="Y27" i="17"/>
  <c r="Z30" i="16"/>
  <c r="AA27" i="16"/>
  <c r="O27" i="18"/>
  <c r="N30" i="18"/>
  <c r="AA30" i="16"/>
  <c r="AB27" i="16"/>
  <c r="Y30" i="17"/>
  <c r="Z27" i="17"/>
  <c r="O30" i="18"/>
  <c r="P27" i="18"/>
  <c r="Z30" i="17"/>
  <c r="AA27" i="17"/>
  <c r="P30" i="18"/>
  <c r="Q27" i="18"/>
  <c r="AC27" i="16"/>
  <c r="AB30" i="16"/>
  <c r="Q30" i="18"/>
  <c r="R27" i="18"/>
  <c r="AA30" i="17"/>
  <c r="AB27" i="17"/>
  <c r="AC30" i="16"/>
  <c r="AD27" i="16"/>
  <c r="AC27" i="17"/>
  <c r="AB30" i="17"/>
  <c r="AD30" i="16"/>
  <c r="AE27" i="16"/>
  <c r="S27" i="18"/>
  <c r="R30" i="18"/>
  <c r="AE30" i="16"/>
  <c r="AF27" i="16"/>
  <c r="T27" i="18"/>
  <c r="S30" i="18"/>
  <c r="AD27" i="17"/>
  <c r="AC30" i="17"/>
  <c r="T30" i="18"/>
  <c r="U27" i="18"/>
  <c r="AG27" i="16"/>
  <c r="AF30" i="16"/>
  <c r="AE27" i="17"/>
  <c r="AD30" i="17"/>
  <c r="AG30" i="16"/>
  <c r="AH27" i="16"/>
  <c r="U30" i="18"/>
  <c r="V27" i="18"/>
  <c r="AF27" i="17"/>
  <c r="AE30" i="17"/>
  <c r="W27" i="18"/>
  <c r="V30" i="18"/>
  <c r="AH30" i="16"/>
  <c r="AI27" i="16"/>
  <c r="AG27" i="17"/>
  <c r="AF30" i="17"/>
  <c r="AI30" i="16"/>
  <c r="AJ27" i="16"/>
  <c r="AG30" i="17"/>
  <c r="AH27" i="17"/>
  <c r="X27" i="18"/>
  <c r="W30" i="18"/>
  <c r="AH30" i="17"/>
  <c r="AI27" i="17"/>
  <c r="AK27" i="16"/>
  <c r="AJ30" i="16"/>
  <c r="X30" i="18"/>
  <c r="Y27" i="18"/>
  <c r="Y30" i="18"/>
  <c r="Z27" i="18"/>
  <c r="AK30" i="16"/>
  <c r="AL27" i="16"/>
  <c r="AI30" i="17"/>
  <c r="AJ27" i="17"/>
  <c r="AL30" i="16"/>
  <c r="AM27" i="16"/>
  <c r="Z30" i="18"/>
  <c r="AA27" i="18"/>
  <c r="AK27" i="17"/>
  <c r="AJ30" i="17"/>
  <c r="AB27" i="18"/>
  <c r="AA30" i="18"/>
  <c r="AM30" i="16"/>
  <c r="AN27" i="16"/>
  <c r="AK30" i="17"/>
  <c r="AL27" i="17"/>
  <c r="AO27" i="16"/>
  <c r="AN30" i="16"/>
  <c r="AM27" i="17"/>
  <c r="AL30" i="17"/>
  <c r="AC27" i="18"/>
  <c r="AB30" i="18"/>
  <c r="AN27" i="17"/>
  <c r="AM30" i="17"/>
  <c r="AC30" i="18"/>
  <c r="AD27" i="18"/>
  <c r="AO30" i="16"/>
  <c r="AP27" i="16"/>
  <c r="AE27" i="18"/>
  <c r="AD30" i="18"/>
  <c r="AQ27" i="16"/>
  <c r="AP30" i="16"/>
  <c r="AN30" i="17"/>
  <c r="AO27" i="17"/>
  <c r="AP27" i="17"/>
  <c r="AO30" i="17"/>
  <c r="AQ30" i="16"/>
  <c r="AR27" i="16"/>
  <c r="AE30" i="18"/>
  <c r="AF27" i="18"/>
  <c r="AR30" i="16"/>
  <c r="AS27" i="16"/>
  <c r="AF30" i="18"/>
  <c r="AG27" i="18"/>
  <c r="AQ27" i="17"/>
  <c r="AP30" i="17"/>
  <c r="AH27" i="18"/>
  <c r="AG30" i="18"/>
  <c r="AS30" i="16"/>
  <c r="AT27" i="16"/>
  <c r="AR27" i="17"/>
  <c r="AQ30" i="17"/>
  <c r="AU27" i="16"/>
  <c r="AT30" i="16"/>
  <c r="AR30" i="17"/>
  <c r="AS27" i="17"/>
  <c r="AH30" i="18"/>
  <c r="AI27" i="18"/>
  <c r="AS30" i="17"/>
  <c r="AT27" i="17"/>
  <c r="AJ27" i="18"/>
  <c r="AI30" i="18"/>
  <c r="AV27" i="16"/>
  <c r="AU30" i="16"/>
  <c r="AK27" i="18"/>
  <c r="AJ30" i="18"/>
  <c r="AU27" i="17"/>
  <c r="AT30" i="17"/>
  <c r="AW27" i="16"/>
  <c r="AV30" i="16"/>
  <c r="AU30" i="17"/>
  <c r="AV27" i="17"/>
  <c r="AW30" i="16"/>
  <c r="AX27" i="16"/>
  <c r="AK30" i="18"/>
  <c r="AL27" i="18"/>
  <c r="AX30" i="16"/>
  <c r="AY27" i="16"/>
  <c r="AY30" i="16"/>
  <c r="AZ30" i="16"/>
  <c r="AV30" i="17"/>
  <c r="AW27" i="17"/>
  <c r="AL30" i="18"/>
  <c r="AM27" i="18"/>
  <c r="AW30" i="17"/>
  <c r="AX27" i="17"/>
  <c r="AM30" i="18"/>
  <c r="AN27" i="18"/>
  <c r="AO27" i="18"/>
  <c r="AN30" i="18"/>
  <c r="AX30" i="17"/>
  <c r="AY27" i="17"/>
  <c r="AY30" i="17"/>
  <c r="AZ30" i="17"/>
  <c r="AO30" i="18"/>
  <c r="AP27" i="18"/>
  <c r="AQ27" i="18"/>
  <c r="AP30" i="18"/>
  <c r="AQ30" i="18"/>
  <c r="AR27" i="18"/>
  <c r="AS27" i="18"/>
  <c r="AR30" i="18"/>
  <c r="AT27" i="18"/>
  <c r="AS30" i="18"/>
  <c r="AT30" i="18"/>
  <c r="AU27" i="18"/>
  <c r="AV27" i="18"/>
  <c r="AU30" i="18"/>
  <c r="AV30" i="18"/>
  <c r="AW27" i="18"/>
  <c r="AX27" i="18"/>
  <c r="AW30" i="18"/>
  <c r="AX30" i="18"/>
  <c r="AY27" i="18"/>
  <c r="AY30" i="18"/>
  <c r="AZ30" i="18"/>
</calcChain>
</file>

<file path=xl/sharedStrings.xml><?xml version="1.0" encoding="utf-8"?>
<sst xmlns="http://schemas.openxmlformats.org/spreadsheetml/2006/main" count="2454" uniqueCount="414">
  <si>
    <t>Basic Information</t>
  </si>
  <si>
    <t>Company Name</t>
  </si>
  <si>
    <t>Facilities</t>
  </si>
  <si>
    <t>Location</t>
  </si>
  <si>
    <t>Buy/Sell capacity</t>
  </si>
  <si>
    <t>P01</t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</si>
  <si>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</si>
  <si>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</si>
  <si>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</si>
  <si>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</si>
  <si>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</si>
  <si>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</si>
  <si>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</si>
  <si>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</si>
  <si>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</si>
  <si>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</si>
  <si>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</si>
  <si>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Buy/Sell tankcars</t>
  </si>
  <si>
    <t>TankCars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</si>
  <si>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</si>
  <si>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</si>
  <si>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</si>
  <si>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</si>
  <si>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</si>
  <si>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</si>
  <si>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</si>
  <si>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</si>
  <si>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</si>
  <si>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</si>
  <si>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</si>
  <si>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</si>
  <si>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</si>
  <si>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</si>
  <si>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</si>
  <si>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</si>
  <si>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</si>
  <si>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</si>
  <si>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</si>
  <si>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</si>
  <si>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</si>
  <si>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</si>
  <si>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</si>
  <si>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</si>
  <si>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</si>
  <si>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</si>
  <si>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</si>
  <si>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</si>
  <si>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</si>
  <si>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</si>
  <si>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</si>
  <si>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</si>
  <si>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</si>
  <si>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</si>
  <si>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</si>
  <si>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</si>
  <si>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</si>
  <si>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</si>
  <si>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</si>
  <si>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</si>
  <si>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</si>
  <si>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</si>
  <si>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</si>
  <si>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</si>
  <si>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</si>
  <si>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</si>
  <si>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</si>
  <si>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</si>
  <si>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</si>
  <si>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</si>
  <si>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</si>
  <si>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</si>
  <si>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</si>
  <si>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</si>
  <si>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</si>
  <si>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</si>
  <si>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</si>
  <si>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</si>
  <si>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</si>
  <si>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</si>
  <si>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</si>
  <si>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</si>
  <si>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</si>
  <si>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</si>
  <si>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</si>
  <si>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</si>
  <si>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</si>
  <si>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</si>
  <si>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</si>
  <si>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</si>
  <si>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</si>
  <si>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</si>
  <si>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</si>
  <si>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</si>
  <si>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</si>
  <si>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</si>
  <si>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</si>
  <si>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</si>
  <si>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</si>
  <si>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</si>
  <si>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</si>
  <si>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</si>
  <si>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</si>
  <si>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</si>
  <si>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</si>
  <si>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</si>
  <si>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</si>
  <si>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</si>
  <si>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</si>
  <si>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</si>
  <si>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</si>
  <si>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 xml:space="preserve"> </t>
  </si>
  <si>
    <t>Year</t>
  </si>
  <si>
    <t>ORA Contracts</t>
  </si>
  <si>
    <t>FCOJ Contracts</t>
  </si>
  <si>
    <t>Shipping</t>
  </si>
  <si>
    <t>From:To</t>
  </si>
  <si>
    <t>Manufacturing</t>
  </si>
  <si>
    <t>Process ORA into POJ or FCOJ(%)</t>
  </si>
  <si>
    <t>Plant</t>
  </si>
  <si>
    <t>Product</t>
  </si>
  <si>
    <t>Proportion</t>
  </si>
  <si>
    <t>From</t>
  </si>
  <si>
    <t>Futures</t>
  </si>
  <si>
    <t>FCOJ</t>
  </si>
  <si>
    <t>Reconstitution</t>
  </si>
  <si>
    <t>ORA</t>
  </si>
  <si>
    <t>NE</t>
  </si>
  <si>
    <t>MA</t>
  </si>
  <si>
    <t>SE</t>
  </si>
  <si>
    <t>MW</t>
  </si>
  <si>
    <t>DS</t>
  </si>
  <si>
    <t>NW</t>
  </si>
  <si>
    <t>SW</t>
  </si>
  <si>
    <t>POJ</t>
  </si>
  <si>
    <t>ROJ</t>
  </si>
  <si>
    <t>Price 3</t>
  </si>
  <si>
    <t>Price 2</t>
  </si>
  <si>
    <t>Price 1</t>
  </si>
  <si>
    <t>Pricing for each product in each region($/lb)</t>
  </si>
  <si>
    <t>Grove:Multiplier</t>
  </si>
  <si>
    <t>Raw Materials</t>
  </si>
  <si>
    <t>Type</t>
  </si>
  <si>
    <t>Multiplier</t>
  </si>
  <si>
    <t>Reconstitute FCOJ into ROJ at Storages(%)</t>
  </si>
  <si>
    <t>Ship ORA from Groves to Plants or Storages(%)</t>
  </si>
  <si>
    <t>Ship FCOJ (futures) from FLA to Storages; Ship POJ, FCOJ from Plants to Storages(%)</t>
  </si>
  <si>
    <t>Region:Month</t>
  </si>
  <si>
    <t>Storage:Month</t>
  </si>
  <si>
    <t>TankCars(unit of cars)</t>
  </si>
  <si>
    <t>Type:Month</t>
  </si>
  <si>
    <t>Sum</t>
  </si>
  <si>
    <t>This year</t>
  </si>
  <si>
    <t>Next year</t>
  </si>
  <si>
    <t>Arrival of matured ORA Futures and FCOJ Futures(%)</t>
  </si>
  <si>
    <t>Purchases at the Futures Market(tons) (ORA and FCOJ)</t>
  </si>
  <si>
    <t>Plants(tons)</t>
  </si>
  <si>
    <t>Storages(tons)</t>
  </si>
  <si>
    <t>Quantity Multipliers(unit, $/lb)</t>
  </si>
  <si>
    <t>Pricing</t>
  </si>
  <si>
    <t>Price</t>
  </si>
  <si>
    <t>Quantity</t>
  </si>
  <si>
    <t>Maturity</t>
  </si>
  <si>
    <t>Matured Amount:</t>
  </si>
  <si>
    <r>
      <t xml:space="preserve">FLA </t>
    </r>
    <r>
      <rPr>
        <i/>
        <sz val="10"/>
        <rFont val="Arial"/>
        <family val="2"/>
      </rPr>
      <t>(spot &amp; futures)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</si>
  <si>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</si>
  <si>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thebreakfastclub</t>
  </si>
  <si>
    <t>Region</t>
  </si>
  <si>
    <t>Market</t>
  </si>
  <si>
    <t>Nearest Storage</t>
  </si>
  <si>
    <t>Distance(miles)</t>
  </si>
  <si>
    <t>Transportation Cost($/ton)</t>
  </si>
  <si>
    <t>ANY</t>
  </si>
  <si>
    <t>BOS</t>
  </si>
  <si>
    <t>CLP</t>
  </si>
  <si>
    <t>KEE</t>
  </si>
  <si>
    <t>LAK</t>
  </si>
  <si>
    <t>MBK</t>
  </si>
  <si>
    <t>MVY</t>
  </si>
  <si>
    <t>PGH</t>
  </si>
  <si>
    <t>PHI</t>
  </si>
  <si>
    <t>PVD</t>
  </si>
  <si>
    <t>RER</t>
  </si>
  <si>
    <t>SCR</t>
  </si>
  <si>
    <t>SMS</t>
  </si>
  <si>
    <t>SUP</t>
  </si>
  <si>
    <t>CRS</t>
  </si>
  <si>
    <t>CVE</t>
  </si>
  <si>
    <t>CWV</t>
  </si>
  <si>
    <t>DTN</t>
  </si>
  <si>
    <t>FRY</t>
  </si>
  <si>
    <t>HIP</t>
  </si>
  <si>
    <t>JTC</t>
  </si>
  <si>
    <t>LXK</t>
  </si>
  <si>
    <t>MAO</t>
  </si>
  <si>
    <t>MAY</t>
  </si>
  <si>
    <t>MSD</t>
  </si>
  <si>
    <t>MSP</t>
  </si>
  <si>
    <t>MTH</t>
  </si>
  <si>
    <t>RCH</t>
  </si>
  <si>
    <t>RRN</t>
  </si>
  <si>
    <t>SHK</t>
  </si>
  <si>
    <t>TIL</t>
  </si>
  <si>
    <t>CHR</t>
  </si>
  <si>
    <t>DAY</t>
  </si>
  <si>
    <t>FPR</t>
  </si>
  <si>
    <t>FSC</t>
  </si>
  <si>
    <t>GRN</t>
  </si>
  <si>
    <t>HVA</t>
  </si>
  <si>
    <t>JFL</t>
  </si>
  <si>
    <t>MTG</t>
  </si>
  <si>
    <t>OCL</t>
  </si>
  <si>
    <t>PAN</t>
  </si>
  <si>
    <t>WPB</t>
  </si>
  <si>
    <t>YEM</t>
  </si>
  <si>
    <t>ABL</t>
  </si>
  <si>
    <t>BYO</t>
  </si>
  <si>
    <t>CED</t>
  </si>
  <si>
    <t>CUP</t>
  </si>
  <si>
    <t>ELK</t>
  </si>
  <si>
    <t>FWA</t>
  </si>
  <si>
    <t>GBW</t>
  </si>
  <si>
    <t>GEE</t>
  </si>
  <si>
    <t>GFK</t>
  </si>
  <si>
    <t>HER</t>
  </si>
  <si>
    <t>JAC</t>
  </si>
  <si>
    <t>LSL</t>
  </si>
  <si>
    <t>MAS</t>
  </si>
  <si>
    <t>MND</t>
  </si>
  <si>
    <t>NLW</t>
  </si>
  <si>
    <t>OWT</t>
  </si>
  <si>
    <t>SDL</t>
  </si>
  <si>
    <t>SHL</t>
  </si>
  <si>
    <t>SJF</t>
  </si>
  <si>
    <t>STP</t>
  </si>
  <si>
    <t>SWI</t>
  </si>
  <si>
    <t>TRV</t>
  </si>
  <si>
    <t>BST</t>
  </si>
  <si>
    <t>DEL</t>
  </si>
  <si>
    <t>ELP</t>
  </si>
  <si>
    <t>FTW</t>
  </si>
  <si>
    <t>GRL</t>
  </si>
  <si>
    <t>LAF</t>
  </si>
  <si>
    <t>LRO</t>
  </si>
  <si>
    <t>MCX</t>
  </si>
  <si>
    <t>MKO</t>
  </si>
  <si>
    <t>MRE</t>
  </si>
  <si>
    <t>PRA</t>
  </si>
  <si>
    <t>RSW</t>
  </si>
  <si>
    <t>SGE</t>
  </si>
  <si>
    <t>SME</t>
  </si>
  <si>
    <t>SNA</t>
  </si>
  <si>
    <t>TYE</t>
  </si>
  <si>
    <t>BTT</t>
  </si>
  <si>
    <t>DIM</t>
  </si>
  <si>
    <t>EUG</t>
  </si>
  <si>
    <t>LEW</t>
  </si>
  <si>
    <t>PCO</t>
  </si>
  <si>
    <t>RSP</t>
  </si>
  <si>
    <t>TWF</t>
  </si>
  <si>
    <t>YKM</t>
  </si>
  <si>
    <t>BKR</t>
  </si>
  <si>
    <t>DOZ</t>
  </si>
  <si>
    <t>FSO</t>
  </si>
  <si>
    <t>GRU</t>
  </si>
  <si>
    <t>HUL</t>
  </si>
  <si>
    <t>LOS</t>
  </si>
  <si>
    <t>RFE</t>
  </si>
  <si>
    <t>RNE</t>
  </si>
  <si>
    <t>SCM</t>
  </si>
  <si>
    <t>SFC</t>
  </si>
  <si>
    <t>TCY</t>
  </si>
  <si>
    <t>Sales</t>
  </si>
  <si>
    <t>Sales For FCOJ(tons)(1st Column), Transportation Cost($)(2nd Column) (by market and week)</t>
  </si>
  <si>
    <t>Month</t>
  </si>
  <si>
    <t>Mar:Week</t>
  </si>
  <si>
    <t>Sales(tons) (by region and month)</t>
  </si>
  <si>
    <t>Reg:Mon</t>
  </si>
  <si>
    <t>Total</t>
  </si>
  <si>
    <t>Sales Revenue($) (by region and month)</t>
  </si>
  <si>
    <t>Transportation Cost from storages to markets($) (by region and month)</t>
  </si>
  <si>
    <t>Sales For ROJ(tons)(1st Column), Transportation Cost($)(2nd Column) (by market and week)</t>
  </si>
  <si>
    <t>Sales For POJ(tons)(1st Column), Transportation Cost($)(2nd Column) (by market and week)</t>
  </si>
  <si>
    <t>Sales For ORA(tons)(1st Column), Transportation Cost($)(2nd Column) (by market and week)</t>
  </si>
  <si>
    <t>Storage</t>
  </si>
  <si>
    <t>Storage:</t>
  </si>
  <si>
    <t>Capacity:</t>
  </si>
  <si>
    <t>Time (beginning of week)</t>
  </si>
  <si>
    <t>|-------</t>
  </si>
  <si>
    <t xml:space="preserve"> -------|-------</t>
  </si>
  <si>
    <t xml:space="preserve"> -------|</t>
  </si>
  <si>
    <t>Scheduled to ship in/Sum</t>
  </si>
  <si>
    <t>Shipped In + Reconstituted</t>
  </si>
  <si>
    <t xml:space="preserve"> -</t>
  </si>
  <si>
    <t>Toss Out</t>
  </si>
  <si>
    <t>Inventory</t>
  </si>
  <si>
    <t>rotten</t>
  </si>
  <si>
    <t>% of FCOJ</t>
  </si>
  <si>
    <t>Available</t>
  </si>
  <si>
    <t>Sold</t>
  </si>
  <si>
    <t>Ship Out</t>
  </si>
  <si>
    <t>Costs at storage</t>
  </si>
  <si>
    <t>Hold Inventory</t>
  </si>
  <si>
    <t>Plant:</t>
  </si>
  <si>
    <t>Shipped In</t>
  </si>
  <si>
    <t>Breakdown?</t>
  </si>
  <si>
    <t>(Yes/"")</t>
  </si>
  <si>
    <t>Cost for POJ</t>
  </si>
  <si>
    <t>Cost for FCOJ</t>
  </si>
  <si>
    <t>At home</t>
  </si>
  <si>
    <t>Going out</t>
  </si>
  <si>
    <t>Coming home</t>
  </si>
  <si>
    <t>Hold Cost</t>
  </si>
  <si>
    <t>Grove</t>
  </si>
  <si>
    <r>
      <t xml:space="preserve">Prices of oranges at the Spot Market(Currency/lb) </t>
    </r>
    <r>
      <rPr>
        <i/>
        <u/>
        <sz val="10"/>
        <rFont val="Arial"/>
        <family val="2"/>
      </rPr>
      <t>ORA</t>
    </r>
  </si>
  <si>
    <t>Foreign Exchange Rate: US$ value of 1 BRA Real or 1 SPA Euro ($/BRL)($/EUR)</t>
  </si>
  <si>
    <t>Currency:Month</t>
  </si>
  <si>
    <t>BRA Real</t>
  </si>
  <si>
    <t>SPA Euro</t>
  </si>
  <si>
    <r>
      <t xml:space="preserve">US$ Prices of oranges at the Spot Market($/lb) </t>
    </r>
    <r>
      <rPr>
        <i/>
        <u/>
        <sz val="10"/>
        <rFont val="Arial"/>
        <family val="2"/>
      </rPr>
      <t>ORA</t>
    </r>
  </si>
  <si>
    <t>Actual Quantity Multiplier(unit)</t>
  </si>
  <si>
    <t>Gro:Mon</t>
  </si>
  <si>
    <r>
      <t xml:space="preserve">Amount of oranges harvested(tons) </t>
    </r>
    <r>
      <rPr>
        <i/>
        <u/>
        <sz val="10"/>
        <rFont val="Arial"/>
        <family val="2"/>
      </rPr>
      <t>ORA</t>
    </r>
  </si>
  <si>
    <t>Gro:Week</t>
  </si>
  <si>
    <r>
      <t xml:space="preserve">Actual amount of oranges purchased(tons) </t>
    </r>
    <r>
      <rPr>
        <i/>
        <u/>
        <sz val="10"/>
        <rFont val="Arial"/>
        <family val="2"/>
      </rPr>
      <t>ORA</t>
    </r>
  </si>
  <si>
    <t>Gro:Wk</t>
  </si>
  <si>
    <r>
      <t xml:space="preserve">Purchasing cost of oranges($) </t>
    </r>
    <r>
      <rPr>
        <i/>
        <u/>
        <sz val="10"/>
        <rFont val="Arial"/>
        <family val="2"/>
      </rPr>
      <t>ORA</t>
    </r>
  </si>
  <si>
    <r>
      <t xml:space="preserve">Amount of matured futures products(tons) </t>
    </r>
    <r>
      <rPr>
        <i/>
        <u/>
        <sz val="10"/>
        <rFont val="Arial"/>
        <family val="2"/>
      </rPr>
      <t>ORA Futures, FCOJ Futures</t>
    </r>
  </si>
  <si>
    <t>from FLA:Month</t>
  </si>
  <si>
    <t>ORA Futures</t>
  </si>
  <si>
    <t>FCOJ Futures</t>
  </si>
  <si>
    <r>
      <t xml:space="preserve">Transportation Cost($) for shipping </t>
    </r>
    <r>
      <rPr>
        <i/>
        <u/>
        <sz val="10"/>
        <rFont val="Arial"/>
        <family val="2"/>
      </rPr>
      <t>FCOJ Futures</t>
    </r>
  </si>
  <si>
    <t>Month:Storage</t>
  </si>
  <si>
    <r>
      <t xml:space="preserve">Actual amount of oranges shipped out from groves(tons) </t>
    </r>
    <r>
      <rPr>
        <i/>
        <u/>
        <sz val="10"/>
        <rFont val="Arial"/>
        <family val="2"/>
      </rPr>
      <t>ORA, ORA Futures</t>
    </r>
  </si>
  <si>
    <t>from Grove:Week</t>
  </si>
  <si>
    <r>
      <t xml:space="preserve">Transportation Cost($) for shipping </t>
    </r>
    <r>
      <rPr>
        <i/>
        <u/>
        <sz val="10"/>
        <rFont val="Arial"/>
        <family val="2"/>
      </rPr>
      <t>ORA + ORA Futures</t>
    </r>
  </si>
  <si>
    <t>To</t>
  </si>
  <si>
    <t>plants</t>
  </si>
  <si>
    <t>storages</t>
  </si>
  <si>
    <t>Yes</t>
  </si>
  <si>
    <t>Distance:</t>
  </si>
  <si>
    <t>POJ to ship</t>
  </si>
  <si>
    <t>FCOJ to ship</t>
  </si>
  <si>
    <t>OJ to ship (Sum)</t>
  </si>
  <si>
    <t>POJ by TankCars</t>
  </si>
  <si>
    <t>FCOJ by TankCars</t>
  </si>
  <si>
    <t>No. TankCars</t>
  </si>
  <si>
    <t>POJ by Carrier</t>
  </si>
  <si>
    <t>FCOJ by Carrier</t>
  </si>
  <si>
    <t>No. Weeks</t>
  </si>
  <si>
    <t>Cost by TankCars</t>
  </si>
  <si>
    <t>Cost by Carrier</t>
  </si>
  <si>
    <t>Activities</t>
  </si>
  <si>
    <t>Earnings</t>
  </si>
  <si>
    <t>Sales (tons)</t>
  </si>
  <si>
    <t>Sales Revenue</t>
  </si>
  <si>
    <t>Fresh Oranges (ORA)</t>
  </si>
  <si>
    <t>Premium Orange Juice (POJ)</t>
  </si>
  <si>
    <t>Reconstituted Orange Juice (ROJ)</t>
  </si>
  <si>
    <t>Frozen Concentrated Orange Juice (FCOJ)</t>
  </si>
  <si>
    <t>Total Revenue</t>
  </si>
  <si>
    <t>Materials Acquisitions &amp; Losses (tons)</t>
  </si>
  <si>
    <t>Oranges Harvested</t>
  </si>
  <si>
    <t>Materials Costs</t>
  </si>
  <si>
    <t>ORA Futures Matured</t>
  </si>
  <si>
    <t xml:space="preserve">Orange (ORA) Purchases </t>
  </si>
  <si>
    <t>FCOJ Futures Matured</t>
  </si>
  <si>
    <t>ORA Futures Costs</t>
  </si>
  <si>
    <t>Premium Orange Juice (POJ) Manufactured</t>
  </si>
  <si>
    <t>FCOJ Futures Costs</t>
  </si>
  <si>
    <t>Frozen Concentrated Orange Juice (FCOJ) Manufactured</t>
  </si>
  <si>
    <t>Transportation Costs from Groves (ORA &amp; ORA futures)</t>
  </si>
  <si>
    <t>Reconstituted Orange Juice (ROJ) Manufactured</t>
  </si>
  <si>
    <t>Transportation Costs from Groves (FCOJ futures)</t>
  </si>
  <si>
    <t>Products Lost due to Capacity Shortage</t>
  </si>
  <si>
    <t>Total Materials Costs</t>
  </si>
  <si>
    <t>(</t>
  </si>
  <si>
    <t>)</t>
  </si>
  <si>
    <t>Products Lost due to Spoilage</t>
  </si>
  <si>
    <t>Manufacturing Costs</t>
  </si>
  <si>
    <t>Futures Contracts Purchases (tons)</t>
  </si>
  <si>
    <t>POJ Manufacturing Costs</t>
  </si>
  <si>
    <t>ORA Futures Contracts</t>
  </si>
  <si>
    <t>FCOJ Manufacturing Costs</t>
  </si>
  <si>
    <t>FCOJ Futures Contracts</t>
  </si>
  <si>
    <t>ROJ Reconstitution Costs</t>
  </si>
  <si>
    <t>Total Processing Costs</t>
  </si>
  <si>
    <t>Facilities Adjustment (tons of capacity)</t>
  </si>
  <si>
    <t>Processing Plants Capacity Upgrade</t>
  </si>
  <si>
    <t>Transportation Costs from Plants and Storages &amp; Inventory Hold Costs</t>
  </si>
  <si>
    <t>Storage Centers Capacity Upgrade</t>
  </si>
  <si>
    <t>Transportation Costs from Plants (TankCars)</t>
  </si>
  <si>
    <t>Processing Plants Capacity Downgrade</t>
  </si>
  <si>
    <t>Transportation Costs from Plants (Carriers)</t>
  </si>
  <si>
    <t>Storage Centers Capacity Downgrade</t>
  </si>
  <si>
    <t>Inventory Hold Costs at Storages</t>
  </si>
  <si>
    <t>Transportation Costs from Storages</t>
  </si>
  <si>
    <t>Facilities Acquisitions (unit)</t>
  </si>
  <si>
    <t>Total Transportation and Storage Costs</t>
  </si>
  <si>
    <t>Processing Plants</t>
  </si>
  <si>
    <t>Storage Centers</t>
  </si>
  <si>
    <t>Facilities Adjustment &amp; Maintenance Costs</t>
  </si>
  <si>
    <t>Processing Plant Maintenance Costs</t>
  </si>
  <si>
    <t>Costs(/Gains) of Acquiring(/Selling) Processing Plant</t>
  </si>
  <si>
    <t>Facilities Sold (unit)</t>
  </si>
  <si>
    <t>Processing Plant Capacity Adjustment Costs(/Gains)</t>
  </si>
  <si>
    <t>Storage Center Maintenance Costs</t>
  </si>
  <si>
    <t>Costs(/Gains) of Acquiring(/Selling) Storage Center</t>
  </si>
  <si>
    <t>Storage Center Capacity Adjustment Costs(/Gains)</t>
  </si>
  <si>
    <t>TankCars Hold Costs</t>
  </si>
  <si>
    <t>TankCars Purchase Costs(/Selling Gains)</t>
  </si>
  <si>
    <t>Total Facilities Costs</t>
  </si>
  <si>
    <t>Net Profit</t>
  </si>
  <si>
    <t>Annual Report for the year ending August 31st,  2014</t>
  </si>
  <si>
    <t>but not from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</si>
</sst>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b/>
      <i/>
      <sz val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4" fillId="0" borderId="0"/>
  </cellStyleXfs>
  <cellXfs count="2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7" xfId="0" applyFill="1" applyBorder="1" applyAlignment="1"/>
    <xf numFmtId="0" fontId="0" fillId="3" borderId="3" xfId="0" applyFill="1" applyBorder="1" applyAlignment="1"/>
    <xf numFmtId="0" fontId="0" fillId="3" borderId="8" xfId="0" applyFill="1" applyBorder="1" applyAlignment="1"/>
    <xf numFmtId="0" fontId="0" fillId="3" borderId="4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0" fillId="3" borderId="12" xfId="0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5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3" borderId="15" xfId="0" applyNumberFormat="1" applyFill="1" applyBorder="1" applyAlignment="1"/>
    <xf numFmtId="0" fontId="0" fillId="2" borderId="3" xfId="0" applyNumberFormat="1" applyFill="1" applyBorder="1" applyAlignment="1"/>
    <xf numFmtId="0" fontId="0" fillId="2" borderId="8" xfId="0" applyNumberFormat="1" applyFill="1" applyBorder="1" applyAlignment="1"/>
    <xf numFmtId="0" fontId="0" fillId="2" borderId="4" xfId="0" applyNumberFormat="1" applyFill="1" applyBorder="1" applyAlignment="1"/>
    <xf numFmtId="0" fontId="0" fillId="3" borderId="10" xfId="0" applyNumberFormat="1" applyFill="1" applyBorder="1" applyAlignment="1"/>
    <xf numFmtId="0" fontId="0" fillId="2" borderId="9" xfId="0" applyNumberFormat="1" applyFill="1" applyBorder="1" applyAlignment="1"/>
    <xf numFmtId="0" fontId="3" fillId="2" borderId="9" xfId="0" applyNumberFormat="1" applyFont="1" applyFill="1" applyBorder="1" applyAlignment="1"/>
    <xf numFmtId="0" fontId="0" fillId="3" borderId="11" xfId="0" applyNumberFormat="1" applyFill="1" applyBorder="1" applyAlignment="1"/>
    <xf numFmtId="0" fontId="0" fillId="3" borderId="0" xfId="0" applyNumberFormat="1" applyFill="1" applyBorder="1" applyAlignment="1"/>
    <xf numFmtId="0" fontId="0" fillId="3" borderId="7" xfId="0" applyNumberFormat="1" applyFill="1" applyBorder="1" applyAlignment="1"/>
    <xf numFmtId="0" fontId="0" fillId="3" borderId="6" xfId="0" applyNumberForma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2" borderId="0" xfId="0" applyNumberForma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4" fillId="3" borderId="5" xfId="0" applyNumberFormat="1" applyFont="1" applyFill="1" applyBorder="1" applyAlignment="1"/>
    <xf numFmtId="0" fontId="0" fillId="0" borderId="6" xfId="0" applyNumberFormat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0" borderId="21" xfId="0" applyNumberFormat="1" applyBorder="1" applyAlignment="1"/>
    <xf numFmtId="0" fontId="0" fillId="3" borderId="23" xfId="0" applyNumberFormat="1" applyFill="1" applyBorder="1" applyAlignment="1"/>
    <xf numFmtId="0" fontId="4" fillId="0" borderId="0" xfId="0" applyNumberFormat="1" applyFont="1" applyAlignment="1"/>
    <xf numFmtId="0" fontId="0" fillId="0" borderId="7" xfId="0" applyNumberFormat="1" applyBorder="1" applyAlignment="1">
      <alignment horizontal="right"/>
    </xf>
    <xf numFmtId="0" fontId="0" fillId="3" borderId="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4" borderId="0" xfId="0" applyNumberFormat="1" applyFill="1" applyBorder="1" applyAlignment="1"/>
    <xf numFmtId="0" fontId="0" fillId="4" borderId="6" xfId="0" applyNumberFormat="1" applyFill="1" applyBorder="1" applyAlignment="1"/>
    <xf numFmtId="0" fontId="0" fillId="4" borderId="3" xfId="0" applyNumberFormat="1" applyFill="1" applyBorder="1" applyAlignment="1"/>
    <xf numFmtId="0" fontId="0" fillId="4" borderId="8" xfId="0" applyNumberFormat="1" applyFill="1" applyBorder="1" applyAlignment="1"/>
    <xf numFmtId="0" fontId="0" fillId="3" borderId="26" xfId="0" applyNumberFormat="1" applyFill="1" applyBorder="1" applyAlignment="1"/>
    <xf numFmtId="0" fontId="0" fillId="0" borderId="8" xfId="0" applyNumberFormat="1" applyBorder="1" applyAlignment="1"/>
    <xf numFmtId="0" fontId="0" fillId="0" borderId="4" xfId="0" applyNumberFormat="1" applyBorder="1" applyAlignment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0" fillId="0" borderId="5" xfId="0" applyFill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3" fillId="0" borderId="15" xfId="0" applyNumberFormat="1" applyFont="1" applyFill="1" applyBorder="1" applyAlignment="1" applyProtection="1">
      <protection locked="0"/>
    </xf>
    <xf numFmtId="0" fontId="3" fillId="0" borderId="5" xfId="0" applyNumberFormat="1" applyFont="1" applyFill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3" borderId="5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4" xfId="0" applyNumberFormat="1" applyFill="1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0" fillId="0" borderId="5" xfId="0" applyNumberFormat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3" fillId="0" borderId="15" xfId="0" applyNumberFormat="1" applyFont="1" applyFill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4" fillId="5" borderId="0" xfId="1" applyFill="1"/>
    <xf numFmtId="0" fontId="4" fillId="0" borderId="0" xfId="1"/>
    <xf numFmtId="0" fontId="4" fillId="0" borderId="0" xfId="1" applyFill="1"/>
    <xf numFmtId="0" fontId="1" fillId="0" borderId="0" xfId="1" applyFont="1"/>
    <xf numFmtId="0" fontId="2" fillId="0" borderId="0" xfId="1" applyFont="1"/>
    <xf numFmtId="0" fontId="2" fillId="0" borderId="0" xfId="1" applyFont="1" applyFill="1"/>
    <xf numFmtId="0" fontId="4" fillId="6" borderId="0" xfId="1" applyFill="1"/>
    <xf numFmtId="0" fontId="4" fillId="0" borderId="0" xfId="1" applyFill="1" applyBorder="1"/>
    <xf numFmtId="0" fontId="4" fillId="0" borderId="5" xfId="1" applyBorder="1"/>
    <xf numFmtId="0" fontId="4" fillId="0" borderId="11" xfId="1" applyBorder="1"/>
    <xf numFmtId="0" fontId="4" fillId="0" borderId="6" xfId="1" applyBorder="1"/>
    <xf numFmtId="0" fontId="4" fillId="0" borderId="0" xfId="1" applyBorder="1"/>
    <xf numFmtId="0" fontId="4" fillId="0" borderId="0" xfId="1" applyAlignment="1"/>
    <xf numFmtId="0" fontId="4" fillId="0" borderId="0" xfId="1" applyAlignment="1">
      <alignment horizontal="center"/>
    </xf>
    <xf numFmtId="0" fontId="4" fillId="0" borderId="0" xfId="1" applyBorder="1" applyAlignment="1">
      <alignment horizontal="right"/>
    </xf>
    <xf numFmtId="0" fontId="4" fillId="0" borderId="8" xfId="1" applyFill="1" applyBorder="1"/>
    <xf numFmtId="0" fontId="4" fillId="5" borderId="13" xfId="1" applyFill="1" applyBorder="1" applyAlignment="1">
      <alignment horizontal="right"/>
    </xf>
    <xf numFmtId="0" fontId="4" fillId="7" borderId="8" xfId="1" applyFill="1" applyBorder="1"/>
    <xf numFmtId="0" fontId="4" fillId="0" borderId="13" xfId="1" applyBorder="1"/>
    <xf numFmtId="0" fontId="4" fillId="5" borderId="0" xfId="1" applyFill="1" applyAlignment="1">
      <alignment horizontal="right"/>
    </xf>
    <xf numFmtId="0" fontId="4" fillId="7" borderId="0" xfId="1" applyFill="1" applyBorder="1"/>
    <xf numFmtId="0" fontId="4" fillId="2" borderId="0" xfId="1" applyFill="1" applyBorder="1"/>
    <xf numFmtId="0" fontId="4" fillId="7" borderId="13" xfId="1" applyFill="1" applyBorder="1"/>
    <xf numFmtId="0" fontId="4" fillId="5" borderId="9" xfId="1" applyFill="1" applyBorder="1" applyAlignment="1">
      <alignment horizontal="right"/>
    </xf>
    <xf numFmtId="0" fontId="4" fillId="7" borderId="9" xfId="1" applyFill="1" applyBorder="1"/>
    <xf numFmtId="0" fontId="4" fillId="0" borderId="9" xfId="1" applyBorder="1"/>
    <xf numFmtId="0" fontId="4" fillId="0" borderId="8" xfId="1" applyBorder="1"/>
    <xf numFmtId="0" fontId="4" fillId="5" borderId="1" xfId="1" applyFill="1" applyBorder="1" applyAlignment="1">
      <alignment horizontal="right"/>
    </xf>
    <xf numFmtId="0" fontId="4" fillId="3" borderId="0" xfId="1" applyFill="1" applyBorder="1"/>
    <xf numFmtId="0" fontId="4" fillId="0" borderId="3" xfId="1" applyBorder="1"/>
    <xf numFmtId="0" fontId="4" fillId="8" borderId="8" xfId="1" applyFill="1" applyBorder="1"/>
    <xf numFmtId="0" fontId="4" fillId="8" borderId="0" xfId="1" applyFill="1" applyBorder="1"/>
    <xf numFmtId="0" fontId="4" fillId="5" borderId="6" xfId="1" applyFill="1" applyBorder="1" applyAlignment="1">
      <alignment horizontal="right"/>
    </xf>
    <xf numFmtId="0" fontId="4" fillId="9" borderId="8" xfId="1" applyFill="1" applyBorder="1" applyAlignment="1">
      <alignment horizontal="right"/>
    </xf>
    <xf numFmtId="0" fontId="4" fillId="5" borderId="13" xfId="1" applyFill="1" applyBorder="1"/>
    <xf numFmtId="10" fontId="4" fillId="0" borderId="13" xfId="1" applyNumberFormat="1" applyBorder="1"/>
    <xf numFmtId="0" fontId="4" fillId="5" borderId="9" xfId="1" applyFill="1" applyBorder="1"/>
    <xf numFmtId="0" fontId="4" fillId="5" borderId="8" xfId="1" applyFill="1" applyBorder="1"/>
    <xf numFmtId="0" fontId="4" fillId="6" borderId="9" xfId="1" applyFill="1" applyBorder="1"/>
    <xf numFmtId="0" fontId="4" fillId="0" borderId="9" xfId="1" applyFill="1" applyBorder="1"/>
    <xf numFmtId="0" fontId="4" fillId="0" borderId="10" xfId="1" applyFill="1" applyBorder="1"/>
    <xf numFmtId="0" fontId="4" fillId="6" borderId="8" xfId="1" applyFill="1" applyBorder="1"/>
    <xf numFmtId="0" fontId="4" fillId="0" borderId="15" xfId="1" applyFill="1" applyBorder="1"/>
    <xf numFmtId="0" fontId="4" fillId="0" borderId="0" xfId="1" applyFill="1" applyBorder="1" applyAlignment="1">
      <alignment horizontal="left"/>
    </xf>
    <xf numFmtId="0" fontId="4" fillId="7" borderId="13" xfId="1" applyFill="1" applyBorder="1" applyAlignment="1">
      <alignment horizontal="right"/>
    </xf>
    <xf numFmtId="0" fontId="4" fillId="0" borderId="13" xfId="1" applyFill="1" applyBorder="1"/>
    <xf numFmtId="0" fontId="4" fillId="0" borderId="9" xfId="1" applyFont="1" applyFill="1" applyBorder="1"/>
    <xf numFmtId="0" fontId="4" fillId="0" borderId="0" xfId="1" applyFont="1" applyFill="1" applyBorder="1" applyAlignment="1">
      <alignment horizontal="right"/>
    </xf>
    <xf numFmtId="0" fontId="4" fillId="0" borderId="0" xfId="1" applyFont="1" applyFill="1" applyBorder="1"/>
    <xf numFmtId="0" fontId="4" fillId="0" borderId="0" xfId="1" applyFont="1" applyFill="1" applyBorder="1" applyAlignment="1"/>
    <xf numFmtId="0" fontId="4" fillId="5" borderId="13" xfId="1" applyFont="1" applyFill="1" applyBorder="1" applyAlignment="1">
      <alignment horizontal="right"/>
    </xf>
    <xf numFmtId="0" fontId="4" fillId="7" borderId="13" xfId="1" applyFont="1" applyFill="1" applyBorder="1" applyAlignment="1"/>
    <xf numFmtId="0" fontId="4" fillId="0" borderId="5" xfId="1" applyFill="1" applyBorder="1"/>
    <xf numFmtId="0" fontId="1" fillId="0" borderId="0" xfId="1" applyFont="1" applyBorder="1"/>
    <xf numFmtId="0" fontId="4" fillId="0" borderId="9" xfId="1" applyFill="1" applyBorder="1" applyAlignment="1">
      <alignment horizontal="right"/>
    </xf>
    <xf numFmtId="10" fontId="4" fillId="5" borderId="13" xfId="1" applyNumberFormat="1" applyFill="1" applyBorder="1"/>
    <xf numFmtId="0" fontId="4" fillId="5" borderId="0" xfId="1" applyFill="1" applyBorder="1" applyAlignment="1">
      <alignment horizontal="right"/>
    </xf>
    <xf numFmtId="10" fontId="4" fillId="0" borderId="0" xfId="1" applyNumberFormat="1" applyFill="1" applyBorder="1"/>
    <xf numFmtId="0" fontId="4" fillId="0" borderId="12" xfId="1" applyFill="1" applyBorder="1"/>
    <xf numFmtId="0" fontId="4" fillId="5" borderId="8" xfId="1" applyFill="1" applyBorder="1" applyAlignment="1">
      <alignment horizontal="right"/>
    </xf>
    <xf numFmtId="10" fontId="4" fillId="0" borderId="8" xfId="1" applyNumberFormat="1" applyFill="1" applyBorder="1"/>
    <xf numFmtId="0" fontId="4" fillId="6" borderId="9" xfId="1" applyFill="1" applyBorder="1" applyAlignment="1">
      <alignment horizontal="right"/>
    </xf>
    <xf numFmtId="0" fontId="4" fillId="6" borderId="8" xfId="1" applyFill="1" applyBorder="1" applyAlignment="1">
      <alignment horizontal="right"/>
    </xf>
    <xf numFmtId="0" fontId="4" fillId="0" borderId="8" xfId="1" applyNumberFormat="1" applyFill="1" applyBorder="1"/>
    <xf numFmtId="0" fontId="1" fillId="0" borderId="0" xfId="1" applyFont="1" applyFill="1" applyBorder="1" applyAlignment="1"/>
    <xf numFmtId="0" fontId="4" fillId="0" borderId="2" xfId="1" applyBorder="1"/>
    <xf numFmtId="0" fontId="4" fillId="5" borderId="0" xfId="1" applyFill="1" applyBorder="1"/>
    <xf numFmtId="0" fontId="4" fillId="0" borderId="7" xfId="1" applyBorder="1"/>
    <xf numFmtId="0" fontId="4" fillId="0" borderId="4" xfId="1" applyBorder="1"/>
    <xf numFmtId="0" fontId="4" fillId="0" borderId="3" xfId="1" applyFill="1" applyBorder="1"/>
    <xf numFmtId="0" fontId="4" fillId="6" borderId="13" xfId="1" applyFill="1" applyBorder="1" applyAlignment="1">
      <alignment horizontal="right"/>
    </xf>
    <xf numFmtId="0" fontId="4" fillId="10" borderId="0" xfId="1" applyFill="1"/>
    <xf numFmtId="0" fontId="4" fillId="10" borderId="0" xfId="1" applyFont="1" applyFill="1"/>
    <xf numFmtId="0" fontId="4" fillId="0" borderId="0" xfId="1" applyFont="1" applyFill="1"/>
    <xf numFmtId="0" fontId="4" fillId="5" borderId="0" xfId="1" applyFont="1" applyFill="1"/>
    <xf numFmtId="0" fontId="2" fillId="0" borderId="0" xfId="1" applyNumberFormat="1" applyFont="1" applyFill="1" applyAlignment="1"/>
    <xf numFmtId="0" fontId="4" fillId="0" borderId="0" xfId="1" applyNumberFormat="1" applyAlignment="1"/>
    <xf numFmtId="0" fontId="4" fillId="6" borderId="0" xfId="1" applyNumberFormat="1" applyFill="1" applyAlignment="1"/>
    <xf numFmtId="0" fontId="4" fillId="0" borderId="0" xfId="1" applyAlignment="1">
      <alignment horizontal="right"/>
    </xf>
    <xf numFmtId="0" fontId="4" fillId="6" borderId="0" xfId="1" applyFill="1" applyBorder="1"/>
    <xf numFmtId="0" fontId="4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NumberFormat="1" applyFont="1" applyAlignment="1">
      <alignment horizontal="left"/>
    </xf>
    <xf numFmtId="1" fontId="4" fillId="0" borderId="10" xfId="1" applyNumberFormat="1" applyBorder="1"/>
    <xf numFmtId="1" fontId="4" fillId="0" borderId="12" xfId="1" applyNumberFormat="1" applyBorder="1"/>
    <xf numFmtId="1" fontId="4" fillId="0" borderId="15" xfId="1" applyNumberFormat="1" applyBorder="1"/>
    <xf numFmtId="1" fontId="4" fillId="0" borderId="5" xfId="1" applyNumberFormat="1" applyBorder="1"/>
    <xf numFmtId="1" fontId="4" fillId="0" borderId="10" xfId="1" applyNumberFormat="1" applyFill="1" applyBorder="1"/>
    <xf numFmtId="1" fontId="4" fillId="0" borderId="12" xfId="1" applyNumberFormat="1" applyFill="1" applyBorder="1"/>
    <xf numFmtId="1" fontId="4" fillId="0" borderId="15" xfId="1" applyNumberFormat="1" applyFill="1" applyBorder="1"/>
    <xf numFmtId="0" fontId="4" fillId="0" borderId="9" xfId="1" applyBorder="1" applyAlignment="1">
      <alignment horizontal="right"/>
    </xf>
    <xf numFmtId="164" fontId="4" fillId="0" borderId="0" xfId="1" applyNumberFormat="1"/>
    <xf numFmtId="0" fontId="13" fillId="0" borderId="0" xfId="1" applyFont="1"/>
    <xf numFmtId="164" fontId="4" fillId="0" borderId="27" xfId="1" applyNumberFormat="1" applyBorder="1"/>
    <xf numFmtId="164" fontId="4" fillId="11" borderId="10" xfId="1" applyNumberFormat="1" applyFill="1" applyBorder="1"/>
    <xf numFmtId="0" fontId="4" fillId="11" borderId="0" xfId="1" applyFill="1"/>
    <xf numFmtId="164" fontId="4" fillId="11" borderId="12" xfId="1" applyNumberFormat="1" applyFill="1" applyBorder="1"/>
    <xf numFmtId="164" fontId="4" fillId="11" borderId="15" xfId="1" applyNumberFormat="1" applyFill="1" applyBorder="1"/>
    <xf numFmtId="164" fontId="4" fillId="11" borderId="13" xfId="1" applyNumberFormat="1" applyFill="1" applyBorder="1"/>
    <xf numFmtId="164" fontId="4" fillId="12" borderId="12" xfId="1" applyNumberFormat="1" applyFill="1" applyBorder="1"/>
    <xf numFmtId="164" fontId="4" fillId="12" borderId="15" xfId="1" applyNumberFormat="1" applyFill="1" applyBorder="1"/>
    <xf numFmtId="0" fontId="2" fillId="11" borderId="0" xfId="1" applyFont="1" applyFill="1"/>
    <xf numFmtId="164" fontId="4" fillId="13" borderId="10" xfId="1" applyNumberFormat="1" applyFill="1" applyBorder="1"/>
    <xf numFmtId="164" fontId="4" fillId="13" borderId="12" xfId="1" applyNumberFormat="1" applyFill="1" applyBorder="1"/>
    <xf numFmtId="164" fontId="4" fillId="13" borderId="15" xfId="1" applyNumberFormat="1" applyFill="1" applyBorder="1"/>
    <xf numFmtId="164" fontId="1" fillId="0" borderId="15" xfId="1" applyNumberFormat="1" applyFont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2:F12"/>
  <sheetViews>
    <sheetView showGridLines="0" workbookViewId="0"/>
  </sheetViews>
  <sheetFormatPr defaultColWidth="8.85546875" defaultRowHeight="12.75" x14ac:dyDescent="0.2"/>
  <cols>
    <col min="1" max="1" width="4.7109375" customWidth="1"/>
  </cols>
  <sheetData>
    <row r="2" spans="2:6" x14ac:dyDescent="0.2">
      <c r="B2" s="1" t="s">
        <v>0</v>
      </c>
    </row>
    <row r="3" spans="2:6" x14ac:dyDescent="0.2">
      <c r="B3" s="2"/>
      <c r="C3" s="3"/>
      <c r="D3" s="3"/>
      <c r="E3" s="3"/>
      <c r="F3" s="3"/>
    </row>
    <row r="4" spans="2:6" x14ac:dyDescent="0.2">
      <c r="B4" s="4"/>
      <c r="C4" s="5" t="s">
        <v>1</v>
      </c>
      <c r="D4" s="212" t="s">
        <v>165</v>
      </c>
      <c r="E4" s="213"/>
      <c r="F4" s="214"/>
    </row>
    <row r="5" spans="2:6" x14ac:dyDescent="0.2">
      <c r="B5" s="6"/>
      <c r="C5" s="7" t="s">
        <v>111</v>
      </c>
      <c r="D5" s="215">
        <v>2014</v>
      </c>
      <c r="E5" s="216"/>
      <c r="F5" s="217"/>
    </row>
    <row r="6" spans="2:6" x14ac:dyDescent="0.2">
      <c r="B6" s="3"/>
      <c r="C6" s="3"/>
      <c r="D6" s="3"/>
      <c r="E6" s="3"/>
      <c r="F6" s="3"/>
    </row>
    <row r="8" spans="2:6" x14ac:dyDescent="0.2">
      <c r="B8">
        <v>3</v>
      </c>
      <c r="C8" t="s">
        <v>336</v>
      </c>
      <c r="D8">
        <v>2</v>
      </c>
      <c r="E8" t="s">
        <v>337</v>
      </c>
    </row>
    <row r="10" spans="2:6" x14ac:dyDescent="0.2">
      <c r="C10" t="s">
        <v>5</v>
      </c>
      <c r="E10" t="s">
        <v>22</v>
      </c>
    </row>
    <row r="11" spans="2:6" x14ac:dyDescent="0.2">
      <c r="C11" t="s">
        <v>10</v>
      </c>
      <c r="E11" t="s">
        <v>59</v>
      </c>
    </row>
    <row r="12" spans="2:6" x14ac:dyDescent="0.2">
      <c r="C12" t="s">
        <v>12</v>
      </c>
    </row>
  </sheetData>
  <mergeCells count="2">
    <mergeCell ref="D4:F4"/>
    <mergeCell ref="D5:F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D14" sqref="D14"/>
    </sheetView>
  </sheetViews>
  <sheetFormatPr defaultColWidth="8.85546875" defaultRowHeight="12.75" x14ac:dyDescent="0.2"/>
  <cols>
    <col min="1" max="1" width="14.7109375" style="103" customWidth="1"/>
    <col min="2" max="2" width="17.7109375" style="103" customWidth="1"/>
    <col min="3" max="51" width="8.85546875" style="103"/>
    <col min="52" max="52" width="10.7109375" style="103" customWidth="1"/>
    <col min="53" max="16384" width="8.85546875" style="103"/>
  </cols>
  <sheetData>
    <row r="1" spans="1:52" x14ac:dyDescent="0.2">
      <c r="A1" s="105" t="s">
        <v>118</v>
      </c>
    </row>
    <row r="2" spans="1:52" x14ac:dyDescent="0.2">
      <c r="A2" s="103" t="s">
        <v>302</v>
      </c>
      <c r="B2" s="110" t="s">
        <v>12</v>
      </c>
      <c r="E2" s="113"/>
    </row>
    <row r="3" spans="1:52" x14ac:dyDescent="0.2">
      <c r="A3" s="103" t="s">
        <v>285</v>
      </c>
      <c r="B3" s="110">
        <v>3589</v>
      </c>
      <c r="E3" s="113"/>
    </row>
    <row r="4" spans="1:52" x14ac:dyDescent="0.2">
      <c r="A4" s="105"/>
      <c r="C4" s="114" t="s">
        <v>286</v>
      </c>
    </row>
    <row r="5" spans="1:52" x14ac:dyDescent="0.2">
      <c r="B5" s="109"/>
      <c r="C5" s="115">
        <v>0</v>
      </c>
      <c r="D5" s="115">
        <v>1</v>
      </c>
      <c r="E5" s="115">
        <v>2</v>
      </c>
      <c r="F5" s="115">
        <v>3</v>
      </c>
      <c r="G5" s="115">
        <v>4</v>
      </c>
      <c r="H5" s="115">
        <v>5</v>
      </c>
      <c r="I5" s="115">
        <v>6</v>
      </c>
      <c r="J5" s="115">
        <v>7</v>
      </c>
      <c r="K5" s="115">
        <v>8</v>
      </c>
      <c r="L5" s="115">
        <v>9</v>
      </c>
      <c r="M5" s="115">
        <v>10</v>
      </c>
      <c r="N5" s="115">
        <v>11</v>
      </c>
      <c r="O5" s="115">
        <v>12</v>
      </c>
      <c r="P5" s="115">
        <v>13</v>
      </c>
      <c r="Q5" s="115">
        <v>14</v>
      </c>
      <c r="R5" s="115">
        <v>15</v>
      </c>
      <c r="S5" s="115">
        <v>16</v>
      </c>
      <c r="T5" s="115">
        <v>17</v>
      </c>
      <c r="U5" s="115">
        <v>18</v>
      </c>
      <c r="V5" s="115">
        <v>19</v>
      </c>
      <c r="W5" s="115">
        <v>20</v>
      </c>
      <c r="X5" s="115">
        <v>21</v>
      </c>
      <c r="Y5" s="115">
        <v>22</v>
      </c>
      <c r="Z5" s="115">
        <v>23</v>
      </c>
      <c r="AA5" s="115">
        <v>24</v>
      </c>
      <c r="AB5" s="115">
        <v>25</v>
      </c>
      <c r="AC5" s="115">
        <v>26</v>
      </c>
      <c r="AD5" s="115">
        <v>27</v>
      </c>
      <c r="AE5" s="115">
        <v>28</v>
      </c>
      <c r="AF5" s="115">
        <v>29</v>
      </c>
      <c r="AG5" s="115">
        <v>30</v>
      </c>
      <c r="AH5" s="115">
        <v>31</v>
      </c>
      <c r="AI5" s="115">
        <v>32</v>
      </c>
      <c r="AJ5" s="115">
        <v>33</v>
      </c>
      <c r="AK5" s="115">
        <v>34</v>
      </c>
      <c r="AL5" s="115">
        <v>35</v>
      </c>
      <c r="AM5" s="115">
        <v>36</v>
      </c>
      <c r="AN5" s="115">
        <v>37</v>
      </c>
      <c r="AO5" s="115">
        <v>38</v>
      </c>
      <c r="AP5" s="115">
        <v>39</v>
      </c>
      <c r="AQ5" s="115">
        <v>40</v>
      </c>
      <c r="AR5" s="115">
        <v>41</v>
      </c>
      <c r="AS5" s="115">
        <v>42</v>
      </c>
      <c r="AT5" s="115">
        <v>43</v>
      </c>
      <c r="AU5" s="115">
        <v>44</v>
      </c>
      <c r="AV5" s="115">
        <v>45</v>
      </c>
      <c r="AW5" s="115">
        <v>46</v>
      </c>
      <c r="AX5" s="115">
        <v>47</v>
      </c>
      <c r="AY5" s="115">
        <v>48</v>
      </c>
    </row>
    <row r="6" spans="1:52" x14ac:dyDescent="0.2">
      <c r="A6" s="105" t="s">
        <v>303</v>
      </c>
      <c r="B6" s="117"/>
      <c r="C6" s="116" t="s">
        <v>287</v>
      </c>
      <c r="D6" s="115" t="s">
        <v>288</v>
      </c>
      <c r="E6" s="115" t="s">
        <v>288</v>
      </c>
      <c r="F6" s="115" t="s">
        <v>288</v>
      </c>
      <c r="G6" s="115" t="s">
        <v>288</v>
      </c>
      <c r="H6" s="115" t="s">
        <v>288</v>
      </c>
      <c r="I6" s="115" t="s">
        <v>288</v>
      </c>
      <c r="J6" s="115" t="s">
        <v>288</v>
      </c>
      <c r="K6" s="115" t="s">
        <v>288</v>
      </c>
      <c r="L6" s="115" t="s">
        <v>288</v>
      </c>
      <c r="M6" s="115" t="s">
        <v>288</v>
      </c>
      <c r="N6" s="115" t="s">
        <v>288</v>
      </c>
      <c r="O6" s="115" t="s">
        <v>288</v>
      </c>
      <c r="P6" s="115" t="s">
        <v>288</v>
      </c>
      <c r="Q6" s="115" t="s">
        <v>288</v>
      </c>
      <c r="R6" s="115" t="s">
        <v>288</v>
      </c>
      <c r="S6" s="115" t="s">
        <v>288</v>
      </c>
      <c r="T6" s="115" t="s">
        <v>288</v>
      </c>
      <c r="U6" s="115" t="s">
        <v>288</v>
      </c>
      <c r="V6" s="115" t="s">
        <v>288</v>
      </c>
      <c r="W6" s="115" t="s">
        <v>288</v>
      </c>
      <c r="X6" s="115" t="s">
        <v>288</v>
      </c>
      <c r="Y6" s="115" t="s">
        <v>288</v>
      </c>
      <c r="Z6" s="115" t="s">
        <v>288</v>
      </c>
      <c r="AA6" s="115" t="s">
        <v>288</v>
      </c>
      <c r="AB6" s="115" t="s">
        <v>288</v>
      </c>
      <c r="AC6" s="115" t="s">
        <v>288</v>
      </c>
      <c r="AD6" s="115" t="s">
        <v>288</v>
      </c>
      <c r="AE6" s="115" t="s">
        <v>288</v>
      </c>
      <c r="AF6" s="115" t="s">
        <v>288</v>
      </c>
      <c r="AG6" s="115" t="s">
        <v>288</v>
      </c>
      <c r="AH6" s="115" t="s">
        <v>288</v>
      </c>
      <c r="AI6" s="115" t="s">
        <v>288</v>
      </c>
      <c r="AJ6" s="115" t="s">
        <v>288</v>
      </c>
      <c r="AK6" s="115" t="s">
        <v>288</v>
      </c>
      <c r="AL6" s="115" t="s">
        <v>288</v>
      </c>
      <c r="AM6" s="115" t="s">
        <v>288</v>
      </c>
      <c r="AN6" s="115" t="s">
        <v>288</v>
      </c>
      <c r="AO6" s="115" t="s">
        <v>288</v>
      </c>
      <c r="AP6" s="115" t="s">
        <v>288</v>
      </c>
      <c r="AQ6" s="115" t="s">
        <v>288</v>
      </c>
      <c r="AR6" s="115" t="s">
        <v>288</v>
      </c>
      <c r="AS6" s="115" t="s">
        <v>288</v>
      </c>
      <c r="AT6" s="115" t="s">
        <v>288</v>
      </c>
      <c r="AU6" s="115" t="s">
        <v>288</v>
      </c>
      <c r="AV6" s="115" t="s">
        <v>288</v>
      </c>
      <c r="AW6" s="115" t="s">
        <v>288</v>
      </c>
      <c r="AX6" s="115" t="s">
        <v>288</v>
      </c>
      <c r="AY6" s="114" t="s">
        <v>289</v>
      </c>
      <c r="AZ6" s="145" t="s">
        <v>150</v>
      </c>
    </row>
    <row r="7" spans="1:52" x14ac:dyDescent="0.2">
      <c r="A7" s="118" t="s">
        <v>125</v>
      </c>
      <c r="B7" s="146">
        <v>1</v>
      </c>
      <c r="C7" s="147" t="s">
        <v>292</v>
      </c>
      <c r="D7" s="147">
        <v>19500</v>
      </c>
      <c r="E7" s="147">
        <v>19500</v>
      </c>
      <c r="F7" s="147">
        <v>18978.953613907503</v>
      </c>
      <c r="G7" s="147">
        <v>19500</v>
      </c>
      <c r="H7" s="147">
        <v>19500</v>
      </c>
      <c r="I7" s="147">
        <v>19500</v>
      </c>
      <c r="J7" s="147">
        <v>19500</v>
      </c>
      <c r="K7" s="147">
        <v>19500</v>
      </c>
      <c r="L7" s="147">
        <v>16894.752195425885</v>
      </c>
      <c r="M7" s="147">
        <v>17000</v>
      </c>
      <c r="N7" s="147">
        <v>17000</v>
      </c>
      <c r="O7" s="147">
        <v>17000</v>
      </c>
      <c r="P7" s="147">
        <v>17000</v>
      </c>
      <c r="Q7" s="147">
        <v>17000</v>
      </c>
      <c r="R7" s="147">
        <v>17000</v>
      </c>
      <c r="S7" s="147">
        <v>16651.247481596158</v>
      </c>
      <c r="T7" s="147">
        <v>18750</v>
      </c>
      <c r="U7" s="147">
        <v>18750</v>
      </c>
      <c r="V7" s="147">
        <v>18750</v>
      </c>
      <c r="W7" s="147">
        <v>18750</v>
      </c>
      <c r="X7" s="147">
        <v>16973.035882970922</v>
      </c>
      <c r="Y7" s="147">
        <v>17000</v>
      </c>
      <c r="Z7" s="147">
        <v>17000</v>
      </c>
      <c r="AA7" s="147">
        <v>17000</v>
      </c>
      <c r="AB7" s="147">
        <v>19500</v>
      </c>
      <c r="AC7" s="147">
        <v>19500</v>
      </c>
      <c r="AD7" s="147">
        <v>19500</v>
      </c>
      <c r="AE7" s="147">
        <v>19500</v>
      </c>
      <c r="AF7" s="147">
        <v>17000</v>
      </c>
      <c r="AG7" s="147">
        <v>17000</v>
      </c>
      <c r="AH7" s="147">
        <v>16995.055223963056</v>
      </c>
      <c r="AI7" s="147">
        <v>17000</v>
      </c>
      <c r="AJ7" s="147">
        <v>19500</v>
      </c>
      <c r="AK7" s="147">
        <v>19500</v>
      </c>
      <c r="AL7" s="147">
        <v>19500</v>
      </c>
      <c r="AM7" s="147">
        <v>19500</v>
      </c>
      <c r="AN7" s="147">
        <v>19022.308290330853</v>
      </c>
      <c r="AO7" s="147">
        <v>19023.497263357036</v>
      </c>
      <c r="AP7" s="147">
        <v>19125</v>
      </c>
      <c r="AQ7" s="147">
        <v>19125</v>
      </c>
      <c r="AR7" s="147">
        <v>19500</v>
      </c>
      <c r="AS7" s="147">
        <v>19500</v>
      </c>
      <c r="AT7" s="147">
        <v>19500</v>
      </c>
      <c r="AU7" s="147">
        <v>19500</v>
      </c>
      <c r="AV7" s="147">
        <v>19125</v>
      </c>
      <c r="AW7" s="147">
        <v>19125</v>
      </c>
      <c r="AX7" s="147">
        <v>19125</v>
      </c>
      <c r="AY7" s="147">
        <v>19125</v>
      </c>
      <c r="AZ7" s="109"/>
    </row>
    <row r="8" spans="1:52" x14ac:dyDescent="0.2">
      <c r="A8" s="148"/>
      <c r="B8" s="149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50"/>
    </row>
    <row r="9" spans="1:52" x14ac:dyDescent="0.2">
      <c r="A9" s="105" t="s">
        <v>293</v>
      </c>
      <c r="B9" s="151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</row>
    <row r="10" spans="1:52" x14ac:dyDescent="0.2">
      <c r="A10" s="152" t="s">
        <v>125</v>
      </c>
      <c r="B10" s="153">
        <v>1</v>
      </c>
      <c r="C10" s="147" t="s">
        <v>292</v>
      </c>
      <c r="D10" s="147">
        <f t="shared" ref="D10:AY10" si="0">MAX(SUM(D$14:D$16)+D$7-$B$3,0)</f>
        <v>15911</v>
      </c>
      <c r="E10" s="147">
        <f t="shared" si="0"/>
        <v>15911</v>
      </c>
      <c r="F10" s="147">
        <f t="shared" si="0"/>
        <v>15389.953613907503</v>
      </c>
      <c r="G10" s="147">
        <f t="shared" si="0"/>
        <v>15911</v>
      </c>
      <c r="H10" s="147">
        <f t="shared" si="0"/>
        <v>15911</v>
      </c>
      <c r="I10" s="147">
        <f t="shared" si="0"/>
        <v>15911</v>
      </c>
      <c r="J10" s="147">
        <f t="shared" si="0"/>
        <v>15911</v>
      </c>
      <c r="K10" s="147">
        <f t="shared" si="0"/>
        <v>15911</v>
      </c>
      <c r="L10" s="147">
        <f t="shared" si="0"/>
        <v>13305.752195425885</v>
      </c>
      <c r="M10" s="147">
        <f t="shared" si="0"/>
        <v>13411</v>
      </c>
      <c r="N10" s="147">
        <f t="shared" si="0"/>
        <v>13411</v>
      </c>
      <c r="O10" s="147">
        <f t="shared" si="0"/>
        <v>13411</v>
      </c>
      <c r="P10" s="147">
        <f t="shared" si="0"/>
        <v>17000</v>
      </c>
      <c r="Q10" s="147">
        <f t="shared" si="0"/>
        <v>13411</v>
      </c>
      <c r="R10" s="147">
        <f t="shared" si="0"/>
        <v>13411</v>
      </c>
      <c r="S10" s="147">
        <f t="shared" si="0"/>
        <v>13062.247481596158</v>
      </c>
      <c r="T10" s="147">
        <f t="shared" si="0"/>
        <v>15161</v>
      </c>
      <c r="U10" s="147">
        <f t="shared" si="0"/>
        <v>15161</v>
      </c>
      <c r="V10" s="147">
        <f t="shared" si="0"/>
        <v>15161</v>
      </c>
      <c r="W10" s="147">
        <f t="shared" si="0"/>
        <v>15161</v>
      </c>
      <c r="X10" s="147">
        <f t="shared" si="0"/>
        <v>13384.035882970922</v>
      </c>
      <c r="Y10" s="147">
        <f t="shared" si="0"/>
        <v>13411</v>
      </c>
      <c r="Z10" s="147">
        <f t="shared" si="0"/>
        <v>13411</v>
      </c>
      <c r="AA10" s="147">
        <f t="shared" si="0"/>
        <v>13411</v>
      </c>
      <c r="AB10" s="147">
        <f t="shared" si="0"/>
        <v>15911</v>
      </c>
      <c r="AC10" s="147">
        <f t="shared" si="0"/>
        <v>15911</v>
      </c>
      <c r="AD10" s="147">
        <f t="shared" si="0"/>
        <v>15911</v>
      </c>
      <c r="AE10" s="147">
        <f t="shared" si="0"/>
        <v>15911</v>
      </c>
      <c r="AF10" s="147">
        <f t="shared" si="0"/>
        <v>13411</v>
      </c>
      <c r="AG10" s="147">
        <f t="shared" si="0"/>
        <v>17000</v>
      </c>
      <c r="AH10" s="147">
        <f t="shared" si="0"/>
        <v>13406.055223963056</v>
      </c>
      <c r="AI10" s="147">
        <f t="shared" si="0"/>
        <v>13411</v>
      </c>
      <c r="AJ10" s="147">
        <f t="shared" si="0"/>
        <v>15911</v>
      </c>
      <c r="AK10" s="147">
        <f t="shared" si="0"/>
        <v>15911</v>
      </c>
      <c r="AL10" s="147">
        <f t="shared" si="0"/>
        <v>15911</v>
      </c>
      <c r="AM10" s="147">
        <f t="shared" si="0"/>
        <v>15911</v>
      </c>
      <c r="AN10" s="147">
        <f t="shared" si="0"/>
        <v>19022.308290330853</v>
      </c>
      <c r="AO10" s="147">
        <f t="shared" si="0"/>
        <v>15434.497263357036</v>
      </c>
      <c r="AP10" s="147">
        <f t="shared" si="0"/>
        <v>15536</v>
      </c>
      <c r="AQ10" s="147">
        <f t="shared" si="0"/>
        <v>15536</v>
      </c>
      <c r="AR10" s="147">
        <f t="shared" si="0"/>
        <v>15911</v>
      </c>
      <c r="AS10" s="147">
        <f t="shared" si="0"/>
        <v>15911</v>
      </c>
      <c r="AT10" s="147">
        <f t="shared" si="0"/>
        <v>15911</v>
      </c>
      <c r="AU10" s="147">
        <f t="shared" si="0"/>
        <v>15911</v>
      </c>
      <c r="AV10" s="147">
        <f t="shared" si="0"/>
        <v>19125</v>
      </c>
      <c r="AW10" s="147">
        <f t="shared" si="0"/>
        <v>15536</v>
      </c>
      <c r="AX10" s="147">
        <f t="shared" si="0"/>
        <v>15536</v>
      </c>
      <c r="AY10" s="147">
        <f t="shared" si="0"/>
        <v>15536</v>
      </c>
      <c r="AZ10" s="154">
        <f>SUM($D10:$AY10)</f>
        <v>730872.84995155141</v>
      </c>
    </row>
    <row r="11" spans="1:52" x14ac:dyDescent="0.2">
      <c r="C11" s="113"/>
    </row>
    <row r="12" spans="1:52" x14ac:dyDescent="0.2">
      <c r="A12" s="155" t="s">
        <v>294</v>
      </c>
      <c r="B12" s="149"/>
      <c r="C12" s="113"/>
    </row>
    <row r="13" spans="1:52" x14ac:dyDescent="0.2">
      <c r="A13" s="125" t="s">
        <v>125</v>
      </c>
      <c r="B13" s="126">
        <v>1</v>
      </c>
      <c r="C13" s="127"/>
      <c r="D13" s="141">
        <f t="shared" ref="D13:AY13" si="1">D$7-D$10</f>
        <v>3589</v>
      </c>
      <c r="E13" s="141">
        <f t="shared" si="1"/>
        <v>3589</v>
      </c>
      <c r="F13" s="141">
        <f t="shared" si="1"/>
        <v>3589</v>
      </c>
      <c r="G13" s="141">
        <f t="shared" si="1"/>
        <v>3589</v>
      </c>
      <c r="H13" s="141">
        <f t="shared" si="1"/>
        <v>3589</v>
      </c>
      <c r="I13" s="141">
        <f t="shared" si="1"/>
        <v>3589</v>
      </c>
      <c r="J13" s="141">
        <f t="shared" si="1"/>
        <v>3589</v>
      </c>
      <c r="K13" s="141">
        <f t="shared" si="1"/>
        <v>3589</v>
      </c>
      <c r="L13" s="141">
        <f t="shared" si="1"/>
        <v>3589</v>
      </c>
      <c r="M13" s="141">
        <f t="shared" si="1"/>
        <v>3589</v>
      </c>
      <c r="N13" s="141">
        <f t="shared" si="1"/>
        <v>3589</v>
      </c>
      <c r="O13" s="141">
        <f t="shared" si="1"/>
        <v>3589</v>
      </c>
      <c r="P13" s="141">
        <f t="shared" si="1"/>
        <v>0</v>
      </c>
      <c r="Q13" s="141">
        <f t="shared" si="1"/>
        <v>3589</v>
      </c>
      <c r="R13" s="141">
        <f t="shared" si="1"/>
        <v>3589</v>
      </c>
      <c r="S13" s="141">
        <f t="shared" si="1"/>
        <v>3589</v>
      </c>
      <c r="T13" s="141">
        <f t="shared" si="1"/>
        <v>3589</v>
      </c>
      <c r="U13" s="141">
        <f t="shared" si="1"/>
        <v>3589</v>
      </c>
      <c r="V13" s="141">
        <f t="shared" si="1"/>
        <v>3589</v>
      </c>
      <c r="W13" s="141">
        <f t="shared" si="1"/>
        <v>3589</v>
      </c>
      <c r="X13" s="141">
        <f t="shared" si="1"/>
        <v>3589</v>
      </c>
      <c r="Y13" s="141">
        <f t="shared" si="1"/>
        <v>3589</v>
      </c>
      <c r="Z13" s="141">
        <f t="shared" si="1"/>
        <v>3589</v>
      </c>
      <c r="AA13" s="141">
        <f t="shared" si="1"/>
        <v>3589</v>
      </c>
      <c r="AB13" s="141">
        <f t="shared" si="1"/>
        <v>3589</v>
      </c>
      <c r="AC13" s="141">
        <f t="shared" si="1"/>
        <v>3589</v>
      </c>
      <c r="AD13" s="141">
        <f t="shared" si="1"/>
        <v>3589</v>
      </c>
      <c r="AE13" s="141">
        <f t="shared" si="1"/>
        <v>3589</v>
      </c>
      <c r="AF13" s="141">
        <f t="shared" si="1"/>
        <v>3589</v>
      </c>
      <c r="AG13" s="141">
        <f t="shared" si="1"/>
        <v>0</v>
      </c>
      <c r="AH13" s="141">
        <f t="shared" si="1"/>
        <v>3589</v>
      </c>
      <c r="AI13" s="141">
        <f t="shared" si="1"/>
        <v>3589</v>
      </c>
      <c r="AJ13" s="141">
        <f t="shared" si="1"/>
        <v>3589</v>
      </c>
      <c r="AK13" s="141">
        <f t="shared" si="1"/>
        <v>3589</v>
      </c>
      <c r="AL13" s="141">
        <f t="shared" si="1"/>
        <v>3589</v>
      </c>
      <c r="AM13" s="141">
        <f t="shared" si="1"/>
        <v>3589</v>
      </c>
      <c r="AN13" s="141">
        <f t="shared" si="1"/>
        <v>0</v>
      </c>
      <c r="AO13" s="141">
        <f t="shared" si="1"/>
        <v>3589</v>
      </c>
      <c r="AP13" s="141">
        <f t="shared" si="1"/>
        <v>3589</v>
      </c>
      <c r="AQ13" s="141">
        <f t="shared" si="1"/>
        <v>3589</v>
      </c>
      <c r="AR13" s="141">
        <f t="shared" si="1"/>
        <v>3589</v>
      </c>
      <c r="AS13" s="141">
        <f t="shared" si="1"/>
        <v>3589</v>
      </c>
      <c r="AT13" s="141">
        <f t="shared" si="1"/>
        <v>3589</v>
      </c>
      <c r="AU13" s="141">
        <f t="shared" si="1"/>
        <v>3589</v>
      </c>
      <c r="AV13" s="141">
        <f t="shared" si="1"/>
        <v>0</v>
      </c>
      <c r="AW13" s="141">
        <f t="shared" si="1"/>
        <v>3589</v>
      </c>
      <c r="AX13" s="141">
        <f t="shared" si="1"/>
        <v>3589</v>
      </c>
      <c r="AY13" s="141">
        <f t="shared" si="1"/>
        <v>3589</v>
      </c>
      <c r="AZ13" s="112"/>
    </row>
    <row r="14" spans="1:52" x14ac:dyDescent="0.2">
      <c r="A14" s="113"/>
      <c r="B14" s="123">
        <v>2</v>
      </c>
      <c r="C14" s="113"/>
      <c r="D14" s="109">
        <f>IF(C$20="Yes",C13,0)</f>
        <v>0</v>
      </c>
      <c r="E14" s="109">
        <f t="shared" ref="E14:AY17" si="2">IF(D$20="Yes",D13,0)</f>
        <v>0</v>
      </c>
      <c r="F14" s="109">
        <f t="shared" si="2"/>
        <v>0</v>
      </c>
      <c r="G14" s="109">
        <f t="shared" si="2"/>
        <v>0</v>
      </c>
      <c r="H14" s="109">
        <f t="shared" si="2"/>
        <v>0</v>
      </c>
      <c r="I14" s="109">
        <f t="shared" si="2"/>
        <v>0</v>
      </c>
      <c r="J14" s="109">
        <f t="shared" si="2"/>
        <v>0</v>
      </c>
      <c r="K14" s="109">
        <f t="shared" si="2"/>
        <v>0</v>
      </c>
      <c r="L14" s="109">
        <f t="shared" si="2"/>
        <v>0</v>
      </c>
      <c r="M14" s="109">
        <f t="shared" si="2"/>
        <v>0</v>
      </c>
      <c r="N14" s="109">
        <f t="shared" si="2"/>
        <v>0</v>
      </c>
      <c r="O14" s="109">
        <f t="shared" si="2"/>
        <v>0</v>
      </c>
      <c r="P14" s="109">
        <f t="shared" si="2"/>
        <v>3589</v>
      </c>
      <c r="Q14" s="109">
        <f t="shared" si="2"/>
        <v>0</v>
      </c>
      <c r="R14" s="109">
        <f t="shared" si="2"/>
        <v>0</v>
      </c>
      <c r="S14" s="109">
        <f t="shared" si="2"/>
        <v>0</v>
      </c>
      <c r="T14" s="109">
        <f t="shared" si="2"/>
        <v>0</v>
      </c>
      <c r="U14" s="109">
        <f t="shared" si="2"/>
        <v>0</v>
      </c>
      <c r="V14" s="109">
        <f t="shared" si="2"/>
        <v>0</v>
      </c>
      <c r="W14" s="109">
        <f t="shared" si="2"/>
        <v>0</v>
      </c>
      <c r="X14" s="109">
        <f t="shared" si="2"/>
        <v>0</v>
      </c>
      <c r="Y14" s="109">
        <f t="shared" si="2"/>
        <v>0</v>
      </c>
      <c r="Z14" s="109">
        <f t="shared" si="2"/>
        <v>0</v>
      </c>
      <c r="AA14" s="109">
        <f t="shared" si="2"/>
        <v>0</v>
      </c>
      <c r="AB14" s="109">
        <f t="shared" si="2"/>
        <v>0</v>
      </c>
      <c r="AC14" s="109">
        <f t="shared" si="2"/>
        <v>0</v>
      </c>
      <c r="AD14" s="109">
        <f t="shared" si="2"/>
        <v>0</v>
      </c>
      <c r="AE14" s="109">
        <f t="shared" si="2"/>
        <v>0</v>
      </c>
      <c r="AF14" s="109">
        <f t="shared" si="2"/>
        <v>0</v>
      </c>
      <c r="AG14" s="109">
        <f t="shared" si="2"/>
        <v>3589</v>
      </c>
      <c r="AH14" s="109">
        <f t="shared" si="2"/>
        <v>0</v>
      </c>
      <c r="AI14" s="109">
        <f t="shared" si="2"/>
        <v>0</v>
      </c>
      <c r="AJ14" s="109">
        <f t="shared" si="2"/>
        <v>0</v>
      </c>
      <c r="AK14" s="109">
        <f t="shared" si="2"/>
        <v>0</v>
      </c>
      <c r="AL14" s="109">
        <f t="shared" si="2"/>
        <v>0</v>
      </c>
      <c r="AM14" s="109">
        <f t="shared" si="2"/>
        <v>0</v>
      </c>
      <c r="AN14" s="109">
        <f t="shared" si="2"/>
        <v>3589</v>
      </c>
      <c r="AO14" s="109">
        <f t="shared" si="2"/>
        <v>0</v>
      </c>
      <c r="AP14" s="109">
        <f t="shared" si="2"/>
        <v>0</v>
      </c>
      <c r="AQ14" s="109">
        <f t="shared" si="2"/>
        <v>0</v>
      </c>
      <c r="AR14" s="109">
        <f t="shared" si="2"/>
        <v>0</v>
      </c>
      <c r="AS14" s="109">
        <f t="shared" si="2"/>
        <v>0</v>
      </c>
      <c r="AT14" s="109">
        <f t="shared" si="2"/>
        <v>0</v>
      </c>
      <c r="AU14" s="109">
        <f t="shared" si="2"/>
        <v>0</v>
      </c>
      <c r="AV14" s="109">
        <f t="shared" si="2"/>
        <v>3589</v>
      </c>
      <c r="AW14" s="109">
        <f t="shared" si="2"/>
        <v>0</v>
      </c>
      <c r="AX14" s="109">
        <f t="shared" si="2"/>
        <v>0</v>
      </c>
      <c r="AY14" s="109">
        <f t="shared" si="2"/>
        <v>0</v>
      </c>
      <c r="AZ14" s="112"/>
    </row>
    <row r="15" spans="1:52" x14ac:dyDescent="0.2">
      <c r="A15" s="113"/>
      <c r="B15" s="130">
        <v>3</v>
      </c>
      <c r="C15" s="113"/>
      <c r="D15" s="109">
        <f>IF(C$20="Yes",C14,0)</f>
        <v>0</v>
      </c>
      <c r="E15" s="109">
        <f t="shared" si="2"/>
        <v>0</v>
      </c>
      <c r="F15" s="109">
        <f t="shared" si="2"/>
        <v>0</v>
      </c>
      <c r="G15" s="109">
        <f t="shared" si="2"/>
        <v>0</v>
      </c>
      <c r="H15" s="109">
        <f t="shared" si="2"/>
        <v>0</v>
      </c>
      <c r="I15" s="109">
        <f t="shared" si="2"/>
        <v>0</v>
      </c>
      <c r="J15" s="109">
        <f t="shared" si="2"/>
        <v>0</v>
      </c>
      <c r="K15" s="109">
        <f t="shared" si="2"/>
        <v>0</v>
      </c>
      <c r="L15" s="109">
        <f t="shared" si="2"/>
        <v>0</v>
      </c>
      <c r="M15" s="109">
        <f t="shared" si="2"/>
        <v>0</v>
      </c>
      <c r="N15" s="109">
        <f t="shared" si="2"/>
        <v>0</v>
      </c>
      <c r="O15" s="109">
        <f t="shared" si="2"/>
        <v>0</v>
      </c>
      <c r="P15" s="109">
        <f t="shared" si="2"/>
        <v>0</v>
      </c>
      <c r="Q15" s="109">
        <f t="shared" si="2"/>
        <v>0</v>
      </c>
      <c r="R15" s="109">
        <f t="shared" si="2"/>
        <v>0</v>
      </c>
      <c r="S15" s="109">
        <f t="shared" si="2"/>
        <v>0</v>
      </c>
      <c r="T15" s="109">
        <f t="shared" si="2"/>
        <v>0</v>
      </c>
      <c r="U15" s="109">
        <f t="shared" si="2"/>
        <v>0</v>
      </c>
      <c r="V15" s="109">
        <f t="shared" si="2"/>
        <v>0</v>
      </c>
      <c r="W15" s="109">
        <f t="shared" si="2"/>
        <v>0</v>
      </c>
      <c r="X15" s="109">
        <f t="shared" si="2"/>
        <v>0</v>
      </c>
      <c r="Y15" s="109">
        <f t="shared" si="2"/>
        <v>0</v>
      </c>
      <c r="Z15" s="109">
        <f t="shared" si="2"/>
        <v>0</v>
      </c>
      <c r="AA15" s="109">
        <f t="shared" si="2"/>
        <v>0</v>
      </c>
      <c r="AB15" s="109">
        <f t="shared" si="2"/>
        <v>0</v>
      </c>
      <c r="AC15" s="109">
        <f t="shared" si="2"/>
        <v>0</v>
      </c>
      <c r="AD15" s="109">
        <f t="shared" si="2"/>
        <v>0</v>
      </c>
      <c r="AE15" s="109">
        <f t="shared" si="2"/>
        <v>0</v>
      </c>
      <c r="AF15" s="109">
        <f t="shared" si="2"/>
        <v>0</v>
      </c>
      <c r="AG15" s="109">
        <f t="shared" si="2"/>
        <v>0</v>
      </c>
      <c r="AH15" s="109">
        <f t="shared" si="2"/>
        <v>0</v>
      </c>
      <c r="AI15" s="109">
        <f t="shared" si="2"/>
        <v>0</v>
      </c>
      <c r="AJ15" s="109">
        <f t="shared" si="2"/>
        <v>0</v>
      </c>
      <c r="AK15" s="109">
        <f t="shared" si="2"/>
        <v>0</v>
      </c>
      <c r="AL15" s="109">
        <f t="shared" si="2"/>
        <v>0</v>
      </c>
      <c r="AM15" s="109">
        <f t="shared" si="2"/>
        <v>0</v>
      </c>
      <c r="AN15" s="109">
        <f t="shared" si="2"/>
        <v>0</v>
      </c>
      <c r="AO15" s="109">
        <f t="shared" si="2"/>
        <v>0</v>
      </c>
      <c r="AP15" s="109">
        <f t="shared" si="2"/>
        <v>0</v>
      </c>
      <c r="AQ15" s="109">
        <f t="shared" si="2"/>
        <v>0</v>
      </c>
      <c r="AR15" s="109">
        <f t="shared" si="2"/>
        <v>0</v>
      </c>
      <c r="AS15" s="109">
        <f t="shared" si="2"/>
        <v>0</v>
      </c>
      <c r="AT15" s="109">
        <f t="shared" si="2"/>
        <v>0</v>
      </c>
      <c r="AU15" s="109">
        <f t="shared" si="2"/>
        <v>0</v>
      </c>
      <c r="AV15" s="109">
        <f t="shared" si="2"/>
        <v>0</v>
      </c>
      <c r="AW15" s="109">
        <f t="shared" si="2"/>
        <v>0</v>
      </c>
      <c r="AX15" s="109">
        <f t="shared" si="2"/>
        <v>0</v>
      </c>
      <c r="AY15" s="109">
        <f t="shared" si="2"/>
        <v>0</v>
      </c>
      <c r="AZ15" s="112"/>
    </row>
    <row r="16" spans="1:52" x14ac:dyDescent="0.2">
      <c r="A16" s="113"/>
      <c r="B16" s="133">
        <v>4</v>
      </c>
      <c r="C16" s="113"/>
      <c r="D16" s="109">
        <f>IF(C$20="Yes",C15,0)</f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109">
        <f t="shared" si="2"/>
        <v>0</v>
      </c>
      <c r="P16" s="109">
        <f t="shared" si="2"/>
        <v>0</v>
      </c>
      <c r="Q16" s="109">
        <f t="shared" si="2"/>
        <v>0</v>
      </c>
      <c r="R16" s="109">
        <f t="shared" si="2"/>
        <v>0</v>
      </c>
      <c r="S16" s="109">
        <f t="shared" si="2"/>
        <v>0</v>
      </c>
      <c r="T16" s="109">
        <f t="shared" si="2"/>
        <v>0</v>
      </c>
      <c r="U16" s="109">
        <f t="shared" si="2"/>
        <v>0</v>
      </c>
      <c r="V16" s="109">
        <f t="shared" si="2"/>
        <v>0</v>
      </c>
      <c r="W16" s="109">
        <f t="shared" si="2"/>
        <v>0</v>
      </c>
      <c r="X16" s="109">
        <f t="shared" si="2"/>
        <v>0</v>
      </c>
      <c r="Y16" s="109">
        <f t="shared" si="2"/>
        <v>0</v>
      </c>
      <c r="Z16" s="109">
        <f t="shared" si="2"/>
        <v>0</v>
      </c>
      <c r="AA16" s="109">
        <f t="shared" si="2"/>
        <v>0</v>
      </c>
      <c r="AB16" s="109">
        <f t="shared" si="2"/>
        <v>0</v>
      </c>
      <c r="AC16" s="109">
        <f t="shared" si="2"/>
        <v>0</v>
      </c>
      <c r="AD16" s="109">
        <f t="shared" si="2"/>
        <v>0</v>
      </c>
      <c r="AE16" s="109">
        <f t="shared" si="2"/>
        <v>0</v>
      </c>
      <c r="AF16" s="109">
        <f t="shared" si="2"/>
        <v>0</v>
      </c>
      <c r="AG16" s="109">
        <f t="shared" si="2"/>
        <v>0</v>
      </c>
      <c r="AH16" s="109">
        <f t="shared" si="2"/>
        <v>0</v>
      </c>
      <c r="AI16" s="109">
        <f t="shared" si="2"/>
        <v>0</v>
      </c>
      <c r="AJ16" s="109">
        <f t="shared" si="2"/>
        <v>0</v>
      </c>
      <c r="AK16" s="109">
        <f t="shared" si="2"/>
        <v>0</v>
      </c>
      <c r="AL16" s="109">
        <f t="shared" si="2"/>
        <v>0</v>
      </c>
      <c r="AM16" s="109">
        <f t="shared" si="2"/>
        <v>0</v>
      </c>
      <c r="AN16" s="109">
        <f t="shared" si="2"/>
        <v>0</v>
      </c>
      <c r="AO16" s="109">
        <f t="shared" si="2"/>
        <v>0</v>
      </c>
      <c r="AP16" s="109">
        <f t="shared" si="2"/>
        <v>0</v>
      </c>
      <c r="AQ16" s="109">
        <f t="shared" si="2"/>
        <v>0</v>
      </c>
      <c r="AR16" s="109">
        <f t="shared" si="2"/>
        <v>0</v>
      </c>
      <c r="AS16" s="109">
        <f t="shared" si="2"/>
        <v>0</v>
      </c>
      <c r="AT16" s="109">
        <f t="shared" si="2"/>
        <v>0</v>
      </c>
      <c r="AU16" s="109">
        <f t="shared" si="2"/>
        <v>0</v>
      </c>
      <c r="AV16" s="109">
        <f t="shared" si="2"/>
        <v>0</v>
      </c>
      <c r="AW16" s="109">
        <f t="shared" si="2"/>
        <v>0</v>
      </c>
      <c r="AX16" s="109">
        <f t="shared" si="2"/>
        <v>0</v>
      </c>
      <c r="AY16" s="109">
        <f t="shared" si="2"/>
        <v>0</v>
      </c>
      <c r="AZ16" s="131"/>
    </row>
    <row r="17" spans="1:52" x14ac:dyDescent="0.2">
      <c r="A17" s="128"/>
      <c r="B17" s="135" t="s">
        <v>295</v>
      </c>
      <c r="C17" s="128"/>
      <c r="D17" s="117">
        <f>IF(C$20="Yes",C16,0)</f>
        <v>0</v>
      </c>
      <c r="E17" s="117">
        <f t="shared" si="2"/>
        <v>0</v>
      </c>
      <c r="F17" s="117">
        <f t="shared" si="2"/>
        <v>0</v>
      </c>
      <c r="G17" s="117">
        <f t="shared" si="2"/>
        <v>0</v>
      </c>
      <c r="H17" s="117">
        <f t="shared" si="2"/>
        <v>0</v>
      </c>
      <c r="I17" s="117">
        <f t="shared" si="2"/>
        <v>0</v>
      </c>
      <c r="J17" s="117">
        <f t="shared" si="2"/>
        <v>0</v>
      </c>
      <c r="K17" s="117">
        <f t="shared" si="2"/>
        <v>0</v>
      </c>
      <c r="L17" s="117">
        <f t="shared" si="2"/>
        <v>0</v>
      </c>
      <c r="M17" s="117">
        <f t="shared" si="2"/>
        <v>0</v>
      </c>
      <c r="N17" s="117">
        <f t="shared" si="2"/>
        <v>0</v>
      </c>
      <c r="O17" s="117">
        <f t="shared" si="2"/>
        <v>0</v>
      </c>
      <c r="P17" s="117">
        <f t="shared" si="2"/>
        <v>0</v>
      </c>
      <c r="Q17" s="117">
        <f t="shared" si="2"/>
        <v>0</v>
      </c>
      <c r="R17" s="117">
        <f t="shared" si="2"/>
        <v>0</v>
      </c>
      <c r="S17" s="117">
        <f t="shared" si="2"/>
        <v>0</v>
      </c>
      <c r="T17" s="117">
        <f t="shared" si="2"/>
        <v>0</v>
      </c>
      <c r="U17" s="117">
        <f t="shared" si="2"/>
        <v>0</v>
      </c>
      <c r="V17" s="117">
        <f t="shared" si="2"/>
        <v>0</v>
      </c>
      <c r="W17" s="117">
        <f t="shared" si="2"/>
        <v>0</v>
      </c>
      <c r="X17" s="117">
        <f t="shared" si="2"/>
        <v>0</v>
      </c>
      <c r="Y17" s="117">
        <f t="shared" si="2"/>
        <v>0</v>
      </c>
      <c r="Z17" s="117">
        <f t="shared" si="2"/>
        <v>0</v>
      </c>
      <c r="AA17" s="117">
        <f t="shared" si="2"/>
        <v>0</v>
      </c>
      <c r="AB17" s="117">
        <f t="shared" si="2"/>
        <v>0</v>
      </c>
      <c r="AC17" s="117">
        <f t="shared" si="2"/>
        <v>0</v>
      </c>
      <c r="AD17" s="117">
        <f t="shared" si="2"/>
        <v>0</v>
      </c>
      <c r="AE17" s="117">
        <f t="shared" si="2"/>
        <v>0</v>
      </c>
      <c r="AF17" s="117">
        <f t="shared" si="2"/>
        <v>0</v>
      </c>
      <c r="AG17" s="117">
        <f t="shared" si="2"/>
        <v>0</v>
      </c>
      <c r="AH17" s="117">
        <f t="shared" si="2"/>
        <v>0</v>
      </c>
      <c r="AI17" s="117">
        <f t="shared" si="2"/>
        <v>0</v>
      </c>
      <c r="AJ17" s="117">
        <f t="shared" si="2"/>
        <v>0</v>
      </c>
      <c r="AK17" s="117">
        <f t="shared" si="2"/>
        <v>0</v>
      </c>
      <c r="AL17" s="117">
        <f t="shared" si="2"/>
        <v>0</v>
      </c>
      <c r="AM17" s="117">
        <f t="shared" si="2"/>
        <v>0</v>
      </c>
      <c r="AN17" s="117">
        <f t="shared" si="2"/>
        <v>0</v>
      </c>
      <c r="AO17" s="117">
        <f t="shared" si="2"/>
        <v>0</v>
      </c>
      <c r="AP17" s="117">
        <f t="shared" si="2"/>
        <v>0</v>
      </c>
      <c r="AQ17" s="117">
        <f t="shared" si="2"/>
        <v>0</v>
      </c>
      <c r="AR17" s="117">
        <f t="shared" si="2"/>
        <v>0</v>
      </c>
      <c r="AS17" s="117">
        <f t="shared" si="2"/>
        <v>0</v>
      </c>
      <c r="AT17" s="117">
        <f t="shared" si="2"/>
        <v>0</v>
      </c>
      <c r="AU17" s="117">
        <f t="shared" si="2"/>
        <v>0</v>
      </c>
      <c r="AV17" s="117">
        <f t="shared" si="2"/>
        <v>0</v>
      </c>
      <c r="AW17" s="117">
        <f t="shared" si="2"/>
        <v>0</v>
      </c>
      <c r="AX17" s="117">
        <f t="shared" si="2"/>
        <v>0</v>
      </c>
      <c r="AY17" s="117">
        <f t="shared" si="2"/>
        <v>0</v>
      </c>
      <c r="AZ17" s="154">
        <f>SUM($D$17:$AY$17)</f>
        <v>0</v>
      </c>
    </row>
    <row r="18" spans="1:52" x14ac:dyDescent="0.2">
      <c r="A18" s="109"/>
      <c r="B18" s="156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09"/>
    </row>
    <row r="19" spans="1:52" x14ac:dyDescent="0.2">
      <c r="A19" s="105" t="s">
        <v>116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</row>
    <row r="20" spans="1:52" s="113" customFormat="1" x14ac:dyDescent="0.2">
      <c r="A20" s="118" t="s">
        <v>304</v>
      </c>
      <c r="B20" s="157" t="s">
        <v>305</v>
      </c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 t="s">
        <v>338</v>
      </c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 t="s">
        <v>338</v>
      </c>
      <c r="AG20" s="120"/>
      <c r="AH20" s="120"/>
      <c r="AI20" s="120"/>
      <c r="AJ20" s="120"/>
      <c r="AK20" s="120"/>
      <c r="AL20" s="120"/>
      <c r="AM20" s="120" t="s">
        <v>338</v>
      </c>
      <c r="AN20" s="120"/>
      <c r="AO20" s="120"/>
      <c r="AP20" s="120"/>
      <c r="AQ20" s="120"/>
      <c r="AR20" s="120"/>
      <c r="AS20" s="120"/>
      <c r="AT20" s="120"/>
      <c r="AU20" s="120" t="s">
        <v>338</v>
      </c>
      <c r="AV20" s="120"/>
      <c r="AW20" s="120"/>
      <c r="AX20" s="120"/>
      <c r="AY20" s="120"/>
      <c r="AZ20" s="110"/>
    </row>
    <row r="21" spans="1:52" s="113" customFormat="1" x14ac:dyDescent="0.2">
      <c r="A21" s="158" t="s">
        <v>133</v>
      </c>
      <c r="B21" s="159">
        <f>shipping_manufacturing!$G$19/100</f>
        <v>0</v>
      </c>
      <c r="C21" s="159" t="s">
        <v>292</v>
      </c>
      <c r="D21" s="109">
        <f>IF(C$20="Yes",0,SUM(C$13:C$16)*$B$21)</f>
        <v>0</v>
      </c>
      <c r="E21" s="109">
        <f t="shared" ref="E21:AY21" si="3">IF(D$20="Yes",0,SUM(D$13:D$16)*$B$21)</f>
        <v>0</v>
      </c>
      <c r="F21" s="109">
        <f t="shared" si="3"/>
        <v>0</v>
      </c>
      <c r="G21" s="109">
        <f t="shared" si="3"/>
        <v>0</v>
      </c>
      <c r="H21" s="109">
        <f t="shared" si="3"/>
        <v>0</v>
      </c>
      <c r="I21" s="109">
        <f t="shared" si="3"/>
        <v>0</v>
      </c>
      <c r="J21" s="109">
        <f t="shared" si="3"/>
        <v>0</v>
      </c>
      <c r="K21" s="109">
        <f t="shared" si="3"/>
        <v>0</v>
      </c>
      <c r="L21" s="109">
        <f t="shared" si="3"/>
        <v>0</v>
      </c>
      <c r="M21" s="109">
        <f t="shared" si="3"/>
        <v>0</v>
      </c>
      <c r="N21" s="109">
        <f t="shared" si="3"/>
        <v>0</v>
      </c>
      <c r="O21" s="109">
        <f t="shared" si="3"/>
        <v>0</v>
      </c>
      <c r="P21" s="109">
        <f t="shared" si="3"/>
        <v>0</v>
      </c>
      <c r="Q21" s="109">
        <f t="shared" si="3"/>
        <v>0</v>
      </c>
      <c r="R21" s="109">
        <f t="shared" si="3"/>
        <v>0</v>
      </c>
      <c r="S21" s="109">
        <f t="shared" si="3"/>
        <v>0</v>
      </c>
      <c r="T21" s="109">
        <f t="shared" si="3"/>
        <v>0</v>
      </c>
      <c r="U21" s="109">
        <f t="shared" si="3"/>
        <v>0</v>
      </c>
      <c r="V21" s="109">
        <f t="shared" si="3"/>
        <v>0</v>
      </c>
      <c r="W21" s="109">
        <f t="shared" si="3"/>
        <v>0</v>
      </c>
      <c r="X21" s="109">
        <f t="shared" si="3"/>
        <v>0</v>
      </c>
      <c r="Y21" s="109">
        <f t="shared" si="3"/>
        <v>0</v>
      </c>
      <c r="Z21" s="109">
        <f t="shared" si="3"/>
        <v>0</v>
      </c>
      <c r="AA21" s="109">
        <f t="shared" si="3"/>
        <v>0</v>
      </c>
      <c r="AB21" s="109">
        <f t="shared" si="3"/>
        <v>0</v>
      </c>
      <c r="AC21" s="109">
        <f t="shared" si="3"/>
        <v>0</v>
      </c>
      <c r="AD21" s="109">
        <f t="shared" si="3"/>
        <v>0</v>
      </c>
      <c r="AE21" s="109">
        <f t="shared" si="3"/>
        <v>0</v>
      </c>
      <c r="AF21" s="109">
        <f t="shared" si="3"/>
        <v>0</v>
      </c>
      <c r="AG21" s="109">
        <f t="shared" si="3"/>
        <v>0</v>
      </c>
      <c r="AH21" s="109">
        <f t="shared" si="3"/>
        <v>0</v>
      </c>
      <c r="AI21" s="109">
        <f t="shared" si="3"/>
        <v>0</v>
      </c>
      <c r="AJ21" s="109">
        <f t="shared" si="3"/>
        <v>0</v>
      </c>
      <c r="AK21" s="109">
        <f t="shared" si="3"/>
        <v>0</v>
      </c>
      <c r="AL21" s="109">
        <f t="shared" si="3"/>
        <v>0</v>
      </c>
      <c r="AM21" s="109">
        <f t="shared" si="3"/>
        <v>0</v>
      </c>
      <c r="AN21" s="109">
        <f t="shared" si="3"/>
        <v>0</v>
      </c>
      <c r="AO21" s="109">
        <f t="shared" si="3"/>
        <v>0</v>
      </c>
      <c r="AP21" s="109">
        <f t="shared" si="3"/>
        <v>0</v>
      </c>
      <c r="AQ21" s="109">
        <f t="shared" si="3"/>
        <v>0</v>
      </c>
      <c r="AR21" s="109">
        <f t="shared" si="3"/>
        <v>0</v>
      </c>
      <c r="AS21" s="109">
        <f t="shared" si="3"/>
        <v>0</v>
      </c>
      <c r="AT21" s="109">
        <f t="shared" si="3"/>
        <v>0</v>
      </c>
      <c r="AU21" s="109">
        <f t="shared" si="3"/>
        <v>0</v>
      </c>
      <c r="AV21" s="109">
        <f t="shared" si="3"/>
        <v>0</v>
      </c>
      <c r="AW21" s="109">
        <f t="shared" si="3"/>
        <v>0</v>
      </c>
      <c r="AX21" s="109">
        <f t="shared" si="3"/>
        <v>0</v>
      </c>
      <c r="AY21" s="109">
        <f t="shared" si="3"/>
        <v>0</v>
      </c>
      <c r="AZ21" s="160">
        <f>SUM($D21:$AY21)</f>
        <v>0</v>
      </c>
    </row>
    <row r="22" spans="1:52" s="113" customFormat="1" x14ac:dyDescent="0.2">
      <c r="A22" s="161" t="s">
        <v>123</v>
      </c>
      <c r="B22" s="162">
        <f>1-$B$21</f>
        <v>1</v>
      </c>
      <c r="C22" s="162" t="s">
        <v>292</v>
      </c>
      <c r="D22" s="117">
        <f>IF(C$20="Yes",0,SUM(C$13:C$16)*$B$22)</f>
        <v>0</v>
      </c>
      <c r="E22" s="117">
        <f t="shared" ref="E22:AY22" si="4">IF(D$20="Yes",0,SUM(D$13:D$16)*$B$22)</f>
        <v>3589</v>
      </c>
      <c r="F22" s="117">
        <f t="shared" si="4"/>
        <v>3589</v>
      </c>
      <c r="G22" s="117">
        <f t="shared" si="4"/>
        <v>3589</v>
      </c>
      <c r="H22" s="117">
        <f t="shared" si="4"/>
        <v>3589</v>
      </c>
      <c r="I22" s="117">
        <f t="shared" si="4"/>
        <v>3589</v>
      </c>
      <c r="J22" s="117">
        <f t="shared" si="4"/>
        <v>3589</v>
      </c>
      <c r="K22" s="117">
        <f t="shared" si="4"/>
        <v>3589</v>
      </c>
      <c r="L22" s="117">
        <f t="shared" si="4"/>
        <v>3589</v>
      </c>
      <c r="M22" s="117">
        <f t="shared" si="4"/>
        <v>3589</v>
      </c>
      <c r="N22" s="117">
        <f t="shared" si="4"/>
        <v>3589</v>
      </c>
      <c r="O22" s="117">
        <f t="shared" si="4"/>
        <v>3589</v>
      </c>
      <c r="P22" s="117">
        <f t="shared" si="4"/>
        <v>0</v>
      </c>
      <c r="Q22" s="117">
        <f t="shared" si="4"/>
        <v>3589</v>
      </c>
      <c r="R22" s="117">
        <f t="shared" si="4"/>
        <v>3589</v>
      </c>
      <c r="S22" s="117">
        <f t="shared" si="4"/>
        <v>3589</v>
      </c>
      <c r="T22" s="117">
        <f t="shared" si="4"/>
        <v>3589</v>
      </c>
      <c r="U22" s="117">
        <f t="shared" si="4"/>
        <v>3589</v>
      </c>
      <c r="V22" s="117">
        <f t="shared" si="4"/>
        <v>3589</v>
      </c>
      <c r="W22" s="117">
        <f t="shared" si="4"/>
        <v>3589</v>
      </c>
      <c r="X22" s="117">
        <f t="shared" si="4"/>
        <v>3589</v>
      </c>
      <c r="Y22" s="117">
        <f t="shared" si="4"/>
        <v>3589</v>
      </c>
      <c r="Z22" s="117">
        <f t="shared" si="4"/>
        <v>3589</v>
      </c>
      <c r="AA22" s="117">
        <f t="shared" si="4"/>
        <v>3589</v>
      </c>
      <c r="AB22" s="117">
        <f t="shared" si="4"/>
        <v>3589</v>
      </c>
      <c r="AC22" s="117">
        <f t="shared" si="4"/>
        <v>3589</v>
      </c>
      <c r="AD22" s="117">
        <f t="shared" si="4"/>
        <v>3589</v>
      </c>
      <c r="AE22" s="117">
        <f t="shared" si="4"/>
        <v>3589</v>
      </c>
      <c r="AF22" s="117">
        <f t="shared" si="4"/>
        <v>3589</v>
      </c>
      <c r="AG22" s="117">
        <f t="shared" si="4"/>
        <v>0</v>
      </c>
      <c r="AH22" s="117">
        <f t="shared" si="4"/>
        <v>3589</v>
      </c>
      <c r="AI22" s="117">
        <f t="shared" si="4"/>
        <v>3589</v>
      </c>
      <c r="AJ22" s="117">
        <f t="shared" si="4"/>
        <v>3589</v>
      </c>
      <c r="AK22" s="117">
        <f t="shared" si="4"/>
        <v>3589</v>
      </c>
      <c r="AL22" s="117">
        <f t="shared" si="4"/>
        <v>3589</v>
      </c>
      <c r="AM22" s="117">
        <f t="shared" si="4"/>
        <v>3589</v>
      </c>
      <c r="AN22" s="117">
        <f t="shared" si="4"/>
        <v>0</v>
      </c>
      <c r="AO22" s="117">
        <f t="shared" si="4"/>
        <v>3589</v>
      </c>
      <c r="AP22" s="117">
        <f t="shared" si="4"/>
        <v>3589</v>
      </c>
      <c r="AQ22" s="117">
        <f t="shared" si="4"/>
        <v>3589</v>
      </c>
      <c r="AR22" s="117">
        <f t="shared" si="4"/>
        <v>3589</v>
      </c>
      <c r="AS22" s="117">
        <f t="shared" si="4"/>
        <v>3589</v>
      </c>
      <c r="AT22" s="117">
        <f t="shared" si="4"/>
        <v>3589</v>
      </c>
      <c r="AU22" s="117">
        <f t="shared" si="4"/>
        <v>3589</v>
      </c>
      <c r="AV22" s="117">
        <f t="shared" si="4"/>
        <v>0</v>
      </c>
      <c r="AW22" s="117">
        <f t="shared" si="4"/>
        <v>3589</v>
      </c>
      <c r="AX22" s="117">
        <f t="shared" si="4"/>
        <v>3589</v>
      </c>
      <c r="AY22" s="117">
        <f t="shared" si="4"/>
        <v>3589</v>
      </c>
      <c r="AZ22" s="144">
        <f t="shared" ref="AZ22:AZ30" si="5">SUM($D22:$AY22)</f>
        <v>154327</v>
      </c>
    </row>
    <row r="23" spans="1:52" x14ac:dyDescent="0.2">
      <c r="A23" s="163" t="s">
        <v>306</v>
      </c>
      <c r="B23" s="127">
        <v>2000</v>
      </c>
      <c r="C23" s="103" t="s">
        <v>292</v>
      </c>
      <c r="D23" s="103">
        <f>D$21*$B$23</f>
        <v>0</v>
      </c>
      <c r="E23" s="103">
        <f t="shared" ref="E23:AY23" si="6">E$21*$B$23</f>
        <v>0</v>
      </c>
      <c r="F23" s="103">
        <f t="shared" si="6"/>
        <v>0</v>
      </c>
      <c r="G23" s="103">
        <f t="shared" si="6"/>
        <v>0</v>
      </c>
      <c r="H23" s="103">
        <f t="shared" si="6"/>
        <v>0</v>
      </c>
      <c r="I23" s="103">
        <f t="shared" si="6"/>
        <v>0</v>
      </c>
      <c r="J23" s="103">
        <f t="shared" si="6"/>
        <v>0</v>
      </c>
      <c r="K23" s="103">
        <f t="shared" si="6"/>
        <v>0</v>
      </c>
      <c r="L23" s="103">
        <f t="shared" si="6"/>
        <v>0</v>
      </c>
      <c r="M23" s="103">
        <f t="shared" si="6"/>
        <v>0</v>
      </c>
      <c r="N23" s="103">
        <f t="shared" si="6"/>
        <v>0</v>
      </c>
      <c r="O23" s="103">
        <f t="shared" si="6"/>
        <v>0</v>
      </c>
      <c r="P23" s="103">
        <f t="shared" si="6"/>
        <v>0</v>
      </c>
      <c r="Q23" s="103">
        <f t="shared" si="6"/>
        <v>0</v>
      </c>
      <c r="R23" s="103">
        <f t="shared" si="6"/>
        <v>0</v>
      </c>
      <c r="S23" s="103">
        <f t="shared" si="6"/>
        <v>0</v>
      </c>
      <c r="T23" s="103">
        <f t="shared" si="6"/>
        <v>0</v>
      </c>
      <c r="U23" s="103">
        <f t="shared" si="6"/>
        <v>0</v>
      </c>
      <c r="V23" s="103">
        <f t="shared" si="6"/>
        <v>0</v>
      </c>
      <c r="W23" s="103">
        <f t="shared" si="6"/>
        <v>0</v>
      </c>
      <c r="X23" s="103">
        <f t="shared" si="6"/>
        <v>0</v>
      </c>
      <c r="Y23" s="103">
        <f t="shared" si="6"/>
        <v>0</v>
      </c>
      <c r="Z23" s="103">
        <f t="shared" si="6"/>
        <v>0</v>
      </c>
      <c r="AA23" s="103">
        <f t="shared" si="6"/>
        <v>0</v>
      </c>
      <c r="AB23" s="103">
        <f t="shared" si="6"/>
        <v>0</v>
      </c>
      <c r="AC23" s="103">
        <f t="shared" si="6"/>
        <v>0</v>
      </c>
      <c r="AD23" s="103">
        <f t="shared" si="6"/>
        <v>0</v>
      </c>
      <c r="AE23" s="103">
        <f t="shared" si="6"/>
        <v>0</v>
      </c>
      <c r="AF23" s="103">
        <f t="shared" si="6"/>
        <v>0</v>
      </c>
      <c r="AG23" s="103">
        <f t="shared" si="6"/>
        <v>0</v>
      </c>
      <c r="AH23" s="103">
        <f t="shared" si="6"/>
        <v>0</v>
      </c>
      <c r="AI23" s="103">
        <f t="shared" si="6"/>
        <v>0</v>
      </c>
      <c r="AJ23" s="103">
        <f t="shared" si="6"/>
        <v>0</v>
      </c>
      <c r="AK23" s="103">
        <f t="shared" si="6"/>
        <v>0</v>
      </c>
      <c r="AL23" s="103">
        <f t="shared" si="6"/>
        <v>0</v>
      </c>
      <c r="AM23" s="103">
        <f t="shared" si="6"/>
        <v>0</v>
      </c>
      <c r="AN23" s="103">
        <f t="shared" si="6"/>
        <v>0</v>
      </c>
      <c r="AO23" s="103">
        <f t="shared" si="6"/>
        <v>0</v>
      </c>
      <c r="AP23" s="103">
        <f t="shared" si="6"/>
        <v>0</v>
      </c>
      <c r="AQ23" s="103">
        <f t="shared" si="6"/>
        <v>0</v>
      </c>
      <c r="AR23" s="103">
        <f t="shared" si="6"/>
        <v>0</v>
      </c>
      <c r="AS23" s="103">
        <f t="shared" si="6"/>
        <v>0</v>
      </c>
      <c r="AT23" s="103">
        <f t="shared" si="6"/>
        <v>0</v>
      </c>
      <c r="AU23" s="103">
        <f t="shared" si="6"/>
        <v>0</v>
      </c>
      <c r="AV23" s="103">
        <f t="shared" si="6"/>
        <v>0</v>
      </c>
      <c r="AW23" s="103">
        <f t="shared" si="6"/>
        <v>0</v>
      </c>
      <c r="AX23" s="103">
        <f t="shared" si="6"/>
        <v>0</v>
      </c>
      <c r="AY23" s="103">
        <f t="shared" si="6"/>
        <v>0</v>
      </c>
      <c r="AZ23" s="142">
        <f t="shared" si="5"/>
        <v>0</v>
      </c>
    </row>
    <row r="24" spans="1:52" s="113" customFormat="1" x14ac:dyDescent="0.2">
      <c r="A24" s="164" t="s">
        <v>307</v>
      </c>
      <c r="B24" s="165">
        <v>1000</v>
      </c>
      <c r="C24" s="159" t="s">
        <v>292</v>
      </c>
      <c r="D24" s="109">
        <f>D$22*$B$24</f>
        <v>0</v>
      </c>
      <c r="E24" s="109">
        <f t="shared" ref="E24:AY24" si="7">E$22*$B$24</f>
        <v>3589000</v>
      </c>
      <c r="F24" s="109">
        <f t="shared" si="7"/>
        <v>3589000</v>
      </c>
      <c r="G24" s="109">
        <f t="shared" si="7"/>
        <v>3589000</v>
      </c>
      <c r="H24" s="109">
        <f t="shared" si="7"/>
        <v>3589000</v>
      </c>
      <c r="I24" s="109">
        <f t="shared" si="7"/>
        <v>3589000</v>
      </c>
      <c r="J24" s="109">
        <f t="shared" si="7"/>
        <v>3589000</v>
      </c>
      <c r="K24" s="109">
        <f t="shared" si="7"/>
        <v>3589000</v>
      </c>
      <c r="L24" s="109">
        <f t="shared" si="7"/>
        <v>3589000</v>
      </c>
      <c r="M24" s="109">
        <f t="shared" si="7"/>
        <v>3589000</v>
      </c>
      <c r="N24" s="109">
        <f t="shared" si="7"/>
        <v>3589000</v>
      </c>
      <c r="O24" s="109">
        <f t="shared" si="7"/>
        <v>3589000</v>
      </c>
      <c r="P24" s="109">
        <f t="shared" si="7"/>
        <v>0</v>
      </c>
      <c r="Q24" s="109">
        <f t="shared" si="7"/>
        <v>3589000</v>
      </c>
      <c r="R24" s="109">
        <f t="shared" si="7"/>
        <v>3589000</v>
      </c>
      <c r="S24" s="109">
        <f t="shared" si="7"/>
        <v>3589000</v>
      </c>
      <c r="T24" s="109">
        <f t="shared" si="7"/>
        <v>3589000</v>
      </c>
      <c r="U24" s="109">
        <f t="shared" si="7"/>
        <v>3589000</v>
      </c>
      <c r="V24" s="109">
        <f t="shared" si="7"/>
        <v>3589000</v>
      </c>
      <c r="W24" s="109">
        <f t="shared" si="7"/>
        <v>3589000</v>
      </c>
      <c r="X24" s="109">
        <f t="shared" si="7"/>
        <v>3589000</v>
      </c>
      <c r="Y24" s="109">
        <f t="shared" si="7"/>
        <v>3589000</v>
      </c>
      <c r="Z24" s="109">
        <f t="shared" si="7"/>
        <v>3589000</v>
      </c>
      <c r="AA24" s="109">
        <f t="shared" si="7"/>
        <v>3589000</v>
      </c>
      <c r="AB24" s="109">
        <f t="shared" si="7"/>
        <v>3589000</v>
      </c>
      <c r="AC24" s="109">
        <f t="shared" si="7"/>
        <v>3589000</v>
      </c>
      <c r="AD24" s="109">
        <f t="shared" si="7"/>
        <v>3589000</v>
      </c>
      <c r="AE24" s="109">
        <f t="shared" si="7"/>
        <v>3589000</v>
      </c>
      <c r="AF24" s="109">
        <f t="shared" si="7"/>
        <v>3589000</v>
      </c>
      <c r="AG24" s="109">
        <f t="shared" si="7"/>
        <v>0</v>
      </c>
      <c r="AH24" s="109">
        <f t="shared" si="7"/>
        <v>3589000</v>
      </c>
      <c r="AI24" s="109">
        <f t="shared" si="7"/>
        <v>3589000</v>
      </c>
      <c r="AJ24" s="109">
        <f t="shared" si="7"/>
        <v>3589000</v>
      </c>
      <c r="AK24" s="109">
        <f t="shared" si="7"/>
        <v>3589000</v>
      </c>
      <c r="AL24" s="109">
        <f t="shared" si="7"/>
        <v>3589000</v>
      </c>
      <c r="AM24" s="109">
        <f t="shared" si="7"/>
        <v>3589000</v>
      </c>
      <c r="AN24" s="109">
        <f t="shared" si="7"/>
        <v>0</v>
      </c>
      <c r="AO24" s="109">
        <f t="shared" si="7"/>
        <v>3589000</v>
      </c>
      <c r="AP24" s="109">
        <f t="shared" si="7"/>
        <v>3589000</v>
      </c>
      <c r="AQ24" s="109">
        <f t="shared" si="7"/>
        <v>3589000</v>
      </c>
      <c r="AR24" s="109">
        <f t="shared" si="7"/>
        <v>3589000</v>
      </c>
      <c r="AS24" s="109">
        <f t="shared" si="7"/>
        <v>3589000</v>
      </c>
      <c r="AT24" s="109">
        <f t="shared" si="7"/>
        <v>3589000</v>
      </c>
      <c r="AU24" s="109">
        <f t="shared" si="7"/>
        <v>3589000</v>
      </c>
      <c r="AV24" s="109">
        <f t="shared" si="7"/>
        <v>0</v>
      </c>
      <c r="AW24" s="109">
        <f t="shared" si="7"/>
        <v>3589000</v>
      </c>
      <c r="AX24" s="109">
        <f t="shared" si="7"/>
        <v>3589000</v>
      </c>
      <c r="AY24" s="109">
        <f t="shared" si="7"/>
        <v>3589000</v>
      </c>
      <c r="AZ24" s="144">
        <f t="shared" si="5"/>
        <v>154327000</v>
      </c>
    </row>
    <row r="25" spans="1:52" x14ac:dyDescent="0.2"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09"/>
    </row>
    <row r="26" spans="1:52" x14ac:dyDescent="0.2">
      <c r="A26" s="166" t="s">
        <v>18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</row>
    <row r="27" spans="1:52" x14ac:dyDescent="0.2">
      <c r="B27" s="138" t="s">
        <v>308</v>
      </c>
      <c r="C27" s="127">
        <v>53</v>
      </c>
      <c r="D27" s="127">
        <f>C$27-C$28+C$29</f>
        <v>53</v>
      </c>
      <c r="E27" s="127">
        <f t="shared" ref="E27:AY27" si="8">D27-D28+D29</f>
        <v>53</v>
      </c>
      <c r="F27" s="127">
        <f t="shared" si="8"/>
        <v>0</v>
      </c>
      <c r="G27" s="127">
        <f t="shared" si="8"/>
        <v>53</v>
      </c>
      <c r="H27" s="127">
        <f t="shared" si="8"/>
        <v>0</v>
      </c>
      <c r="I27" s="127">
        <f t="shared" si="8"/>
        <v>53</v>
      </c>
      <c r="J27" s="127">
        <f t="shared" si="8"/>
        <v>0</v>
      </c>
      <c r="K27" s="127">
        <f t="shared" si="8"/>
        <v>53</v>
      </c>
      <c r="L27" s="127">
        <f t="shared" si="8"/>
        <v>0</v>
      </c>
      <c r="M27" s="127">
        <f t="shared" si="8"/>
        <v>53</v>
      </c>
      <c r="N27" s="127">
        <f t="shared" si="8"/>
        <v>0</v>
      </c>
      <c r="O27" s="127">
        <f t="shared" si="8"/>
        <v>53</v>
      </c>
      <c r="P27" s="127">
        <f t="shared" si="8"/>
        <v>0</v>
      </c>
      <c r="Q27" s="127">
        <f t="shared" si="8"/>
        <v>53</v>
      </c>
      <c r="R27" s="127">
        <f t="shared" si="8"/>
        <v>0</v>
      </c>
      <c r="S27" s="127">
        <f t="shared" si="8"/>
        <v>53</v>
      </c>
      <c r="T27" s="127">
        <f t="shared" si="8"/>
        <v>0</v>
      </c>
      <c r="U27" s="127">
        <f t="shared" si="8"/>
        <v>53</v>
      </c>
      <c r="V27" s="127">
        <f t="shared" si="8"/>
        <v>0</v>
      </c>
      <c r="W27" s="127">
        <f t="shared" si="8"/>
        <v>53</v>
      </c>
      <c r="X27" s="127">
        <f t="shared" si="8"/>
        <v>0</v>
      </c>
      <c r="Y27" s="127">
        <f t="shared" si="8"/>
        <v>53</v>
      </c>
      <c r="Z27" s="127">
        <f t="shared" si="8"/>
        <v>0</v>
      </c>
      <c r="AA27" s="127">
        <f t="shared" si="8"/>
        <v>53</v>
      </c>
      <c r="AB27" s="127">
        <f t="shared" si="8"/>
        <v>0</v>
      </c>
      <c r="AC27" s="127">
        <f t="shared" si="8"/>
        <v>53</v>
      </c>
      <c r="AD27" s="127">
        <f t="shared" si="8"/>
        <v>0</v>
      </c>
      <c r="AE27" s="127">
        <f t="shared" si="8"/>
        <v>53</v>
      </c>
      <c r="AF27" s="127">
        <f t="shared" si="8"/>
        <v>0</v>
      </c>
      <c r="AG27" s="127">
        <f t="shared" si="8"/>
        <v>53</v>
      </c>
      <c r="AH27" s="127">
        <f t="shared" si="8"/>
        <v>53</v>
      </c>
      <c r="AI27" s="127">
        <f t="shared" si="8"/>
        <v>0</v>
      </c>
      <c r="AJ27" s="127">
        <f t="shared" si="8"/>
        <v>53</v>
      </c>
      <c r="AK27" s="127">
        <f t="shared" si="8"/>
        <v>0</v>
      </c>
      <c r="AL27" s="127">
        <f t="shared" si="8"/>
        <v>53</v>
      </c>
      <c r="AM27" s="127">
        <f t="shared" si="8"/>
        <v>0</v>
      </c>
      <c r="AN27" s="127">
        <f t="shared" si="8"/>
        <v>53</v>
      </c>
      <c r="AO27" s="127">
        <f t="shared" si="8"/>
        <v>53</v>
      </c>
      <c r="AP27" s="127">
        <f t="shared" si="8"/>
        <v>0</v>
      </c>
      <c r="AQ27" s="127">
        <f t="shared" si="8"/>
        <v>53</v>
      </c>
      <c r="AR27" s="127">
        <f t="shared" si="8"/>
        <v>0</v>
      </c>
      <c r="AS27" s="127">
        <f t="shared" si="8"/>
        <v>53</v>
      </c>
      <c r="AT27" s="127">
        <f t="shared" si="8"/>
        <v>0</v>
      </c>
      <c r="AU27" s="127">
        <f t="shared" si="8"/>
        <v>53</v>
      </c>
      <c r="AV27" s="127">
        <f t="shared" si="8"/>
        <v>0</v>
      </c>
      <c r="AW27" s="127">
        <f t="shared" si="8"/>
        <v>53</v>
      </c>
      <c r="AX27" s="127">
        <f t="shared" si="8"/>
        <v>0</v>
      </c>
      <c r="AY27" s="167">
        <f t="shared" si="8"/>
        <v>53</v>
      </c>
      <c r="AZ27" s="109"/>
    </row>
    <row r="28" spans="1:52" x14ac:dyDescent="0.2">
      <c r="B28" s="168" t="s">
        <v>309</v>
      </c>
      <c r="C28" s="113"/>
      <c r="D28" s="113">
        <v>0</v>
      </c>
      <c r="E28" s="113">
        <v>53</v>
      </c>
      <c r="F28" s="113">
        <v>0</v>
      </c>
      <c r="G28" s="113">
        <v>53</v>
      </c>
      <c r="H28" s="113">
        <v>0</v>
      </c>
      <c r="I28" s="113">
        <v>53</v>
      </c>
      <c r="J28" s="113">
        <v>0</v>
      </c>
      <c r="K28" s="113">
        <v>53</v>
      </c>
      <c r="L28" s="113">
        <v>0</v>
      </c>
      <c r="M28" s="113">
        <v>53</v>
      </c>
      <c r="N28" s="113">
        <v>0</v>
      </c>
      <c r="O28" s="113">
        <v>53</v>
      </c>
      <c r="P28" s="113">
        <v>0</v>
      </c>
      <c r="Q28" s="113">
        <v>53</v>
      </c>
      <c r="R28" s="113">
        <v>0</v>
      </c>
      <c r="S28" s="113">
        <v>53</v>
      </c>
      <c r="T28" s="113">
        <v>0</v>
      </c>
      <c r="U28" s="113">
        <v>53</v>
      </c>
      <c r="V28" s="113">
        <v>0</v>
      </c>
      <c r="W28" s="113">
        <v>53</v>
      </c>
      <c r="X28" s="113">
        <v>0</v>
      </c>
      <c r="Y28" s="113">
        <v>53</v>
      </c>
      <c r="Z28" s="113">
        <v>0</v>
      </c>
      <c r="AA28" s="113">
        <v>53</v>
      </c>
      <c r="AB28" s="113">
        <v>0</v>
      </c>
      <c r="AC28" s="113">
        <v>53</v>
      </c>
      <c r="AD28" s="113">
        <v>0</v>
      </c>
      <c r="AE28" s="113">
        <v>53</v>
      </c>
      <c r="AF28" s="113">
        <v>0</v>
      </c>
      <c r="AG28" s="113">
        <v>0</v>
      </c>
      <c r="AH28" s="113">
        <v>53</v>
      </c>
      <c r="AI28" s="113">
        <v>0</v>
      </c>
      <c r="AJ28" s="113">
        <v>53</v>
      </c>
      <c r="AK28" s="113">
        <v>0</v>
      </c>
      <c r="AL28" s="113">
        <v>53</v>
      </c>
      <c r="AM28" s="113">
        <v>0</v>
      </c>
      <c r="AN28" s="113">
        <v>0</v>
      </c>
      <c r="AO28" s="113">
        <v>53</v>
      </c>
      <c r="AP28" s="113">
        <v>0</v>
      </c>
      <c r="AQ28" s="113">
        <v>53</v>
      </c>
      <c r="AR28" s="113">
        <v>0</v>
      </c>
      <c r="AS28" s="113">
        <v>53</v>
      </c>
      <c r="AT28" s="113">
        <v>0</v>
      </c>
      <c r="AU28" s="113">
        <v>53</v>
      </c>
      <c r="AV28" s="113">
        <v>0</v>
      </c>
      <c r="AW28" s="113">
        <v>53</v>
      </c>
      <c r="AX28" s="113">
        <v>0</v>
      </c>
      <c r="AY28" s="169">
        <v>53</v>
      </c>
      <c r="AZ28" s="109"/>
    </row>
    <row r="29" spans="1:52" x14ac:dyDescent="0.2">
      <c r="B29" s="139" t="s">
        <v>310</v>
      </c>
      <c r="C29" s="128"/>
      <c r="D29" s="128">
        <f>C$28</f>
        <v>0</v>
      </c>
      <c r="E29" s="128">
        <f t="shared" ref="E29:AY29" si="9">D$28</f>
        <v>0</v>
      </c>
      <c r="F29" s="128">
        <f t="shared" si="9"/>
        <v>53</v>
      </c>
      <c r="G29" s="128">
        <f t="shared" si="9"/>
        <v>0</v>
      </c>
      <c r="H29" s="128">
        <f t="shared" si="9"/>
        <v>53</v>
      </c>
      <c r="I29" s="128">
        <f t="shared" si="9"/>
        <v>0</v>
      </c>
      <c r="J29" s="128">
        <f t="shared" si="9"/>
        <v>53</v>
      </c>
      <c r="K29" s="128">
        <f t="shared" si="9"/>
        <v>0</v>
      </c>
      <c r="L29" s="128">
        <f t="shared" si="9"/>
        <v>53</v>
      </c>
      <c r="M29" s="128">
        <f t="shared" si="9"/>
        <v>0</v>
      </c>
      <c r="N29" s="128">
        <f t="shared" si="9"/>
        <v>53</v>
      </c>
      <c r="O29" s="128">
        <f t="shared" si="9"/>
        <v>0</v>
      </c>
      <c r="P29" s="128">
        <f t="shared" si="9"/>
        <v>53</v>
      </c>
      <c r="Q29" s="128">
        <f t="shared" si="9"/>
        <v>0</v>
      </c>
      <c r="R29" s="128">
        <f t="shared" si="9"/>
        <v>53</v>
      </c>
      <c r="S29" s="128">
        <f t="shared" si="9"/>
        <v>0</v>
      </c>
      <c r="T29" s="128">
        <f t="shared" si="9"/>
        <v>53</v>
      </c>
      <c r="U29" s="128">
        <f t="shared" si="9"/>
        <v>0</v>
      </c>
      <c r="V29" s="128">
        <f t="shared" si="9"/>
        <v>53</v>
      </c>
      <c r="W29" s="128">
        <f t="shared" si="9"/>
        <v>0</v>
      </c>
      <c r="X29" s="128">
        <f t="shared" si="9"/>
        <v>53</v>
      </c>
      <c r="Y29" s="128">
        <f t="shared" si="9"/>
        <v>0</v>
      </c>
      <c r="Z29" s="128">
        <f t="shared" si="9"/>
        <v>53</v>
      </c>
      <c r="AA29" s="128">
        <f t="shared" si="9"/>
        <v>0</v>
      </c>
      <c r="AB29" s="128">
        <f t="shared" si="9"/>
        <v>53</v>
      </c>
      <c r="AC29" s="128">
        <f t="shared" si="9"/>
        <v>0</v>
      </c>
      <c r="AD29" s="128">
        <f t="shared" si="9"/>
        <v>53</v>
      </c>
      <c r="AE29" s="128">
        <f t="shared" si="9"/>
        <v>0</v>
      </c>
      <c r="AF29" s="128">
        <f t="shared" si="9"/>
        <v>53</v>
      </c>
      <c r="AG29" s="128">
        <f t="shared" si="9"/>
        <v>0</v>
      </c>
      <c r="AH29" s="128">
        <f t="shared" si="9"/>
        <v>0</v>
      </c>
      <c r="AI29" s="128">
        <f t="shared" si="9"/>
        <v>53</v>
      </c>
      <c r="AJ29" s="128">
        <f t="shared" si="9"/>
        <v>0</v>
      </c>
      <c r="AK29" s="128">
        <f t="shared" si="9"/>
        <v>53</v>
      </c>
      <c r="AL29" s="128">
        <f t="shared" si="9"/>
        <v>0</v>
      </c>
      <c r="AM29" s="128">
        <f t="shared" si="9"/>
        <v>53</v>
      </c>
      <c r="AN29" s="128">
        <f t="shared" si="9"/>
        <v>0</v>
      </c>
      <c r="AO29" s="128">
        <f t="shared" si="9"/>
        <v>0</v>
      </c>
      <c r="AP29" s="128">
        <f t="shared" si="9"/>
        <v>53</v>
      </c>
      <c r="AQ29" s="128">
        <f t="shared" si="9"/>
        <v>0</v>
      </c>
      <c r="AR29" s="128">
        <f t="shared" si="9"/>
        <v>53</v>
      </c>
      <c r="AS29" s="128">
        <f t="shared" si="9"/>
        <v>0</v>
      </c>
      <c r="AT29" s="128">
        <f t="shared" si="9"/>
        <v>53</v>
      </c>
      <c r="AU29" s="128">
        <f t="shared" si="9"/>
        <v>0</v>
      </c>
      <c r="AV29" s="128">
        <f t="shared" si="9"/>
        <v>53</v>
      </c>
      <c r="AW29" s="128">
        <f t="shared" si="9"/>
        <v>0</v>
      </c>
      <c r="AX29" s="128">
        <f t="shared" si="9"/>
        <v>53</v>
      </c>
      <c r="AY29" s="170">
        <f t="shared" si="9"/>
        <v>0</v>
      </c>
      <c r="AZ29" s="171"/>
    </row>
    <row r="30" spans="1:52" x14ac:dyDescent="0.2">
      <c r="A30" s="172" t="s">
        <v>311</v>
      </c>
      <c r="B30" s="147">
        <v>10</v>
      </c>
      <c r="C30" s="120" t="s">
        <v>292</v>
      </c>
      <c r="D30" s="120">
        <f>D$27*$B$30</f>
        <v>530</v>
      </c>
      <c r="E30" s="120">
        <f t="shared" ref="E30:AY30" si="10">E$27*$B$30</f>
        <v>530</v>
      </c>
      <c r="F30" s="120">
        <f t="shared" si="10"/>
        <v>0</v>
      </c>
      <c r="G30" s="120">
        <f t="shared" si="10"/>
        <v>530</v>
      </c>
      <c r="H30" s="120">
        <f t="shared" si="10"/>
        <v>0</v>
      </c>
      <c r="I30" s="120">
        <f t="shared" si="10"/>
        <v>530</v>
      </c>
      <c r="J30" s="120">
        <f t="shared" si="10"/>
        <v>0</v>
      </c>
      <c r="K30" s="120">
        <f t="shared" si="10"/>
        <v>530</v>
      </c>
      <c r="L30" s="120">
        <f t="shared" si="10"/>
        <v>0</v>
      </c>
      <c r="M30" s="120">
        <f t="shared" si="10"/>
        <v>530</v>
      </c>
      <c r="N30" s="120">
        <f t="shared" si="10"/>
        <v>0</v>
      </c>
      <c r="O30" s="120">
        <f t="shared" si="10"/>
        <v>530</v>
      </c>
      <c r="P30" s="120">
        <f t="shared" si="10"/>
        <v>0</v>
      </c>
      <c r="Q30" s="120">
        <f t="shared" si="10"/>
        <v>530</v>
      </c>
      <c r="R30" s="120">
        <f>R$27*$B$30</f>
        <v>0</v>
      </c>
      <c r="S30" s="120">
        <f t="shared" si="10"/>
        <v>530</v>
      </c>
      <c r="T30" s="120">
        <f t="shared" si="10"/>
        <v>0</v>
      </c>
      <c r="U30" s="120">
        <f t="shared" si="10"/>
        <v>530</v>
      </c>
      <c r="V30" s="120">
        <f t="shared" si="10"/>
        <v>0</v>
      </c>
      <c r="W30" s="120">
        <f t="shared" si="10"/>
        <v>530</v>
      </c>
      <c r="X30" s="120">
        <f t="shared" si="10"/>
        <v>0</v>
      </c>
      <c r="Y30" s="120">
        <f t="shared" si="10"/>
        <v>530</v>
      </c>
      <c r="Z30" s="120">
        <f t="shared" si="10"/>
        <v>0</v>
      </c>
      <c r="AA30" s="120">
        <f t="shared" si="10"/>
        <v>530</v>
      </c>
      <c r="AB30" s="120">
        <f t="shared" si="10"/>
        <v>0</v>
      </c>
      <c r="AC30" s="120">
        <f t="shared" si="10"/>
        <v>530</v>
      </c>
      <c r="AD30" s="120">
        <f t="shared" si="10"/>
        <v>0</v>
      </c>
      <c r="AE30" s="120">
        <f>AE$27*$B$30</f>
        <v>530</v>
      </c>
      <c r="AF30" s="120">
        <f t="shared" si="10"/>
        <v>0</v>
      </c>
      <c r="AG30" s="120">
        <f t="shared" si="10"/>
        <v>530</v>
      </c>
      <c r="AH30" s="120">
        <f t="shared" si="10"/>
        <v>530</v>
      </c>
      <c r="AI30" s="120">
        <f t="shared" si="10"/>
        <v>0</v>
      </c>
      <c r="AJ30" s="120">
        <f t="shared" si="10"/>
        <v>530</v>
      </c>
      <c r="AK30" s="120">
        <f t="shared" si="10"/>
        <v>0</v>
      </c>
      <c r="AL30" s="120">
        <f t="shared" si="10"/>
        <v>530</v>
      </c>
      <c r="AM30" s="120">
        <f t="shared" si="10"/>
        <v>0</v>
      </c>
      <c r="AN30" s="120">
        <f t="shared" si="10"/>
        <v>530</v>
      </c>
      <c r="AO30" s="120">
        <f t="shared" si="10"/>
        <v>530</v>
      </c>
      <c r="AP30" s="120">
        <f t="shared" si="10"/>
        <v>0</v>
      </c>
      <c r="AQ30" s="120">
        <f t="shared" si="10"/>
        <v>530</v>
      </c>
      <c r="AR30" s="120">
        <f t="shared" si="10"/>
        <v>0</v>
      </c>
      <c r="AS30" s="120">
        <f t="shared" si="10"/>
        <v>530</v>
      </c>
      <c r="AT30" s="120">
        <f t="shared" si="10"/>
        <v>0</v>
      </c>
      <c r="AU30" s="120">
        <f t="shared" si="10"/>
        <v>530</v>
      </c>
      <c r="AV30" s="120">
        <f t="shared" si="10"/>
        <v>0</v>
      </c>
      <c r="AW30" s="120">
        <f t="shared" si="10"/>
        <v>530</v>
      </c>
      <c r="AX30" s="120">
        <f t="shared" si="10"/>
        <v>0</v>
      </c>
      <c r="AY30" s="120">
        <f t="shared" si="10"/>
        <v>530</v>
      </c>
      <c r="AZ30" s="144">
        <f t="shared" si="5"/>
        <v>13780</v>
      </c>
    </row>
    <row r="32" spans="1:52" x14ac:dyDescent="0.2">
      <c r="A32" s="105" t="s">
        <v>299</v>
      </c>
    </row>
    <row r="33" spans="1:52" x14ac:dyDescent="0.2">
      <c r="A33" s="138" t="s">
        <v>22</v>
      </c>
      <c r="B33" s="138" t="s">
        <v>340</v>
      </c>
      <c r="C33" s="127"/>
      <c r="D33" s="127">
        <f>D$21*shipping_manufacturing!$H$27/100</f>
        <v>0</v>
      </c>
      <c r="E33" s="127">
        <f>E$21*shipping_manufacturing!$H$27/100</f>
        <v>0</v>
      </c>
      <c r="F33" s="127">
        <f>F$21*shipping_manufacturing!$H$27/100</f>
        <v>0</v>
      </c>
      <c r="G33" s="127">
        <f>G$21*shipping_manufacturing!$H$27/100</f>
        <v>0</v>
      </c>
      <c r="H33" s="127">
        <f>H$21*shipping_manufacturing!$H$27/100</f>
        <v>0</v>
      </c>
      <c r="I33" s="127">
        <f>I$21*shipping_manufacturing!$H$27/100</f>
        <v>0</v>
      </c>
      <c r="J33" s="127">
        <f>J$21*shipping_manufacturing!$H$27/100</f>
        <v>0</v>
      </c>
      <c r="K33" s="127">
        <f>K$21*shipping_manufacturing!$H$27/100</f>
        <v>0</v>
      </c>
      <c r="L33" s="127">
        <f>L$21*shipping_manufacturing!$H$27/100</f>
        <v>0</v>
      </c>
      <c r="M33" s="127">
        <f>M$21*shipping_manufacturing!$H$27/100</f>
        <v>0</v>
      </c>
      <c r="N33" s="127">
        <f>N$21*shipping_manufacturing!$H$27/100</f>
        <v>0</v>
      </c>
      <c r="O33" s="127">
        <f>O$21*shipping_manufacturing!$H$27/100</f>
        <v>0</v>
      </c>
      <c r="P33" s="127">
        <f>P$21*shipping_manufacturing!$H$27/100</f>
        <v>0</v>
      </c>
      <c r="Q33" s="127">
        <f>Q$21*shipping_manufacturing!$H$27/100</f>
        <v>0</v>
      </c>
      <c r="R33" s="127">
        <f>R$21*shipping_manufacturing!$H$27/100</f>
        <v>0</v>
      </c>
      <c r="S33" s="127">
        <f>S$21*shipping_manufacturing!$H$27/100</f>
        <v>0</v>
      </c>
      <c r="T33" s="127">
        <f>T$21*shipping_manufacturing!$H$27/100</f>
        <v>0</v>
      </c>
      <c r="U33" s="127">
        <f>U$21*shipping_manufacturing!$H$27/100</f>
        <v>0</v>
      </c>
      <c r="V33" s="127">
        <f>V$21*shipping_manufacturing!$H$27/100</f>
        <v>0</v>
      </c>
      <c r="W33" s="127">
        <f>W$21*shipping_manufacturing!$H$27/100</f>
        <v>0</v>
      </c>
      <c r="X33" s="127">
        <f>X$21*shipping_manufacturing!$H$27/100</f>
        <v>0</v>
      </c>
      <c r="Y33" s="127">
        <f>Y$21*shipping_manufacturing!$H$27/100</f>
        <v>0</v>
      </c>
      <c r="Z33" s="127">
        <f>Z$21*shipping_manufacturing!$H$27/100</f>
        <v>0</v>
      </c>
      <c r="AA33" s="127">
        <f>AA$21*shipping_manufacturing!$H$27/100</f>
        <v>0</v>
      </c>
      <c r="AB33" s="127">
        <f>AB$21*shipping_manufacturing!$H$27/100</f>
        <v>0</v>
      </c>
      <c r="AC33" s="127">
        <f>AC$21*shipping_manufacturing!$H$27/100</f>
        <v>0</v>
      </c>
      <c r="AD33" s="127">
        <f>AD$21*shipping_manufacturing!$H$27/100</f>
        <v>0</v>
      </c>
      <c r="AE33" s="127">
        <f>AE$21*shipping_manufacturing!$H$27/100</f>
        <v>0</v>
      </c>
      <c r="AF33" s="127">
        <f>AF$21*shipping_manufacturing!$H$27/100</f>
        <v>0</v>
      </c>
      <c r="AG33" s="127">
        <f>AG$21*shipping_manufacturing!$H$27/100</f>
        <v>0</v>
      </c>
      <c r="AH33" s="127">
        <f>AH$21*shipping_manufacturing!$H$27/100</f>
        <v>0</v>
      </c>
      <c r="AI33" s="127">
        <f>AI$21*shipping_manufacturing!$H$27/100</f>
        <v>0</v>
      </c>
      <c r="AJ33" s="127">
        <f>AJ$21*shipping_manufacturing!$H$27/100</f>
        <v>0</v>
      </c>
      <c r="AK33" s="127">
        <f>AK$21*shipping_manufacturing!$H$27/100</f>
        <v>0</v>
      </c>
      <c r="AL33" s="127">
        <f>AL$21*shipping_manufacturing!$H$27/100</f>
        <v>0</v>
      </c>
      <c r="AM33" s="127">
        <f>AM$21*shipping_manufacturing!$H$27/100</f>
        <v>0</v>
      </c>
      <c r="AN33" s="127">
        <f>AN$21*shipping_manufacturing!$H$27/100</f>
        <v>0</v>
      </c>
      <c r="AO33" s="127">
        <f>AO$21*shipping_manufacturing!$H$27/100</f>
        <v>0</v>
      </c>
      <c r="AP33" s="127">
        <f>AP$21*shipping_manufacturing!$H$27/100</f>
        <v>0</v>
      </c>
      <c r="AQ33" s="127">
        <f>AQ$21*shipping_manufacturing!$H$27/100</f>
        <v>0</v>
      </c>
      <c r="AR33" s="127">
        <f>AR$21*shipping_manufacturing!$H$27/100</f>
        <v>0</v>
      </c>
      <c r="AS33" s="127">
        <f>AS$21*shipping_manufacturing!$H$27/100</f>
        <v>0</v>
      </c>
      <c r="AT33" s="127">
        <f>AT$21*shipping_manufacturing!$H$27/100</f>
        <v>0</v>
      </c>
      <c r="AU33" s="127">
        <f>AU$21*shipping_manufacturing!$H$27/100</f>
        <v>0</v>
      </c>
      <c r="AV33" s="127">
        <f>AV$21*shipping_manufacturing!$H$27/100</f>
        <v>0</v>
      </c>
      <c r="AW33" s="127">
        <f>AW$21*shipping_manufacturing!$H$27/100</f>
        <v>0</v>
      </c>
      <c r="AX33" s="127">
        <f>AX$21*shipping_manufacturing!$H$27/100</f>
        <v>0</v>
      </c>
      <c r="AY33" s="127">
        <f>AY$21*shipping_manufacturing!$H$27/100</f>
        <v>0</v>
      </c>
    </row>
    <row r="34" spans="1:52" x14ac:dyDescent="0.2">
      <c r="A34" s="116" t="s">
        <v>339</v>
      </c>
      <c r="B34" s="168" t="s">
        <v>341</v>
      </c>
      <c r="C34" s="113"/>
      <c r="D34" s="113">
        <f>D$22*shipping_manufacturing!$I$27/100</f>
        <v>0</v>
      </c>
      <c r="E34" s="113">
        <f>E$22*shipping_manufacturing!$I$27/100</f>
        <v>1794.5</v>
      </c>
      <c r="F34" s="113">
        <f>F$22*shipping_manufacturing!$I$27/100</f>
        <v>1794.5</v>
      </c>
      <c r="G34" s="113">
        <f>G$22*shipping_manufacturing!$I$27/100</f>
        <v>1794.5</v>
      </c>
      <c r="H34" s="113">
        <f>H$22*shipping_manufacturing!$I$27/100</f>
        <v>1794.5</v>
      </c>
      <c r="I34" s="113">
        <f>I$22*shipping_manufacturing!$I$27/100</f>
        <v>1794.5</v>
      </c>
      <c r="J34" s="113">
        <f>J$22*shipping_manufacturing!$I$27/100</f>
        <v>1794.5</v>
      </c>
      <c r="K34" s="113">
        <f>K$22*shipping_manufacturing!$I$27/100</f>
        <v>1794.5</v>
      </c>
      <c r="L34" s="113">
        <f>L$22*shipping_manufacturing!$I$27/100</f>
        <v>1794.5</v>
      </c>
      <c r="M34" s="113">
        <f>M$22*shipping_manufacturing!$I$27/100</f>
        <v>1794.5</v>
      </c>
      <c r="N34" s="113">
        <f>N$22*shipping_manufacturing!$I$27/100</f>
        <v>1794.5</v>
      </c>
      <c r="O34" s="113">
        <f>O$22*shipping_manufacturing!$I$27/100</f>
        <v>1794.5</v>
      </c>
      <c r="P34" s="113">
        <f>P$22*shipping_manufacturing!$I$27/100</f>
        <v>0</v>
      </c>
      <c r="Q34" s="113">
        <f>Q$22*shipping_manufacturing!$I$27/100</f>
        <v>1794.5</v>
      </c>
      <c r="R34" s="113">
        <f>R$22*shipping_manufacturing!$I$27/100</f>
        <v>1794.5</v>
      </c>
      <c r="S34" s="113">
        <f>S$22*shipping_manufacturing!$I$27/100</f>
        <v>1794.5</v>
      </c>
      <c r="T34" s="113">
        <f>T$22*shipping_manufacturing!$I$27/100</f>
        <v>1794.5</v>
      </c>
      <c r="U34" s="113">
        <f>U$22*shipping_manufacturing!$I$27/100</f>
        <v>1794.5</v>
      </c>
      <c r="V34" s="113">
        <f>V$22*shipping_manufacturing!$I$27/100</f>
        <v>1794.5</v>
      </c>
      <c r="W34" s="113">
        <f>W$22*shipping_manufacturing!$I$27/100</f>
        <v>1794.5</v>
      </c>
      <c r="X34" s="113">
        <f>X$22*shipping_manufacturing!$I$27/100</f>
        <v>1794.5</v>
      </c>
      <c r="Y34" s="113">
        <f>Y$22*shipping_manufacturing!$I$27/100</f>
        <v>1794.5</v>
      </c>
      <c r="Z34" s="113">
        <f>Z$22*shipping_manufacturing!$I$27/100</f>
        <v>1794.5</v>
      </c>
      <c r="AA34" s="113">
        <f>AA$22*shipping_manufacturing!$I$27/100</f>
        <v>1794.5</v>
      </c>
      <c r="AB34" s="113">
        <f>AB$22*shipping_manufacturing!$I$27/100</f>
        <v>1794.5</v>
      </c>
      <c r="AC34" s="113">
        <f>AC$22*shipping_manufacturing!$I$27/100</f>
        <v>1794.5</v>
      </c>
      <c r="AD34" s="113">
        <f>AD$22*shipping_manufacturing!$I$27/100</f>
        <v>1794.5</v>
      </c>
      <c r="AE34" s="113">
        <f>AE$22*shipping_manufacturing!$I$27/100</f>
        <v>1794.5</v>
      </c>
      <c r="AF34" s="113">
        <f>AF$22*shipping_manufacturing!$I$27/100</f>
        <v>1794.5</v>
      </c>
      <c r="AG34" s="113">
        <f>AG$22*shipping_manufacturing!$I$27/100</f>
        <v>0</v>
      </c>
      <c r="AH34" s="113">
        <f>AH$22*shipping_manufacturing!$I$27/100</f>
        <v>1794.5</v>
      </c>
      <c r="AI34" s="113">
        <f>AI$22*shipping_manufacturing!$I$27/100</f>
        <v>1794.5</v>
      </c>
      <c r="AJ34" s="113">
        <f>AJ$22*shipping_manufacturing!$I$27/100</f>
        <v>1794.5</v>
      </c>
      <c r="AK34" s="113">
        <f>AK$22*shipping_manufacturing!$I$27/100</f>
        <v>1794.5</v>
      </c>
      <c r="AL34" s="113">
        <f>AL$22*shipping_manufacturing!$I$27/100</f>
        <v>1794.5</v>
      </c>
      <c r="AM34" s="113">
        <f>AM$22*shipping_manufacturing!$I$27/100</f>
        <v>1794.5</v>
      </c>
      <c r="AN34" s="113">
        <f>AN$22*shipping_manufacturing!$I$27/100</f>
        <v>0</v>
      </c>
      <c r="AO34" s="113">
        <f>AO$22*shipping_manufacturing!$I$27/100</f>
        <v>1794.5</v>
      </c>
      <c r="AP34" s="113">
        <f>AP$22*shipping_manufacturing!$I$27/100</f>
        <v>1794.5</v>
      </c>
      <c r="AQ34" s="113">
        <f>AQ$22*shipping_manufacturing!$I$27/100</f>
        <v>1794.5</v>
      </c>
      <c r="AR34" s="113">
        <f>AR$22*shipping_manufacturing!$I$27/100</f>
        <v>1794.5</v>
      </c>
      <c r="AS34" s="113">
        <f>AS$22*shipping_manufacturing!$I$27/100</f>
        <v>1794.5</v>
      </c>
      <c r="AT34" s="113">
        <f>AT$22*shipping_manufacturing!$I$27/100</f>
        <v>1794.5</v>
      </c>
      <c r="AU34" s="113">
        <f>AU$22*shipping_manufacturing!$I$27/100</f>
        <v>1794.5</v>
      </c>
      <c r="AV34" s="113">
        <f>AV$22*shipping_manufacturing!$I$27/100</f>
        <v>0</v>
      </c>
      <c r="AW34" s="113">
        <f>AW$22*shipping_manufacturing!$I$27/100</f>
        <v>1794.5</v>
      </c>
      <c r="AX34" s="113">
        <f>AX$22*shipping_manufacturing!$I$27/100</f>
        <v>1794.5</v>
      </c>
      <c r="AY34" s="113">
        <f>AY$22*shipping_manufacturing!$I$27/100</f>
        <v>1794.5</v>
      </c>
    </row>
    <row r="35" spans="1:52" x14ac:dyDescent="0.2">
      <c r="A35" s="113">
        <v>1245</v>
      </c>
      <c r="B35" s="168" t="s">
        <v>342</v>
      </c>
      <c r="C35" s="113"/>
      <c r="D35" s="113">
        <f>SUM(D33:D34)</f>
        <v>0</v>
      </c>
      <c r="E35" s="113">
        <f t="shared" ref="E35:AY35" si="11">SUM(E33:E34)</f>
        <v>1794.5</v>
      </c>
      <c r="F35" s="113">
        <f t="shared" si="11"/>
        <v>1794.5</v>
      </c>
      <c r="G35" s="113">
        <f t="shared" si="11"/>
        <v>1794.5</v>
      </c>
      <c r="H35" s="113">
        <f t="shared" si="11"/>
        <v>1794.5</v>
      </c>
      <c r="I35" s="113">
        <f t="shared" si="11"/>
        <v>1794.5</v>
      </c>
      <c r="J35" s="113">
        <f t="shared" si="11"/>
        <v>1794.5</v>
      </c>
      <c r="K35" s="113">
        <f t="shared" si="11"/>
        <v>1794.5</v>
      </c>
      <c r="L35" s="113">
        <f t="shared" si="11"/>
        <v>1794.5</v>
      </c>
      <c r="M35" s="113">
        <f t="shared" si="11"/>
        <v>1794.5</v>
      </c>
      <c r="N35" s="113">
        <f t="shared" si="11"/>
        <v>1794.5</v>
      </c>
      <c r="O35" s="113">
        <f t="shared" si="11"/>
        <v>1794.5</v>
      </c>
      <c r="P35" s="113">
        <f t="shared" si="11"/>
        <v>0</v>
      </c>
      <c r="Q35" s="113">
        <f t="shared" si="11"/>
        <v>1794.5</v>
      </c>
      <c r="R35" s="113">
        <f t="shared" si="11"/>
        <v>1794.5</v>
      </c>
      <c r="S35" s="113">
        <f t="shared" si="11"/>
        <v>1794.5</v>
      </c>
      <c r="T35" s="113">
        <f t="shared" si="11"/>
        <v>1794.5</v>
      </c>
      <c r="U35" s="113">
        <f t="shared" si="11"/>
        <v>1794.5</v>
      </c>
      <c r="V35" s="113">
        <f t="shared" si="11"/>
        <v>1794.5</v>
      </c>
      <c r="W35" s="113">
        <f t="shared" si="11"/>
        <v>1794.5</v>
      </c>
      <c r="X35" s="113">
        <f t="shared" si="11"/>
        <v>1794.5</v>
      </c>
      <c r="Y35" s="113">
        <f t="shared" si="11"/>
        <v>1794.5</v>
      </c>
      <c r="Z35" s="113">
        <f t="shared" si="11"/>
        <v>1794.5</v>
      </c>
      <c r="AA35" s="113">
        <f t="shared" si="11"/>
        <v>1794.5</v>
      </c>
      <c r="AB35" s="113">
        <f t="shared" si="11"/>
        <v>1794.5</v>
      </c>
      <c r="AC35" s="113">
        <f t="shared" si="11"/>
        <v>1794.5</v>
      </c>
      <c r="AD35" s="113">
        <f t="shared" si="11"/>
        <v>1794.5</v>
      </c>
      <c r="AE35" s="113">
        <f t="shared" si="11"/>
        <v>1794.5</v>
      </c>
      <c r="AF35" s="113">
        <f t="shared" si="11"/>
        <v>1794.5</v>
      </c>
      <c r="AG35" s="113">
        <f t="shared" si="11"/>
        <v>0</v>
      </c>
      <c r="AH35" s="113">
        <f t="shared" si="11"/>
        <v>1794.5</v>
      </c>
      <c r="AI35" s="113">
        <f t="shared" si="11"/>
        <v>1794.5</v>
      </c>
      <c r="AJ35" s="113">
        <f t="shared" si="11"/>
        <v>1794.5</v>
      </c>
      <c r="AK35" s="113">
        <f t="shared" si="11"/>
        <v>1794.5</v>
      </c>
      <c r="AL35" s="113">
        <f t="shared" si="11"/>
        <v>1794.5</v>
      </c>
      <c r="AM35" s="113">
        <f t="shared" si="11"/>
        <v>1794.5</v>
      </c>
      <c r="AN35" s="113">
        <f t="shared" si="11"/>
        <v>0</v>
      </c>
      <c r="AO35" s="113">
        <f t="shared" si="11"/>
        <v>1794.5</v>
      </c>
      <c r="AP35" s="113">
        <f t="shared" si="11"/>
        <v>1794.5</v>
      </c>
      <c r="AQ35" s="113">
        <f t="shared" si="11"/>
        <v>1794.5</v>
      </c>
      <c r="AR35" s="113">
        <f t="shared" si="11"/>
        <v>1794.5</v>
      </c>
      <c r="AS35" s="113">
        <f t="shared" si="11"/>
        <v>1794.5</v>
      </c>
      <c r="AT35" s="113">
        <f t="shared" si="11"/>
        <v>1794.5</v>
      </c>
      <c r="AU35" s="113">
        <f t="shared" si="11"/>
        <v>1794.5</v>
      </c>
      <c r="AV35" s="113">
        <f t="shared" si="11"/>
        <v>0</v>
      </c>
      <c r="AW35" s="113">
        <f t="shared" si="11"/>
        <v>1794.5</v>
      </c>
      <c r="AX35" s="113">
        <f t="shared" si="11"/>
        <v>1794.5</v>
      </c>
      <c r="AY35" s="113">
        <f t="shared" si="11"/>
        <v>1794.5</v>
      </c>
    </row>
    <row r="36" spans="1:52" x14ac:dyDescent="0.2">
      <c r="A36" s="113"/>
      <c r="B36" s="168" t="s">
        <v>343</v>
      </c>
      <c r="C36" s="113"/>
      <c r="D36" s="113"/>
      <c r="E36" s="113">
        <v>0</v>
      </c>
      <c r="F36" s="113"/>
      <c r="G36" s="113">
        <v>0</v>
      </c>
      <c r="H36" s="113"/>
      <c r="I36" s="113">
        <v>0</v>
      </c>
      <c r="J36" s="113"/>
      <c r="K36" s="113">
        <v>0</v>
      </c>
      <c r="L36" s="113"/>
      <c r="M36" s="113">
        <v>0</v>
      </c>
      <c r="N36" s="113"/>
      <c r="O36" s="113">
        <v>0</v>
      </c>
      <c r="P36" s="113"/>
      <c r="Q36" s="113">
        <v>0</v>
      </c>
      <c r="R36" s="113"/>
      <c r="S36" s="113">
        <v>0</v>
      </c>
      <c r="T36" s="113"/>
      <c r="U36" s="113">
        <v>0</v>
      </c>
      <c r="V36" s="113"/>
      <c r="W36" s="113">
        <v>0</v>
      </c>
      <c r="X36" s="113"/>
      <c r="Y36" s="113">
        <v>0</v>
      </c>
      <c r="Z36" s="113"/>
      <c r="AA36" s="113">
        <v>0</v>
      </c>
      <c r="AB36" s="113"/>
      <c r="AC36" s="113">
        <v>0</v>
      </c>
      <c r="AD36" s="113"/>
      <c r="AE36" s="113">
        <v>0</v>
      </c>
      <c r="AF36" s="113"/>
      <c r="AG36" s="113"/>
      <c r="AH36" s="113">
        <v>0</v>
      </c>
      <c r="AI36" s="113"/>
      <c r="AJ36" s="113">
        <v>0</v>
      </c>
      <c r="AK36" s="113"/>
      <c r="AL36" s="113">
        <v>0</v>
      </c>
      <c r="AM36" s="113"/>
      <c r="AN36" s="113"/>
      <c r="AO36" s="113">
        <v>0</v>
      </c>
      <c r="AP36" s="113"/>
      <c r="AQ36" s="113">
        <v>0</v>
      </c>
      <c r="AR36" s="113"/>
      <c r="AS36" s="113">
        <v>0</v>
      </c>
      <c r="AT36" s="113"/>
      <c r="AU36" s="113">
        <v>0</v>
      </c>
      <c r="AV36" s="113"/>
      <c r="AW36" s="113">
        <v>0</v>
      </c>
      <c r="AX36" s="113"/>
      <c r="AY36" s="113">
        <v>0</v>
      </c>
    </row>
    <row r="37" spans="1:52" x14ac:dyDescent="0.2">
      <c r="A37" s="113"/>
      <c r="B37" s="168" t="s">
        <v>344</v>
      </c>
      <c r="C37" s="113"/>
      <c r="D37" s="113"/>
      <c r="E37" s="113">
        <v>810</v>
      </c>
      <c r="F37" s="113"/>
      <c r="G37" s="113">
        <v>810</v>
      </c>
      <c r="H37" s="113"/>
      <c r="I37" s="113">
        <v>810</v>
      </c>
      <c r="J37" s="113"/>
      <c r="K37" s="113">
        <v>810</v>
      </c>
      <c r="L37" s="113"/>
      <c r="M37" s="113">
        <v>810</v>
      </c>
      <c r="N37" s="113"/>
      <c r="O37" s="113">
        <v>810</v>
      </c>
      <c r="P37" s="113"/>
      <c r="Q37" s="113">
        <v>810</v>
      </c>
      <c r="R37" s="113"/>
      <c r="S37" s="113">
        <v>810</v>
      </c>
      <c r="T37" s="113"/>
      <c r="U37" s="113">
        <v>810</v>
      </c>
      <c r="V37" s="113"/>
      <c r="W37" s="113">
        <v>810</v>
      </c>
      <c r="X37" s="113"/>
      <c r="Y37" s="113">
        <v>810</v>
      </c>
      <c r="Z37" s="113"/>
      <c r="AA37" s="113">
        <v>810</v>
      </c>
      <c r="AB37" s="113"/>
      <c r="AC37" s="113">
        <v>810</v>
      </c>
      <c r="AD37" s="113"/>
      <c r="AE37" s="113">
        <v>810</v>
      </c>
      <c r="AF37" s="113"/>
      <c r="AG37" s="113"/>
      <c r="AH37" s="113">
        <v>810</v>
      </c>
      <c r="AI37" s="113"/>
      <c r="AJ37" s="113">
        <v>810</v>
      </c>
      <c r="AK37" s="113"/>
      <c r="AL37" s="113">
        <v>810</v>
      </c>
      <c r="AM37" s="113"/>
      <c r="AN37" s="113"/>
      <c r="AO37" s="113">
        <v>810</v>
      </c>
      <c r="AP37" s="113"/>
      <c r="AQ37" s="113">
        <v>810</v>
      </c>
      <c r="AR37" s="113"/>
      <c r="AS37" s="113">
        <v>810</v>
      </c>
      <c r="AT37" s="113"/>
      <c r="AU37" s="113">
        <v>810</v>
      </c>
      <c r="AV37" s="113"/>
      <c r="AW37" s="113">
        <v>810</v>
      </c>
      <c r="AX37" s="113"/>
      <c r="AY37" s="113">
        <v>810</v>
      </c>
    </row>
    <row r="38" spans="1:52" x14ac:dyDescent="0.2">
      <c r="A38" s="113"/>
      <c r="B38" s="168" t="s">
        <v>345</v>
      </c>
      <c r="C38" s="113"/>
      <c r="D38" s="113"/>
      <c r="E38" s="113">
        <v>27</v>
      </c>
      <c r="F38" s="113"/>
      <c r="G38" s="113">
        <v>27</v>
      </c>
      <c r="H38" s="113"/>
      <c r="I38" s="113">
        <v>27</v>
      </c>
      <c r="J38" s="113"/>
      <c r="K38" s="113">
        <v>27</v>
      </c>
      <c r="L38" s="113"/>
      <c r="M38" s="113">
        <v>27</v>
      </c>
      <c r="N38" s="113"/>
      <c r="O38" s="113">
        <v>27</v>
      </c>
      <c r="P38" s="113"/>
      <c r="Q38" s="113">
        <v>27</v>
      </c>
      <c r="R38" s="113"/>
      <c r="S38" s="113">
        <v>27</v>
      </c>
      <c r="T38" s="113"/>
      <c r="U38" s="113">
        <v>27</v>
      </c>
      <c r="V38" s="113"/>
      <c r="W38" s="113">
        <v>27</v>
      </c>
      <c r="X38" s="113"/>
      <c r="Y38" s="113">
        <v>27</v>
      </c>
      <c r="Z38" s="113"/>
      <c r="AA38" s="113">
        <v>27</v>
      </c>
      <c r="AB38" s="113"/>
      <c r="AC38" s="113">
        <v>27</v>
      </c>
      <c r="AD38" s="113"/>
      <c r="AE38" s="113">
        <v>27</v>
      </c>
      <c r="AF38" s="113"/>
      <c r="AG38" s="113"/>
      <c r="AH38" s="113">
        <v>27</v>
      </c>
      <c r="AI38" s="113"/>
      <c r="AJ38" s="113">
        <v>27</v>
      </c>
      <c r="AK38" s="113"/>
      <c r="AL38" s="113">
        <v>27</v>
      </c>
      <c r="AM38" s="113"/>
      <c r="AN38" s="113"/>
      <c r="AO38" s="113">
        <v>27</v>
      </c>
      <c r="AP38" s="113"/>
      <c r="AQ38" s="113">
        <v>27</v>
      </c>
      <c r="AR38" s="113"/>
      <c r="AS38" s="113">
        <v>27</v>
      </c>
      <c r="AT38" s="113"/>
      <c r="AU38" s="113">
        <v>27</v>
      </c>
      <c r="AV38" s="113"/>
      <c r="AW38" s="113">
        <v>27</v>
      </c>
      <c r="AX38" s="113"/>
      <c r="AY38" s="113">
        <v>27</v>
      </c>
    </row>
    <row r="39" spans="1:52" x14ac:dyDescent="0.2">
      <c r="A39" s="113"/>
      <c r="B39" s="168" t="s">
        <v>346</v>
      </c>
      <c r="C39" s="113"/>
      <c r="D39" s="113">
        <f>D33-D36</f>
        <v>0</v>
      </c>
      <c r="E39" s="113">
        <f t="shared" ref="E39:AY39" si="12">E33-E36</f>
        <v>0</v>
      </c>
      <c r="F39" s="113">
        <f t="shared" si="12"/>
        <v>0</v>
      </c>
      <c r="G39" s="113">
        <f t="shared" si="12"/>
        <v>0</v>
      </c>
      <c r="H39" s="113">
        <f t="shared" si="12"/>
        <v>0</v>
      </c>
      <c r="I39" s="113">
        <f t="shared" si="12"/>
        <v>0</v>
      </c>
      <c r="J39" s="113">
        <f t="shared" si="12"/>
        <v>0</v>
      </c>
      <c r="K39" s="113">
        <f t="shared" si="12"/>
        <v>0</v>
      </c>
      <c r="L39" s="113">
        <f t="shared" si="12"/>
        <v>0</v>
      </c>
      <c r="M39" s="113">
        <f t="shared" si="12"/>
        <v>0</v>
      </c>
      <c r="N39" s="113">
        <f t="shared" si="12"/>
        <v>0</v>
      </c>
      <c r="O39" s="113">
        <f t="shared" si="12"/>
        <v>0</v>
      </c>
      <c r="P39" s="113">
        <f t="shared" si="12"/>
        <v>0</v>
      </c>
      <c r="Q39" s="113">
        <f t="shared" si="12"/>
        <v>0</v>
      </c>
      <c r="R39" s="113">
        <f t="shared" si="12"/>
        <v>0</v>
      </c>
      <c r="S39" s="113">
        <f t="shared" si="12"/>
        <v>0</v>
      </c>
      <c r="T39" s="113">
        <f t="shared" si="12"/>
        <v>0</v>
      </c>
      <c r="U39" s="113">
        <f t="shared" si="12"/>
        <v>0</v>
      </c>
      <c r="V39" s="113">
        <f t="shared" si="12"/>
        <v>0</v>
      </c>
      <c r="W39" s="113">
        <f t="shared" si="12"/>
        <v>0</v>
      </c>
      <c r="X39" s="113">
        <f t="shared" si="12"/>
        <v>0</v>
      </c>
      <c r="Y39" s="113">
        <f t="shared" si="12"/>
        <v>0</v>
      </c>
      <c r="Z39" s="113">
        <f t="shared" si="12"/>
        <v>0</v>
      </c>
      <c r="AA39" s="113">
        <f t="shared" si="12"/>
        <v>0</v>
      </c>
      <c r="AB39" s="113">
        <f t="shared" si="12"/>
        <v>0</v>
      </c>
      <c r="AC39" s="113">
        <f t="shared" si="12"/>
        <v>0</v>
      </c>
      <c r="AD39" s="113">
        <f t="shared" si="12"/>
        <v>0</v>
      </c>
      <c r="AE39" s="113">
        <f t="shared" si="12"/>
        <v>0</v>
      </c>
      <c r="AF39" s="113">
        <f t="shared" si="12"/>
        <v>0</v>
      </c>
      <c r="AG39" s="113">
        <f t="shared" si="12"/>
        <v>0</v>
      </c>
      <c r="AH39" s="113">
        <f t="shared" si="12"/>
        <v>0</v>
      </c>
      <c r="AI39" s="113">
        <f t="shared" si="12"/>
        <v>0</v>
      </c>
      <c r="AJ39" s="113">
        <f t="shared" si="12"/>
        <v>0</v>
      </c>
      <c r="AK39" s="113">
        <f t="shared" si="12"/>
        <v>0</v>
      </c>
      <c r="AL39" s="113">
        <f t="shared" si="12"/>
        <v>0</v>
      </c>
      <c r="AM39" s="113">
        <f t="shared" si="12"/>
        <v>0</v>
      </c>
      <c r="AN39" s="113">
        <f t="shared" si="12"/>
        <v>0</v>
      </c>
      <c r="AO39" s="113">
        <f t="shared" si="12"/>
        <v>0</v>
      </c>
      <c r="AP39" s="113">
        <f t="shared" si="12"/>
        <v>0</v>
      </c>
      <c r="AQ39" s="113">
        <f t="shared" si="12"/>
        <v>0</v>
      </c>
      <c r="AR39" s="113">
        <f t="shared" si="12"/>
        <v>0</v>
      </c>
      <c r="AS39" s="113">
        <f t="shared" si="12"/>
        <v>0</v>
      </c>
      <c r="AT39" s="113">
        <f t="shared" si="12"/>
        <v>0</v>
      </c>
      <c r="AU39" s="113">
        <f t="shared" si="12"/>
        <v>0</v>
      </c>
      <c r="AV39" s="113">
        <f t="shared" si="12"/>
        <v>0</v>
      </c>
      <c r="AW39" s="113">
        <f t="shared" si="12"/>
        <v>0</v>
      </c>
      <c r="AX39" s="113">
        <f t="shared" si="12"/>
        <v>0</v>
      </c>
      <c r="AY39" s="113">
        <f t="shared" si="12"/>
        <v>0</v>
      </c>
    </row>
    <row r="40" spans="1:52" x14ac:dyDescent="0.2">
      <c r="A40" s="113"/>
      <c r="B40" s="168" t="s">
        <v>347</v>
      </c>
      <c r="C40" s="113"/>
      <c r="D40" s="113">
        <f>D34-D37</f>
        <v>0</v>
      </c>
      <c r="E40" s="113">
        <f t="shared" ref="E40:AY40" si="13">E34-E37</f>
        <v>984.5</v>
      </c>
      <c r="F40" s="113">
        <f t="shared" si="13"/>
        <v>1794.5</v>
      </c>
      <c r="G40" s="113">
        <f t="shared" si="13"/>
        <v>984.5</v>
      </c>
      <c r="H40" s="113">
        <f t="shared" si="13"/>
        <v>1794.5</v>
      </c>
      <c r="I40" s="113">
        <f t="shared" si="13"/>
        <v>984.5</v>
      </c>
      <c r="J40" s="113">
        <f t="shared" si="13"/>
        <v>1794.5</v>
      </c>
      <c r="K40" s="113">
        <f t="shared" si="13"/>
        <v>984.5</v>
      </c>
      <c r="L40" s="113">
        <f t="shared" si="13"/>
        <v>1794.5</v>
      </c>
      <c r="M40" s="113">
        <f t="shared" si="13"/>
        <v>984.5</v>
      </c>
      <c r="N40" s="113">
        <f t="shared" si="13"/>
        <v>1794.5</v>
      </c>
      <c r="O40" s="113">
        <f t="shared" si="13"/>
        <v>984.5</v>
      </c>
      <c r="P40" s="113">
        <f t="shared" si="13"/>
        <v>0</v>
      </c>
      <c r="Q40" s="113">
        <f t="shared" si="13"/>
        <v>984.5</v>
      </c>
      <c r="R40" s="113">
        <f t="shared" si="13"/>
        <v>1794.5</v>
      </c>
      <c r="S40" s="113">
        <f t="shared" si="13"/>
        <v>984.5</v>
      </c>
      <c r="T40" s="113">
        <f t="shared" si="13"/>
        <v>1794.5</v>
      </c>
      <c r="U40" s="113">
        <f t="shared" si="13"/>
        <v>984.5</v>
      </c>
      <c r="V40" s="113">
        <f t="shared" si="13"/>
        <v>1794.5</v>
      </c>
      <c r="W40" s="113">
        <f t="shared" si="13"/>
        <v>984.5</v>
      </c>
      <c r="X40" s="113">
        <f t="shared" si="13"/>
        <v>1794.5</v>
      </c>
      <c r="Y40" s="113">
        <f t="shared" si="13"/>
        <v>984.5</v>
      </c>
      <c r="Z40" s="113">
        <f t="shared" si="13"/>
        <v>1794.5</v>
      </c>
      <c r="AA40" s="113">
        <f t="shared" si="13"/>
        <v>984.5</v>
      </c>
      <c r="AB40" s="113">
        <f t="shared" si="13"/>
        <v>1794.5</v>
      </c>
      <c r="AC40" s="113">
        <f t="shared" si="13"/>
        <v>984.5</v>
      </c>
      <c r="AD40" s="113">
        <f t="shared" si="13"/>
        <v>1794.5</v>
      </c>
      <c r="AE40" s="113">
        <f t="shared" si="13"/>
        <v>984.5</v>
      </c>
      <c r="AF40" s="113">
        <f t="shared" si="13"/>
        <v>1794.5</v>
      </c>
      <c r="AG40" s="113">
        <f t="shared" si="13"/>
        <v>0</v>
      </c>
      <c r="AH40" s="113">
        <f t="shared" si="13"/>
        <v>984.5</v>
      </c>
      <c r="AI40" s="113">
        <f t="shared" si="13"/>
        <v>1794.5</v>
      </c>
      <c r="AJ40" s="113">
        <f t="shared" si="13"/>
        <v>984.5</v>
      </c>
      <c r="AK40" s="113">
        <f t="shared" si="13"/>
        <v>1794.5</v>
      </c>
      <c r="AL40" s="113">
        <f t="shared" si="13"/>
        <v>984.5</v>
      </c>
      <c r="AM40" s="113">
        <f t="shared" si="13"/>
        <v>1794.5</v>
      </c>
      <c r="AN40" s="113">
        <f t="shared" si="13"/>
        <v>0</v>
      </c>
      <c r="AO40" s="113">
        <f t="shared" si="13"/>
        <v>984.5</v>
      </c>
      <c r="AP40" s="113">
        <f t="shared" si="13"/>
        <v>1794.5</v>
      </c>
      <c r="AQ40" s="113">
        <f t="shared" si="13"/>
        <v>984.5</v>
      </c>
      <c r="AR40" s="113">
        <f t="shared" si="13"/>
        <v>1794.5</v>
      </c>
      <c r="AS40" s="113">
        <f t="shared" si="13"/>
        <v>984.5</v>
      </c>
      <c r="AT40" s="113">
        <f t="shared" si="13"/>
        <v>1794.5</v>
      </c>
      <c r="AU40" s="113">
        <f t="shared" si="13"/>
        <v>984.5</v>
      </c>
      <c r="AV40" s="113">
        <f t="shared" si="13"/>
        <v>0</v>
      </c>
      <c r="AW40" s="113">
        <f t="shared" si="13"/>
        <v>984.5</v>
      </c>
      <c r="AX40" s="113">
        <f t="shared" si="13"/>
        <v>1794.5</v>
      </c>
      <c r="AY40" s="113">
        <f t="shared" si="13"/>
        <v>984.5</v>
      </c>
    </row>
    <row r="41" spans="1:52" x14ac:dyDescent="0.2">
      <c r="A41" s="113"/>
      <c r="B41" s="168" t="s">
        <v>348</v>
      </c>
      <c r="C41" s="113"/>
      <c r="D41" s="113">
        <v>1</v>
      </c>
      <c r="E41" s="113">
        <v>3</v>
      </c>
      <c r="F41" s="113">
        <v>1</v>
      </c>
      <c r="G41" s="113">
        <v>1</v>
      </c>
      <c r="H41" s="113">
        <v>1</v>
      </c>
      <c r="I41" s="113">
        <v>2</v>
      </c>
      <c r="J41" s="113">
        <v>1</v>
      </c>
      <c r="K41" s="113">
        <v>1</v>
      </c>
      <c r="L41" s="113">
        <v>3</v>
      </c>
      <c r="M41" s="113">
        <v>2</v>
      </c>
      <c r="N41" s="113">
        <v>2</v>
      </c>
      <c r="O41" s="113">
        <v>2</v>
      </c>
      <c r="P41" s="113">
        <v>2</v>
      </c>
      <c r="Q41" s="113">
        <v>2</v>
      </c>
      <c r="R41" s="113">
        <v>2</v>
      </c>
      <c r="S41" s="113">
        <v>3</v>
      </c>
      <c r="T41" s="113">
        <v>1</v>
      </c>
      <c r="U41" s="113">
        <v>1</v>
      </c>
      <c r="V41" s="113">
        <v>3</v>
      </c>
      <c r="W41" s="113">
        <v>1</v>
      </c>
      <c r="X41" s="113">
        <v>1</v>
      </c>
      <c r="Y41" s="113">
        <v>1</v>
      </c>
      <c r="Z41" s="113">
        <v>1</v>
      </c>
      <c r="AA41" s="113">
        <v>1</v>
      </c>
      <c r="AB41" s="113">
        <v>1</v>
      </c>
      <c r="AC41" s="113">
        <v>1</v>
      </c>
      <c r="AD41" s="113">
        <v>3</v>
      </c>
      <c r="AE41" s="113">
        <v>1</v>
      </c>
      <c r="AF41" s="113">
        <v>1</v>
      </c>
      <c r="AG41" s="113">
        <v>1</v>
      </c>
      <c r="AH41" s="113">
        <v>1</v>
      </c>
      <c r="AI41" s="113">
        <v>1</v>
      </c>
      <c r="AJ41" s="113">
        <v>1</v>
      </c>
      <c r="AK41" s="113">
        <v>1</v>
      </c>
      <c r="AL41" s="113">
        <v>3</v>
      </c>
      <c r="AM41" s="113">
        <v>1</v>
      </c>
      <c r="AN41" s="113">
        <v>2</v>
      </c>
      <c r="AO41" s="113">
        <v>1</v>
      </c>
      <c r="AP41" s="113">
        <v>2</v>
      </c>
      <c r="AQ41" s="113">
        <v>2</v>
      </c>
      <c r="AR41" s="113">
        <v>1</v>
      </c>
      <c r="AS41" s="113">
        <v>2</v>
      </c>
      <c r="AT41" s="113">
        <v>2</v>
      </c>
      <c r="AU41" s="113">
        <v>2</v>
      </c>
      <c r="AV41" s="113">
        <v>2</v>
      </c>
      <c r="AW41" s="113">
        <v>2</v>
      </c>
      <c r="AX41" s="113">
        <v>2</v>
      </c>
      <c r="AY41" s="113">
        <v>1</v>
      </c>
    </row>
    <row r="42" spans="1:52" x14ac:dyDescent="0.2">
      <c r="A42" s="113"/>
      <c r="B42" s="181" t="s">
        <v>349</v>
      </c>
      <c r="C42" s="113"/>
      <c r="D42" s="113">
        <v>0</v>
      </c>
      <c r="E42" s="113">
        <v>1210140</v>
      </c>
      <c r="F42" s="113">
        <v>0</v>
      </c>
      <c r="G42" s="113">
        <v>1210140</v>
      </c>
      <c r="H42" s="113">
        <v>0</v>
      </c>
      <c r="I42" s="113">
        <v>1210140</v>
      </c>
      <c r="J42" s="113">
        <v>0</v>
      </c>
      <c r="K42" s="113">
        <v>1210140</v>
      </c>
      <c r="L42" s="113">
        <v>0</v>
      </c>
      <c r="M42" s="113">
        <v>1210140</v>
      </c>
      <c r="N42" s="113">
        <v>0</v>
      </c>
      <c r="O42" s="113">
        <v>1210140</v>
      </c>
      <c r="P42" s="113">
        <v>0</v>
      </c>
      <c r="Q42" s="113">
        <v>1210140</v>
      </c>
      <c r="R42" s="113">
        <v>0</v>
      </c>
      <c r="S42" s="113">
        <v>1210140</v>
      </c>
      <c r="T42" s="113">
        <v>0</v>
      </c>
      <c r="U42" s="113">
        <v>1210140</v>
      </c>
      <c r="V42" s="113">
        <v>0</v>
      </c>
      <c r="W42" s="113">
        <v>1210140</v>
      </c>
      <c r="X42" s="113">
        <v>0</v>
      </c>
      <c r="Y42" s="113">
        <v>1210140</v>
      </c>
      <c r="Z42" s="113">
        <v>0</v>
      </c>
      <c r="AA42" s="113">
        <v>1210140</v>
      </c>
      <c r="AB42" s="113">
        <v>0</v>
      </c>
      <c r="AC42" s="113">
        <v>1210140</v>
      </c>
      <c r="AD42" s="113">
        <v>0</v>
      </c>
      <c r="AE42" s="113">
        <v>1210140</v>
      </c>
      <c r="AF42" s="113">
        <v>0</v>
      </c>
      <c r="AG42" s="113">
        <v>0</v>
      </c>
      <c r="AH42" s="113">
        <v>1210140</v>
      </c>
      <c r="AI42" s="113">
        <v>0</v>
      </c>
      <c r="AJ42" s="113">
        <v>1210140</v>
      </c>
      <c r="AK42" s="113">
        <v>0</v>
      </c>
      <c r="AL42" s="113">
        <v>1210140</v>
      </c>
      <c r="AM42" s="113">
        <v>0</v>
      </c>
      <c r="AN42" s="113">
        <v>0</v>
      </c>
      <c r="AO42" s="113">
        <v>1210140</v>
      </c>
      <c r="AP42" s="113">
        <v>0</v>
      </c>
      <c r="AQ42" s="113">
        <v>1210140</v>
      </c>
      <c r="AR42" s="113">
        <v>0</v>
      </c>
      <c r="AS42" s="113">
        <v>1210140</v>
      </c>
      <c r="AT42" s="113">
        <v>0</v>
      </c>
      <c r="AU42" s="113">
        <v>1210140</v>
      </c>
      <c r="AV42" s="113">
        <v>0</v>
      </c>
      <c r="AW42" s="113">
        <v>1210140</v>
      </c>
      <c r="AX42" s="113">
        <v>0</v>
      </c>
      <c r="AY42" s="113">
        <v>1210140</v>
      </c>
      <c r="AZ42" s="103">
        <f>SUM($D$42:$AY$42)</f>
        <v>27833220</v>
      </c>
    </row>
    <row r="43" spans="1:52" x14ac:dyDescent="0.2">
      <c r="A43" s="113"/>
      <c r="B43" s="181" t="s">
        <v>350</v>
      </c>
      <c r="C43" s="113"/>
      <c r="D43" s="113">
        <v>0</v>
      </c>
      <c r="E43" s="113">
        <v>796706.625</v>
      </c>
      <c r="F43" s="113">
        <v>1452199.125</v>
      </c>
      <c r="G43" s="113">
        <v>796706.625</v>
      </c>
      <c r="H43" s="113">
        <v>1452199.125</v>
      </c>
      <c r="I43" s="113">
        <v>796706.625</v>
      </c>
      <c r="J43" s="113">
        <v>1452199.125</v>
      </c>
      <c r="K43" s="113">
        <v>796706.625</v>
      </c>
      <c r="L43" s="113">
        <v>1452199.125</v>
      </c>
      <c r="M43" s="113">
        <v>796706.625</v>
      </c>
      <c r="N43" s="113">
        <v>1452199.125</v>
      </c>
      <c r="O43" s="113">
        <v>796706.625</v>
      </c>
      <c r="P43" s="113">
        <v>0</v>
      </c>
      <c r="Q43" s="113">
        <v>796706.625</v>
      </c>
      <c r="R43" s="113">
        <v>1452199.125</v>
      </c>
      <c r="S43" s="113">
        <v>796706.625</v>
      </c>
      <c r="T43" s="113">
        <v>1452199.125</v>
      </c>
      <c r="U43" s="113">
        <v>796706.625</v>
      </c>
      <c r="V43" s="113">
        <v>1452199.125</v>
      </c>
      <c r="W43" s="113">
        <v>796706.625</v>
      </c>
      <c r="X43" s="113">
        <v>1452199.125</v>
      </c>
      <c r="Y43" s="113">
        <v>796706.625</v>
      </c>
      <c r="Z43" s="113">
        <v>1452199.125</v>
      </c>
      <c r="AA43" s="113">
        <v>796706.625</v>
      </c>
      <c r="AB43" s="113">
        <v>1452199.125</v>
      </c>
      <c r="AC43" s="113">
        <v>796706.625</v>
      </c>
      <c r="AD43" s="113">
        <v>1452199.125</v>
      </c>
      <c r="AE43" s="113">
        <v>796706.625</v>
      </c>
      <c r="AF43" s="113">
        <v>1452199.125</v>
      </c>
      <c r="AG43" s="113">
        <v>0</v>
      </c>
      <c r="AH43" s="113">
        <v>796706.625</v>
      </c>
      <c r="AI43" s="113">
        <v>1452199.125</v>
      </c>
      <c r="AJ43" s="113">
        <v>796706.625</v>
      </c>
      <c r="AK43" s="113">
        <v>1452199.125</v>
      </c>
      <c r="AL43" s="113">
        <v>796706.625</v>
      </c>
      <c r="AM43" s="113">
        <v>1452199.125</v>
      </c>
      <c r="AN43" s="113">
        <v>0</v>
      </c>
      <c r="AO43" s="113">
        <v>796706.625</v>
      </c>
      <c r="AP43" s="113">
        <v>1452199.125</v>
      </c>
      <c r="AQ43" s="113">
        <v>796706.625</v>
      </c>
      <c r="AR43" s="113">
        <v>1452199.125</v>
      </c>
      <c r="AS43" s="113">
        <v>796706.625</v>
      </c>
      <c r="AT43" s="113">
        <v>1452199.125</v>
      </c>
      <c r="AU43" s="113">
        <v>796706.625</v>
      </c>
      <c r="AV43" s="113">
        <v>0</v>
      </c>
      <c r="AW43" s="113">
        <v>796706.625</v>
      </c>
      <c r="AX43" s="113">
        <v>1452199.125</v>
      </c>
      <c r="AY43" s="113">
        <v>796706.625</v>
      </c>
      <c r="AZ43" s="103">
        <f>SUM($D$43:$AY$43)</f>
        <v>47368234.875</v>
      </c>
    </row>
    <row r="44" spans="1:52" x14ac:dyDescent="0.2">
      <c r="A44" s="138" t="s">
        <v>59</v>
      </c>
      <c r="B44" s="138" t="s">
        <v>340</v>
      </c>
      <c r="C44" s="127"/>
      <c r="D44" s="127">
        <f>D$21*shipping_manufacturing!$H$28/100</f>
        <v>0</v>
      </c>
      <c r="E44" s="127">
        <f>E$21*shipping_manufacturing!$H$28/100</f>
        <v>0</v>
      </c>
      <c r="F44" s="127">
        <f>F$21*shipping_manufacturing!$H$28/100</f>
        <v>0</v>
      </c>
      <c r="G44" s="127">
        <f>G$21*shipping_manufacturing!$H$28/100</f>
        <v>0</v>
      </c>
      <c r="H44" s="127">
        <f>H$21*shipping_manufacturing!$H$28/100</f>
        <v>0</v>
      </c>
      <c r="I44" s="127">
        <f>I$21*shipping_manufacturing!$H$28/100</f>
        <v>0</v>
      </c>
      <c r="J44" s="127">
        <f>J$21*shipping_manufacturing!$H$28/100</f>
        <v>0</v>
      </c>
      <c r="K44" s="127">
        <f>K$21*shipping_manufacturing!$H$28/100</f>
        <v>0</v>
      </c>
      <c r="L44" s="127">
        <f>L$21*shipping_manufacturing!$H$28/100</f>
        <v>0</v>
      </c>
      <c r="M44" s="127">
        <f>M$21*shipping_manufacturing!$H$28/100</f>
        <v>0</v>
      </c>
      <c r="N44" s="127">
        <f>N$21*shipping_manufacturing!$H$28/100</f>
        <v>0</v>
      </c>
      <c r="O44" s="127">
        <f>O$21*shipping_manufacturing!$H$28/100</f>
        <v>0</v>
      </c>
      <c r="P44" s="127">
        <f>P$21*shipping_manufacturing!$H$28/100</f>
        <v>0</v>
      </c>
      <c r="Q44" s="127">
        <f>Q$21*shipping_manufacturing!$H$28/100</f>
        <v>0</v>
      </c>
      <c r="R44" s="127">
        <f>R$21*shipping_manufacturing!$H$28/100</f>
        <v>0</v>
      </c>
      <c r="S44" s="127">
        <f>S$21*shipping_manufacturing!$H$28/100</f>
        <v>0</v>
      </c>
      <c r="T44" s="127">
        <f>T$21*shipping_manufacturing!$H$28/100</f>
        <v>0</v>
      </c>
      <c r="U44" s="127">
        <f>U$21*shipping_manufacturing!$H$28/100</f>
        <v>0</v>
      </c>
      <c r="V44" s="127">
        <f>V$21*shipping_manufacturing!$H$28/100</f>
        <v>0</v>
      </c>
      <c r="W44" s="127">
        <f>W$21*shipping_manufacturing!$H$28/100</f>
        <v>0</v>
      </c>
      <c r="X44" s="127">
        <f>X$21*shipping_manufacturing!$H$28/100</f>
        <v>0</v>
      </c>
      <c r="Y44" s="127">
        <f>Y$21*shipping_manufacturing!$H$28/100</f>
        <v>0</v>
      </c>
      <c r="Z44" s="127">
        <f>Z$21*shipping_manufacturing!$H$28/100</f>
        <v>0</v>
      </c>
      <c r="AA44" s="127">
        <f>AA$21*shipping_manufacturing!$H$28/100</f>
        <v>0</v>
      </c>
      <c r="AB44" s="127">
        <f>AB$21*shipping_manufacturing!$H$28/100</f>
        <v>0</v>
      </c>
      <c r="AC44" s="127">
        <f>AC$21*shipping_manufacturing!$H$28/100</f>
        <v>0</v>
      </c>
      <c r="AD44" s="127">
        <f>AD$21*shipping_manufacturing!$H$28/100</f>
        <v>0</v>
      </c>
      <c r="AE44" s="127">
        <f>AE$21*shipping_manufacturing!$H$28/100</f>
        <v>0</v>
      </c>
      <c r="AF44" s="127">
        <f>AF$21*shipping_manufacturing!$H$28/100</f>
        <v>0</v>
      </c>
      <c r="AG44" s="127">
        <f>AG$21*shipping_manufacturing!$H$28/100</f>
        <v>0</v>
      </c>
      <c r="AH44" s="127">
        <f>AH$21*shipping_manufacturing!$H$28/100</f>
        <v>0</v>
      </c>
      <c r="AI44" s="127">
        <f>AI$21*shipping_manufacturing!$H$28/100</f>
        <v>0</v>
      </c>
      <c r="AJ44" s="127">
        <f>AJ$21*shipping_manufacturing!$H$28/100</f>
        <v>0</v>
      </c>
      <c r="AK44" s="127">
        <f>AK$21*shipping_manufacturing!$H$28/100</f>
        <v>0</v>
      </c>
      <c r="AL44" s="127">
        <f>AL$21*shipping_manufacturing!$H$28/100</f>
        <v>0</v>
      </c>
      <c r="AM44" s="127">
        <f>AM$21*shipping_manufacturing!$H$28/100</f>
        <v>0</v>
      </c>
      <c r="AN44" s="127">
        <f>AN$21*shipping_manufacturing!$H$28/100</f>
        <v>0</v>
      </c>
      <c r="AO44" s="127">
        <f>AO$21*shipping_manufacturing!$H$28/100</f>
        <v>0</v>
      </c>
      <c r="AP44" s="127">
        <f>AP$21*shipping_manufacturing!$H$28/100</f>
        <v>0</v>
      </c>
      <c r="AQ44" s="127">
        <f>AQ$21*shipping_manufacturing!$H$28/100</f>
        <v>0</v>
      </c>
      <c r="AR44" s="127">
        <f>AR$21*shipping_manufacturing!$H$28/100</f>
        <v>0</v>
      </c>
      <c r="AS44" s="127">
        <f>AS$21*shipping_manufacturing!$H$28/100</f>
        <v>0</v>
      </c>
      <c r="AT44" s="127">
        <f>AT$21*shipping_manufacturing!$H$28/100</f>
        <v>0</v>
      </c>
      <c r="AU44" s="127">
        <f>AU$21*shipping_manufacturing!$H$28/100</f>
        <v>0</v>
      </c>
      <c r="AV44" s="127">
        <f>AV$21*shipping_manufacturing!$H$28/100</f>
        <v>0</v>
      </c>
      <c r="AW44" s="127">
        <f>AW$21*shipping_manufacturing!$H$28/100</f>
        <v>0</v>
      </c>
      <c r="AX44" s="127">
        <f>AX$21*shipping_manufacturing!$H$28/100</f>
        <v>0</v>
      </c>
      <c r="AY44" s="127">
        <f>AY$21*shipping_manufacturing!$H$28/100</f>
        <v>0</v>
      </c>
    </row>
    <row r="45" spans="1:52" x14ac:dyDescent="0.2">
      <c r="A45" s="116" t="s">
        <v>339</v>
      </c>
      <c r="B45" s="168" t="s">
        <v>341</v>
      </c>
      <c r="C45" s="113"/>
      <c r="D45" s="113">
        <f>D$22*shipping_manufacturing!$I$28/100</f>
        <v>0</v>
      </c>
      <c r="E45" s="113">
        <f>E$22*shipping_manufacturing!$I$28/100</f>
        <v>1794.5</v>
      </c>
      <c r="F45" s="113">
        <f>F$22*shipping_manufacturing!$I$28/100</f>
        <v>1794.5</v>
      </c>
      <c r="G45" s="113">
        <f>G$22*shipping_manufacturing!$I$28/100</f>
        <v>1794.5</v>
      </c>
      <c r="H45" s="113">
        <f>H$22*shipping_manufacturing!$I$28/100</f>
        <v>1794.5</v>
      </c>
      <c r="I45" s="113">
        <f>I$22*shipping_manufacturing!$I$28/100</f>
        <v>1794.5</v>
      </c>
      <c r="J45" s="113">
        <f>J$22*shipping_manufacturing!$I$28/100</f>
        <v>1794.5</v>
      </c>
      <c r="K45" s="113">
        <f>K$22*shipping_manufacturing!$I$28/100</f>
        <v>1794.5</v>
      </c>
      <c r="L45" s="113">
        <f>L$22*shipping_manufacturing!$I$28/100</f>
        <v>1794.5</v>
      </c>
      <c r="M45" s="113">
        <f>M$22*shipping_manufacturing!$I$28/100</f>
        <v>1794.5</v>
      </c>
      <c r="N45" s="113">
        <f>N$22*shipping_manufacturing!$I$28/100</f>
        <v>1794.5</v>
      </c>
      <c r="O45" s="113">
        <f>O$22*shipping_manufacturing!$I$28/100</f>
        <v>1794.5</v>
      </c>
      <c r="P45" s="113">
        <f>P$22*shipping_manufacturing!$I$28/100</f>
        <v>0</v>
      </c>
      <c r="Q45" s="113">
        <f>Q$22*shipping_manufacturing!$I$28/100</f>
        <v>1794.5</v>
      </c>
      <c r="R45" s="113">
        <f>R$22*shipping_manufacturing!$I$28/100</f>
        <v>1794.5</v>
      </c>
      <c r="S45" s="113">
        <f>S$22*shipping_manufacturing!$I$28/100</f>
        <v>1794.5</v>
      </c>
      <c r="T45" s="113">
        <f>T$22*shipping_manufacturing!$I$28/100</f>
        <v>1794.5</v>
      </c>
      <c r="U45" s="113">
        <f>U$22*shipping_manufacturing!$I$28/100</f>
        <v>1794.5</v>
      </c>
      <c r="V45" s="113">
        <f>V$22*shipping_manufacturing!$I$28/100</f>
        <v>1794.5</v>
      </c>
      <c r="W45" s="113">
        <f>W$22*shipping_manufacturing!$I$28/100</f>
        <v>1794.5</v>
      </c>
      <c r="X45" s="113">
        <f>X$22*shipping_manufacturing!$I$28/100</f>
        <v>1794.5</v>
      </c>
      <c r="Y45" s="113">
        <f>Y$22*shipping_manufacturing!$I$28/100</f>
        <v>1794.5</v>
      </c>
      <c r="Z45" s="113">
        <f>Z$22*shipping_manufacturing!$I$28/100</f>
        <v>1794.5</v>
      </c>
      <c r="AA45" s="113">
        <f>AA$22*shipping_manufacturing!$I$28/100</f>
        <v>1794.5</v>
      </c>
      <c r="AB45" s="113">
        <f>AB$22*shipping_manufacturing!$I$28/100</f>
        <v>1794.5</v>
      </c>
      <c r="AC45" s="113">
        <f>AC$22*shipping_manufacturing!$I$28/100</f>
        <v>1794.5</v>
      </c>
      <c r="AD45" s="113">
        <f>AD$22*shipping_manufacturing!$I$28/100</f>
        <v>1794.5</v>
      </c>
      <c r="AE45" s="113">
        <f>AE$22*shipping_manufacturing!$I$28/100</f>
        <v>1794.5</v>
      </c>
      <c r="AF45" s="113">
        <f>AF$22*shipping_manufacturing!$I$28/100</f>
        <v>1794.5</v>
      </c>
      <c r="AG45" s="113">
        <f>AG$22*shipping_manufacturing!$I$28/100</f>
        <v>0</v>
      </c>
      <c r="AH45" s="113">
        <f>AH$22*shipping_manufacturing!$I$28/100</f>
        <v>1794.5</v>
      </c>
      <c r="AI45" s="113">
        <f>AI$22*shipping_manufacturing!$I$28/100</f>
        <v>1794.5</v>
      </c>
      <c r="AJ45" s="113">
        <f>AJ$22*shipping_manufacturing!$I$28/100</f>
        <v>1794.5</v>
      </c>
      <c r="AK45" s="113">
        <f>AK$22*shipping_manufacturing!$I$28/100</f>
        <v>1794.5</v>
      </c>
      <c r="AL45" s="113">
        <f>AL$22*shipping_manufacturing!$I$28/100</f>
        <v>1794.5</v>
      </c>
      <c r="AM45" s="113">
        <f>AM$22*shipping_manufacturing!$I$28/100</f>
        <v>1794.5</v>
      </c>
      <c r="AN45" s="113">
        <f>AN$22*shipping_manufacturing!$I$28/100</f>
        <v>0</v>
      </c>
      <c r="AO45" s="113">
        <f>AO$22*shipping_manufacturing!$I$28/100</f>
        <v>1794.5</v>
      </c>
      <c r="AP45" s="113">
        <f>AP$22*shipping_manufacturing!$I$28/100</f>
        <v>1794.5</v>
      </c>
      <c r="AQ45" s="113">
        <f>AQ$22*shipping_manufacturing!$I$28/100</f>
        <v>1794.5</v>
      </c>
      <c r="AR45" s="113">
        <f>AR$22*shipping_manufacturing!$I$28/100</f>
        <v>1794.5</v>
      </c>
      <c r="AS45" s="113">
        <f>AS$22*shipping_manufacturing!$I$28/100</f>
        <v>1794.5</v>
      </c>
      <c r="AT45" s="113">
        <f>AT$22*shipping_manufacturing!$I$28/100</f>
        <v>1794.5</v>
      </c>
      <c r="AU45" s="113">
        <f>AU$22*shipping_manufacturing!$I$28/100</f>
        <v>1794.5</v>
      </c>
      <c r="AV45" s="113">
        <f>AV$22*shipping_manufacturing!$I$28/100</f>
        <v>0</v>
      </c>
      <c r="AW45" s="113">
        <f>AW$22*shipping_manufacturing!$I$28/100</f>
        <v>1794.5</v>
      </c>
      <c r="AX45" s="113">
        <f>AX$22*shipping_manufacturing!$I$28/100</f>
        <v>1794.5</v>
      </c>
      <c r="AY45" s="113">
        <f>AY$22*shipping_manufacturing!$I$28/100</f>
        <v>1794.5</v>
      </c>
    </row>
    <row r="46" spans="1:52" x14ac:dyDescent="0.2">
      <c r="A46" s="113">
        <v>495</v>
      </c>
      <c r="B46" s="168" t="s">
        <v>342</v>
      </c>
      <c r="C46" s="113"/>
      <c r="D46" s="113">
        <f>SUM(D44:D45)</f>
        <v>0</v>
      </c>
      <c r="E46" s="113">
        <f t="shared" ref="E46:AY46" si="14">SUM(E44:E45)</f>
        <v>1794.5</v>
      </c>
      <c r="F46" s="113">
        <f t="shared" si="14"/>
        <v>1794.5</v>
      </c>
      <c r="G46" s="113">
        <f t="shared" si="14"/>
        <v>1794.5</v>
      </c>
      <c r="H46" s="113">
        <f t="shared" si="14"/>
        <v>1794.5</v>
      </c>
      <c r="I46" s="113">
        <f t="shared" si="14"/>
        <v>1794.5</v>
      </c>
      <c r="J46" s="113">
        <f t="shared" si="14"/>
        <v>1794.5</v>
      </c>
      <c r="K46" s="113">
        <f t="shared" si="14"/>
        <v>1794.5</v>
      </c>
      <c r="L46" s="113">
        <f t="shared" si="14"/>
        <v>1794.5</v>
      </c>
      <c r="M46" s="113">
        <f t="shared" si="14"/>
        <v>1794.5</v>
      </c>
      <c r="N46" s="113">
        <f t="shared" si="14"/>
        <v>1794.5</v>
      </c>
      <c r="O46" s="113">
        <f t="shared" si="14"/>
        <v>1794.5</v>
      </c>
      <c r="P46" s="113">
        <f t="shared" si="14"/>
        <v>0</v>
      </c>
      <c r="Q46" s="113">
        <f t="shared" si="14"/>
        <v>1794.5</v>
      </c>
      <c r="R46" s="113">
        <f t="shared" si="14"/>
        <v>1794.5</v>
      </c>
      <c r="S46" s="113">
        <f t="shared" si="14"/>
        <v>1794.5</v>
      </c>
      <c r="T46" s="113">
        <f t="shared" si="14"/>
        <v>1794.5</v>
      </c>
      <c r="U46" s="113">
        <f t="shared" si="14"/>
        <v>1794.5</v>
      </c>
      <c r="V46" s="113">
        <f t="shared" si="14"/>
        <v>1794.5</v>
      </c>
      <c r="W46" s="113">
        <f t="shared" si="14"/>
        <v>1794.5</v>
      </c>
      <c r="X46" s="113">
        <f t="shared" si="14"/>
        <v>1794.5</v>
      </c>
      <c r="Y46" s="113">
        <f t="shared" si="14"/>
        <v>1794.5</v>
      </c>
      <c r="Z46" s="113">
        <f t="shared" si="14"/>
        <v>1794.5</v>
      </c>
      <c r="AA46" s="113">
        <f t="shared" si="14"/>
        <v>1794.5</v>
      </c>
      <c r="AB46" s="113">
        <f t="shared" si="14"/>
        <v>1794.5</v>
      </c>
      <c r="AC46" s="113">
        <f t="shared" si="14"/>
        <v>1794.5</v>
      </c>
      <c r="AD46" s="113">
        <f t="shared" si="14"/>
        <v>1794.5</v>
      </c>
      <c r="AE46" s="113">
        <f t="shared" si="14"/>
        <v>1794.5</v>
      </c>
      <c r="AF46" s="113">
        <f t="shared" si="14"/>
        <v>1794.5</v>
      </c>
      <c r="AG46" s="113">
        <f t="shared" si="14"/>
        <v>0</v>
      </c>
      <c r="AH46" s="113">
        <f t="shared" si="14"/>
        <v>1794.5</v>
      </c>
      <c r="AI46" s="113">
        <f t="shared" si="14"/>
        <v>1794.5</v>
      </c>
      <c r="AJ46" s="113">
        <f t="shared" si="14"/>
        <v>1794.5</v>
      </c>
      <c r="AK46" s="113">
        <f t="shared" si="14"/>
        <v>1794.5</v>
      </c>
      <c r="AL46" s="113">
        <f t="shared" si="14"/>
        <v>1794.5</v>
      </c>
      <c r="AM46" s="113">
        <f t="shared" si="14"/>
        <v>1794.5</v>
      </c>
      <c r="AN46" s="113">
        <f t="shared" si="14"/>
        <v>0</v>
      </c>
      <c r="AO46" s="113">
        <f t="shared" si="14"/>
        <v>1794.5</v>
      </c>
      <c r="AP46" s="113">
        <f t="shared" si="14"/>
        <v>1794.5</v>
      </c>
      <c r="AQ46" s="113">
        <f t="shared" si="14"/>
        <v>1794.5</v>
      </c>
      <c r="AR46" s="113">
        <f t="shared" si="14"/>
        <v>1794.5</v>
      </c>
      <c r="AS46" s="113">
        <f t="shared" si="14"/>
        <v>1794.5</v>
      </c>
      <c r="AT46" s="113">
        <f t="shared" si="14"/>
        <v>1794.5</v>
      </c>
      <c r="AU46" s="113">
        <f t="shared" si="14"/>
        <v>1794.5</v>
      </c>
      <c r="AV46" s="113">
        <f t="shared" si="14"/>
        <v>0</v>
      </c>
      <c r="AW46" s="113">
        <f t="shared" si="14"/>
        <v>1794.5</v>
      </c>
      <c r="AX46" s="113">
        <f t="shared" si="14"/>
        <v>1794.5</v>
      </c>
      <c r="AY46" s="113">
        <f t="shared" si="14"/>
        <v>1794.5</v>
      </c>
    </row>
    <row r="47" spans="1:52" x14ac:dyDescent="0.2">
      <c r="A47" s="113"/>
      <c r="B47" s="168" t="s">
        <v>343</v>
      </c>
      <c r="C47" s="113"/>
      <c r="D47" s="113"/>
      <c r="E47" s="113">
        <v>0</v>
      </c>
      <c r="F47" s="113"/>
      <c r="G47" s="113">
        <v>0</v>
      </c>
      <c r="H47" s="113"/>
      <c r="I47" s="113">
        <v>0</v>
      </c>
      <c r="J47" s="113"/>
      <c r="K47" s="113">
        <v>0</v>
      </c>
      <c r="L47" s="113"/>
      <c r="M47" s="113">
        <v>0</v>
      </c>
      <c r="N47" s="113"/>
      <c r="O47" s="113">
        <v>0</v>
      </c>
      <c r="P47" s="113"/>
      <c r="Q47" s="113">
        <v>0</v>
      </c>
      <c r="R47" s="113"/>
      <c r="S47" s="113">
        <v>0</v>
      </c>
      <c r="T47" s="113"/>
      <c r="U47" s="113">
        <v>0</v>
      </c>
      <c r="V47" s="113"/>
      <c r="W47" s="113">
        <v>0</v>
      </c>
      <c r="X47" s="113"/>
      <c r="Y47" s="113">
        <v>0</v>
      </c>
      <c r="Z47" s="113"/>
      <c r="AA47" s="113">
        <v>0</v>
      </c>
      <c r="AB47" s="113"/>
      <c r="AC47" s="113">
        <v>0</v>
      </c>
      <c r="AD47" s="113"/>
      <c r="AE47" s="113">
        <v>0</v>
      </c>
      <c r="AF47" s="113"/>
      <c r="AG47" s="113"/>
      <c r="AH47" s="113">
        <v>0</v>
      </c>
      <c r="AI47" s="113"/>
      <c r="AJ47" s="113">
        <v>0</v>
      </c>
      <c r="AK47" s="113"/>
      <c r="AL47" s="113">
        <v>0</v>
      </c>
      <c r="AM47" s="113"/>
      <c r="AN47" s="113"/>
      <c r="AO47" s="113">
        <v>0</v>
      </c>
      <c r="AP47" s="113"/>
      <c r="AQ47" s="113">
        <v>0</v>
      </c>
      <c r="AR47" s="113"/>
      <c r="AS47" s="113">
        <v>0</v>
      </c>
      <c r="AT47" s="113"/>
      <c r="AU47" s="113">
        <v>0</v>
      </c>
      <c r="AV47" s="113"/>
      <c r="AW47" s="113">
        <v>0</v>
      </c>
      <c r="AX47" s="113"/>
      <c r="AY47" s="113">
        <v>0</v>
      </c>
    </row>
    <row r="48" spans="1:52" x14ac:dyDescent="0.2">
      <c r="A48" s="113"/>
      <c r="B48" s="168" t="s">
        <v>344</v>
      </c>
      <c r="C48" s="113"/>
      <c r="D48" s="113"/>
      <c r="E48" s="113">
        <v>780</v>
      </c>
      <c r="F48" s="113"/>
      <c r="G48" s="113">
        <v>780</v>
      </c>
      <c r="H48" s="113"/>
      <c r="I48" s="113">
        <v>780</v>
      </c>
      <c r="J48" s="113"/>
      <c r="K48" s="113">
        <v>780</v>
      </c>
      <c r="L48" s="113"/>
      <c r="M48" s="113">
        <v>780</v>
      </c>
      <c r="N48" s="113"/>
      <c r="O48" s="113">
        <v>780</v>
      </c>
      <c r="P48" s="113"/>
      <c r="Q48" s="113">
        <v>780</v>
      </c>
      <c r="R48" s="113"/>
      <c r="S48" s="113">
        <v>780</v>
      </c>
      <c r="T48" s="113"/>
      <c r="U48" s="113">
        <v>780</v>
      </c>
      <c r="V48" s="113"/>
      <c r="W48" s="113">
        <v>780</v>
      </c>
      <c r="X48" s="113"/>
      <c r="Y48" s="113">
        <v>780</v>
      </c>
      <c r="Z48" s="113"/>
      <c r="AA48" s="113">
        <v>780</v>
      </c>
      <c r="AB48" s="113"/>
      <c r="AC48" s="113">
        <v>780</v>
      </c>
      <c r="AD48" s="113"/>
      <c r="AE48" s="113">
        <v>780</v>
      </c>
      <c r="AF48" s="113"/>
      <c r="AG48" s="113"/>
      <c r="AH48" s="113">
        <v>780</v>
      </c>
      <c r="AI48" s="113"/>
      <c r="AJ48" s="113">
        <v>780</v>
      </c>
      <c r="AK48" s="113"/>
      <c r="AL48" s="113">
        <v>780</v>
      </c>
      <c r="AM48" s="113"/>
      <c r="AN48" s="113"/>
      <c r="AO48" s="113">
        <v>780</v>
      </c>
      <c r="AP48" s="113"/>
      <c r="AQ48" s="113">
        <v>780</v>
      </c>
      <c r="AR48" s="113"/>
      <c r="AS48" s="113">
        <v>780</v>
      </c>
      <c r="AT48" s="113"/>
      <c r="AU48" s="113">
        <v>780</v>
      </c>
      <c r="AV48" s="113"/>
      <c r="AW48" s="113">
        <v>780</v>
      </c>
      <c r="AX48" s="113"/>
      <c r="AY48" s="113">
        <v>780</v>
      </c>
    </row>
    <row r="49" spans="1:52" x14ac:dyDescent="0.2">
      <c r="A49" s="113"/>
      <c r="B49" s="168" t="s">
        <v>345</v>
      </c>
      <c r="C49" s="113"/>
      <c r="D49" s="113"/>
      <c r="E49" s="113">
        <v>26</v>
      </c>
      <c r="F49" s="113"/>
      <c r="G49" s="113">
        <v>26</v>
      </c>
      <c r="H49" s="113"/>
      <c r="I49" s="113">
        <v>26</v>
      </c>
      <c r="J49" s="113"/>
      <c r="K49" s="113">
        <v>26</v>
      </c>
      <c r="L49" s="113"/>
      <c r="M49" s="113">
        <v>26</v>
      </c>
      <c r="N49" s="113"/>
      <c r="O49" s="113">
        <v>26</v>
      </c>
      <c r="P49" s="113"/>
      <c r="Q49" s="113">
        <v>26</v>
      </c>
      <c r="R49" s="113"/>
      <c r="S49" s="113">
        <v>26</v>
      </c>
      <c r="T49" s="113"/>
      <c r="U49" s="113">
        <v>26</v>
      </c>
      <c r="V49" s="113"/>
      <c r="W49" s="113">
        <v>26</v>
      </c>
      <c r="X49" s="113"/>
      <c r="Y49" s="113">
        <v>26</v>
      </c>
      <c r="Z49" s="113"/>
      <c r="AA49" s="113">
        <v>26</v>
      </c>
      <c r="AB49" s="113"/>
      <c r="AC49" s="113">
        <v>26</v>
      </c>
      <c r="AD49" s="113"/>
      <c r="AE49" s="113">
        <v>26</v>
      </c>
      <c r="AF49" s="113"/>
      <c r="AG49" s="113"/>
      <c r="AH49" s="113">
        <v>26</v>
      </c>
      <c r="AI49" s="113"/>
      <c r="AJ49" s="113">
        <v>26</v>
      </c>
      <c r="AK49" s="113"/>
      <c r="AL49" s="113">
        <v>26</v>
      </c>
      <c r="AM49" s="113"/>
      <c r="AN49" s="113"/>
      <c r="AO49" s="113">
        <v>26</v>
      </c>
      <c r="AP49" s="113"/>
      <c r="AQ49" s="113">
        <v>26</v>
      </c>
      <c r="AR49" s="113"/>
      <c r="AS49" s="113">
        <v>26</v>
      </c>
      <c r="AT49" s="113"/>
      <c r="AU49" s="113">
        <v>26</v>
      </c>
      <c r="AV49" s="113"/>
      <c r="AW49" s="113">
        <v>26</v>
      </c>
      <c r="AX49" s="113"/>
      <c r="AY49" s="113">
        <v>26</v>
      </c>
    </row>
    <row r="50" spans="1:52" x14ac:dyDescent="0.2">
      <c r="A50" s="113"/>
      <c r="B50" s="168" t="s">
        <v>346</v>
      </c>
      <c r="C50" s="113"/>
      <c r="D50" s="113">
        <f>D44-D47</f>
        <v>0</v>
      </c>
      <c r="E50" s="113">
        <f t="shared" ref="E50:AY50" si="15">E44-E47</f>
        <v>0</v>
      </c>
      <c r="F50" s="113">
        <f t="shared" si="15"/>
        <v>0</v>
      </c>
      <c r="G50" s="113">
        <f t="shared" si="15"/>
        <v>0</v>
      </c>
      <c r="H50" s="113">
        <f t="shared" si="15"/>
        <v>0</v>
      </c>
      <c r="I50" s="113">
        <f t="shared" si="15"/>
        <v>0</v>
      </c>
      <c r="J50" s="113">
        <f t="shared" si="15"/>
        <v>0</v>
      </c>
      <c r="K50" s="113">
        <f t="shared" si="15"/>
        <v>0</v>
      </c>
      <c r="L50" s="113">
        <f t="shared" si="15"/>
        <v>0</v>
      </c>
      <c r="M50" s="113">
        <f t="shared" si="15"/>
        <v>0</v>
      </c>
      <c r="N50" s="113">
        <f t="shared" si="15"/>
        <v>0</v>
      </c>
      <c r="O50" s="113">
        <f t="shared" si="15"/>
        <v>0</v>
      </c>
      <c r="P50" s="113">
        <f t="shared" si="15"/>
        <v>0</v>
      </c>
      <c r="Q50" s="113">
        <f t="shared" si="15"/>
        <v>0</v>
      </c>
      <c r="R50" s="113">
        <f t="shared" si="15"/>
        <v>0</v>
      </c>
      <c r="S50" s="113">
        <f t="shared" si="15"/>
        <v>0</v>
      </c>
      <c r="T50" s="113">
        <f t="shared" si="15"/>
        <v>0</v>
      </c>
      <c r="U50" s="113">
        <f t="shared" si="15"/>
        <v>0</v>
      </c>
      <c r="V50" s="113">
        <f t="shared" si="15"/>
        <v>0</v>
      </c>
      <c r="W50" s="113">
        <f t="shared" si="15"/>
        <v>0</v>
      </c>
      <c r="X50" s="113">
        <f t="shared" si="15"/>
        <v>0</v>
      </c>
      <c r="Y50" s="113">
        <f t="shared" si="15"/>
        <v>0</v>
      </c>
      <c r="Z50" s="113">
        <f t="shared" si="15"/>
        <v>0</v>
      </c>
      <c r="AA50" s="113">
        <f t="shared" si="15"/>
        <v>0</v>
      </c>
      <c r="AB50" s="113">
        <f t="shared" si="15"/>
        <v>0</v>
      </c>
      <c r="AC50" s="113">
        <f t="shared" si="15"/>
        <v>0</v>
      </c>
      <c r="AD50" s="113">
        <f t="shared" si="15"/>
        <v>0</v>
      </c>
      <c r="AE50" s="113">
        <f t="shared" si="15"/>
        <v>0</v>
      </c>
      <c r="AF50" s="113">
        <f t="shared" si="15"/>
        <v>0</v>
      </c>
      <c r="AG50" s="113">
        <f t="shared" si="15"/>
        <v>0</v>
      </c>
      <c r="AH50" s="113">
        <f t="shared" si="15"/>
        <v>0</v>
      </c>
      <c r="AI50" s="113">
        <f t="shared" si="15"/>
        <v>0</v>
      </c>
      <c r="AJ50" s="113">
        <f t="shared" si="15"/>
        <v>0</v>
      </c>
      <c r="AK50" s="113">
        <f t="shared" si="15"/>
        <v>0</v>
      </c>
      <c r="AL50" s="113">
        <f t="shared" si="15"/>
        <v>0</v>
      </c>
      <c r="AM50" s="113">
        <f t="shared" si="15"/>
        <v>0</v>
      </c>
      <c r="AN50" s="113">
        <f t="shared" si="15"/>
        <v>0</v>
      </c>
      <c r="AO50" s="113">
        <f t="shared" si="15"/>
        <v>0</v>
      </c>
      <c r="AP50" s="113">
        <f t="shared" si="15"/>
        <v>0</v>
      </c>
      <c r="AQ50" s="113">
        <f t="shared" si="15"/>
        <v>0</v>
      </c>
      <c r="AR50" s="113">
        <f t="shared" si="15"/>
        <v>0</v>
      </c>
      <c r="AS50" s="113">
        <f t="shared" si="15"/>
        <v>0</v>
      </c>
      <c r="AT50" s="113">
        <f t="shared" si="15"/>
        <v>0</v>
      </c>
      <c r="AU50" s="113">
        <f t="shared" si="15"/>
        <v>0</v>
      </c>
      <c r="AV50" s="113">
        <f t="shared" si="15"/>
        <v>0</v>
      </c>
      <c r="AW50" s="113">
        <f t="shared" si="15"/>
        <v>0</v>
      </c>
      <c r="AX50" s="113">
        <f t="shared" si="15"/>
        <v>0</v>
      </c>
      <c r="AY50" s="113">
        <f t="shared" si="15"/>
        <v>0</v>
      </c>
    </row>
    <row r="51" spans="1:52" x14ac:dyDescent="0.2">
      <c r="A51" s="113"/>
      <c r="B51" s="168" t="s">
        <v>347</v>
      </c>
      <c r="C51" s="113"/>
      <c r="D51" s="113">
        <f>D45-D48</f>
        <v>0</v>
      </c>
      <c r="E51" s="113">
        <f t="shared" ref="E51:AY51" si="16">E45-E48</f>
        <v>1014.5</v>
      </c>
      <c r="F51" s="113">
        <f t="shared" si="16"/>
        <v>1794.5</v>
      </c>
      <c r="G51" s="113">
        <f t="shared" si="16"/>
        <v>1014.5</v>
      </c>
      <c r="H51" s="113">
        <f t="shared" si="16"/>
        <v>1794.5</v>
      </c>
      <c r="I51" s="113">
        <f t="shared" si="16"/>
        <v>1014.5</v>
      </c>
      <c r="J51" s="113">
        <f t="shared" si="16"/>
        <v>1794.5</v>
      </c>
      <c r="K51" s="113">
        <f t="shared" si="16"/>
        <v>1014.5</v>
      </c>
      <c r="L51" s="113">
        <f t="shared" si="16"/>
        <v>1794.5</v>
      </c>
      <c r="M51" s="113">
        <f t="shared" si="16"/>
        <v>1014.5</v>
      </c>
      <c r="N51" s="113">
        <f t="shared" si="16"/>
        <v>1794.5</v>
      </c>
      <c r="O51" s="113">
        <f t="shared" si="16"/>
        <v>1014.5</v>
      </c>
      <c r="P51" s="113">
        <f t="shared" si="16"/>
        <v>0</v>
      </c>
      <c r="Q51" s="113">
        <f t="shared" si="16"/>
        <v>1014.5</v>
      </c>
      <c r="R51" s="113">
        <f t="shared" si="16"/>
        <v>1794.5</v>
      </c>
      <c r="S51" s="113">
        <f t="shared" si="16"/>
        <v>1014.5</v>
      </c>
      <c r="T51" s="113">
        <f t="shared" si="16"/>
        <v>1794.5</v>
      </c>
      <c r="U51" s="113">
        <f t="shared" si="16"/>
        <v>1014.5</v>
      </c>
      <c r="V51" s="113">
        <f t="shared" si="16"/>
        <v>1794.5</v>
      </c>
      <c r="W51" s="113">
        <f t="shared" si="16"/>
        <v>1014.5</v>
      </c>
      <c r="X51" s="113">
        <f t="shared" si="16"/>
        <v>1794.5</v>
      </c>
      <c r="Y51" s="113">
        <f t="shared" si="16"/>
        <v>1014.5</v>
      </c>
      <c r="Z51" s="113">
        <f t="shared" si="16"/>
        <v>1794.5</v>
      </c>
      <c r="AA51" s="113">
        <f t="shared" si="16"/>
        <v>1014.5</v>
      </c>
      <c r="AB51" s="113">
        <f t="shared" si="16"/>
        <v>1794.5</v>
      </c>
      <c r="AC51" s="113">
        <f t="shared" si="16"/>
        <v>1014.5</v>
      </c>
      <c r="AD51" s="113">
        <f t="shared" si="16"/>
        <v>1794.5</v>
      </c>
      <c r="AE51" s="113">
        <f t="shared" si="16"/>
        <v>1014.5</v>
      </c>
      <c r="AF51" s="113">
        <f t="shared" si="16"/>
        <v>1794.5</v>
      </c>
      <c r="AG51" s="113">
        <f t="shared" si="16"/>
        <v>0</v>
      </c>
      <c r="AH51" s="113">
        <f t="shared" si="16"/>
        <v>1014.5</v>
      </c>
      <c r="AI51" s="113">
        <f t="shared" si="16"/>
        <v>1794.5</v>
      </c>
      <c r="AJ51" s="113">
        <f t="shared" si="16"/>
        <v>1014.5</v>
      </c>
      <c r="AK51" s="113">
        <f t="shared" si="16"/>
        <v>1794.5</v>
      </c>
      <c r="AL51" s="113">
        <f t="shared" si="16"/>
        <v>1014.5</v>
      </c>
      <c r="AM51" s="113">
        <f t="shared" si="16"/>
        <v>1794.5</v>
      </c>
      <c r="AN51" s="113">
        <f t="shared" si="16"/>
        <v>0</v>
      </c>
      <c r="AO51" s="113">
        <f t="shared" si="16"/>
        <v>1014.5</v>
      </c>
      <c r="AP51" s="113">
        <f t="shared" si="16"/>
        <v>1794.5</v>
      </c>
      <c r="AQ51" s="113">
        <f t="shared" si="16"/>
        <v>1014.5</v>
      </c>
      <c r="AR51" s="113">
        <f t="shared" si="16"/>
        <v>1794.5</v>
      </c>
      <c r="AS51" s="113">
        <f t="shared" si="16"/>
        <v>1014.5</v>
      </c>
      <c r="AT51" s="113">
        <f t="shared" si="16"/>
        <v>1794.5</v>
      </c>
      <c r="AU51" s="113">
        <f t="shared" si="16"/>
        <v>1014.5</v>
      </c>
      <c r="AV51" s="113">
        <f t="shared" si="16"/>
        <v>0</v>
      </c>
      <c r="AW51" s="113">
        <f t="shared" si="16"/>
        <v>1014.5</v>
      </c>
      <c r="AX51" s="113">
        <f t="shared" si="16"/>
        <v>1794.5</v>
      </c>
      <c r="AY51" s="113">
        <f t="shared" si="16"/>
        <v>1014.5</v>
      </c>
    </row>
    <row r="52" spans="1:52" x14ac:dyDescent="0.2">
      <c r="A52" s="113"/>
      <c r="B52" s="168" t="s">
        <v>348</v>
      </c>
      <c r="C52" s="113"/>
      <c r="D52" s="113">
        <v>1</v>
      </c>
      <c r="E52" s="113">
        <v>1</v>
      </c>
      <c r="F52" s="113">
        <v>2</v>
      </c>
      <c r="G52" s="113">
        <v>1</v>
      </c>
      <c r="H52" s="113">
        <v>1</v>
      </c>
      <c r="I52" s="113">
        <v>1</v>
      </c>
      <c r="J52" s="113">
        <v>2</v>
      </c>
      <c r="K52" s="113">
        <v>3</v>
      </c>
      <c r="L52" s="113">
        <v>3</v>
      </c>
      <c r="M52" s="113">
        <v>1</v>
      </c>
      <c r="N52" s="113">
        <v>1</v>
      </c>
      <c r="O52" s="113">
        <v>1</v>
      </c>
      <c r="P52" s="113">
        <v>1</v>
      </c>
      <c r="Q52" s="113">
        <v>2</v>
      </c>
      <c r="R52" s="113">
        <v>1</v>
      </c>
      <c r="S52" s="113">
        <v>1</v>
      </c>
      <c r="T52" s="113">
        <v>2</v>
      </c>
      <c r="U52" s="113">
        <v>1</v>
      </c>
      <c r="V52" s="113">
        <v>1</v>
      </c>
      <c r="W52" s="113">
        <v>2</v>
      </c>
      <c r="X52" s="113">
        <v>1</v>
      </c>
      <c r="Y52" s="113">
        <v>1</v>
      </c>
      <c r="Z52" s="113">
        <v>2</v>
      </c>
      <c r="AA52" s="113">
        <v>1</v>
      </c>
      <c r="AB52" s="113">
        <v>2</v>
      </c>
      <c r="AC52" s="113">
        <v>2</v>
      </c>
      <c r="AD52" s="113">
        <v>3</v>
      </c>
      <c r="AE52" s="113">
        <v>1</v>
      </c>
      <c r="AF52" s="113">
        <v>1</v>
      </c>
      <c r="AG52" s="113">
        <v>2</v>
      </c>
      <c r="AH52" s="113">
        <v>3</v>
      </c>
      <c r="AI52" s="113">
        <v>3</v>
      </c>
      <c r="AJ52" s="113">
        <v>2</v>
      </c>
      <c r="AK52" s="113">
        <v>1</v>
      </c>
      <c r="AL52" s="113">
        <v>1</v>
      </c>
      <c r="AM52" s="113">
        <v>1</v>
      </c>
      <c r="AN52" s="113">
        <v>3</v>
      </c>
      <c r="AO52" s="113">
        <v>1</v>
      </c>
      <c r="AP52" s="113">
        <v>2</v>
      </c>
      <c r="AQ52" s="113">
        <v>1</v>
      </c>
      <c r="AR52" s="113">
        <v>1</v>
      </c>
      <c r="AS52" s="113">
        <v>1</v>
      </c>
      <c r="AT52" s="113">
        <v>1</v>
      </c>
      <c r="AU52" s="113">
        <v>2</v>
      </c>
      <c r="AV52" s="113">
        <v>1</v>
      </c>
      <c r="AW52" s="113">
        <v>1</v>
      </c>
      <c r="AX52" s="113">
        <v>1</v>
      </c>
      <c r="AY52" s="113">
        <v>2</v>
      </c>
    </row>
    <row r="53" spans="1:52" x14ac:dyDescent="0.2">
      <c r="A53" s="113"/>
      <c r="B53" s="181" t="s">
        <v>349</v>
      </c>
      <c r="C53" s="113"/>
      <c r="D53" s="113">
        <v>0</v>
      </c>
      <c r="E53" s="113">
        <v>463320</v>
      </c>
      <c r="F53" s="113">
        <v>0</v>
      </c>
      <c r="G53" s="113">
        <v>463320</v>
      </c>
      <c r="H53" s="113">
        <v>0</v>
      </c>
      <c r="I53" s="113">
        <v>463320</v>
      </c>
      <c r="J53" s="113">
        <v>0</v>
      </c>
      <c r="K53" s="113">
        <v>463320</v>
      </c>
      <c r="L53" s="113">
        <v>0</v>
      </c>
      <c r="M53" s="113">
        <v>463320</v>
      </c>
      <c r="N53" s="113">
        <v>0</v>
      </c>
      <c r="O53" s="113">
        <v>463320</v>
      </c>
      <c r="P53" s="113">
        <v>0</v>
      </c>
      <c r="Q53" s="113">
        <v>463320</v>
      </c>
      <c r="R53" s="113">
        <v>0</v>
      </c>
      <c r="S53" s="113">
        <v>463320</v>
      </c>
      <c r="T53" s="113">
        <v>0</v>
      </c>
      <c r="U53" s="113">
        <v>463320</v>
      </c>
      <c r="V53" s="113">
        <v>0</v>
      </c>
      <c r="W53" s="113">
        <v>463320</v>
      </c>
      <c r="X53" s="113">
        <v>0</v>
      </c>
      <c r="Y53" s="113">
        <v>463320</v>
      </c>
      <c r="Z53" s="113">
        <v>0</v>
      </c>
      <c r="AA53" s="113">
        <v>463320</v>
      </c>
      <c r="AB53" s="113">
        <v>0</v>
      </c>
      <c r="AC53" s="113">
        <v>463320</v>
      </c>
      <c r="AD53" s="113">
        <v>0</v>
      </c>
      <c r="AE53" s="113">
        <v>463320</v>
      </c>
      <c r="AF53" s="113">
        <v>0</v>
      </c>
      <c r="AG53" s="113">
        <v>0</v>
      </c>
      <c r="AH53" s="113">
        <v>463320</v>
      </c>
      <c r="AI53" s="113">
        <v>0</v>
      </c>
      <c r="AJ53" s="113">
        <v>463320</v>
      </c>
      <c r="AK53" s="113">
        <v>0</v>
      </c>
      <c r="AL53" s="113">
        <v>463320</v>
      </c>
      <c r="AM53" s="113">
        <v>0</v>
      </c>
      <c r="AN53" s="113">
        <v>0</v>
      </c>
      <c r="AO53" s="113">
        <v>463320</v>
      </c>
      <c r="AP53" s="113">
        <v>0</v>
      </c>
      <c r="AQ53" s="113">
        <v>463320</v>
      </c>
      <c r="AR53" s="113">
        <v>0</v>
      </c>
      <c r="AS53" s="113">
        <v>463320</v>
      </c>
      <c r="AT53" s="113">
        <v>0</v>
      </c>
      <c r="AU53" s="113">
        <v>463320</v>
      </c>
      <c r="AV53" s="113">
        <v>0</v>
      </c>
      <c r="AW53" s="113">
        <v>463320</v>
      </c>
      <c r="AX53" s="113">
        <v>0</v>
      </c>
      <c r="AY53" s="113">
        <v>463320</v>
      </c>
      <c r="AZ53" s="103">
        <f>SUM($D$53:$AY$53)</f>
        <v>10656360</v>
      </c>
    </row>
    <row r="54" spans="1:52" x14ac:dyDescent="0.2">
      <c r="A54" s="128"/>
      <c r="B54" s="143" t="s">
        <v>350</v>
      </c>
      <c r="C54" s="128"/>
      <c r="D54" s="128">
        <v>0</v>
      </c>
      <c r="E54" s="128">
        <v>326415.375</v>
      </c>
      <c r="F54" s="128">
        <v>577380.375</v>
      </c>
      <c r="G54" s="128">
        <v>326415.375</v>
      </c>
      <c r="H54" s="128">
        <v>577380.375</v>
      </c>
      <c r="I54" s="128">
        <v>326415.375</v>
      </c>
      <c r="J54" s="128">
        <v>577380.375</v>
      </c>
      <c r="K54" s="128">
        <v>326415.375</v>
      </c>
      <c r="L54" s="128">
        <v>577380.375</v>
      </c>
      <c r="M54" s="128">
        <v>326415.375</v>
      </c>
      <c r="N54" s="128">
        <v>577380.375</v>
      </c>
      <c r="O54" s="128">
        <v>326415.375</v>
      </c>
      <c r="P54" s="128">
        <v>0</v>
      </c>
      <c r="Q54" s="128">
        <v>326415.375</v>
      </c>
      <c r="R54" s="128">
        <v>577380.375</v>
      </c>
      <c r="S54" s="128">
        <v>326415.375</v>
      </c>
      <c r="T54" s="128">
        <v>577380.375</v>
      </c>
      <c r="U54" s="128">
        <v>326415.375</v>
      </c>
      <c r="V54" s="128">
        <v>577380.375</v>
      </c>
      <c r="W54" s="128">
        <v>326415.375</v>
      </c>
      <c r="X54" s="128">
        <v>577380.375</v>
      </c>
      <c r="Y54" s="128">
        <v>326415.375</v>
      </c>
      <c r="Z54" s="128">
        <v>577380.375</v>
      </c>
      <c r="AA54" s="128">
        <v>326415.375</v>
      </c>
      <c r="AB54" s="128">
        <v>577380.375</v>
      </c>
      <c r="AC54" s="128">
        <v>326415.375</v>
      </c>
      <c r="AD54" s="128">
        <v>577380.375</v>
      </c>
      <c r="AE54" s="128">
        <v>326415.375</v>
      </c>
      <c r="AF54" s="128">
        <v>577380.375</v>
      </c>
      <c r="AG54" s="128">
        <v>0</v>
      </c>
      <c r="AH54" s="128">
        <v>326415.375</v>
      </c>
      <c r="AI54" s="128">
        <v>577380.375</v>
      </c>
      <c r="AJ54" s="128">
        <v>326415.375</v>
      </c>
      <c r="AK54" s="128">
        <v>577380.375</v>
      </c>
      <c r="AL54" s="128">
        <v>326415.375</v>
      </c>
      <c r="AM54" s="128">
        <v>577380.375</v>
      </c>
      <c r="AN54" s="128">
        <v>0</v>
      </c>
      <c r="AO54" s="128">
        <v>326415.375</v>
      </c>
      <c r="AP54" s="128">
        <v>577380.375</v>
      </c>
      <c r="AQ54" s="128">
        <v>326415.375</v>
      </c>
      <c r="AR54" s="128">
        <v>577380.375</v>
      </c>
      <c r="AS54" s="128">
        <v>326415.375</v>
      </c>
      <c r="AT54" s="128">
        <v>577380.375</v>
      </c>
      <c r="AU54" s="128">
        <v>326415.375</v>
      </c>
      <c r="AV54" s="128">
        <v>0</v>
      </c>
      <c r="AW54" s="128">
        <v>326415.375</v>
      </c>
      <c r="AX54" s="128">
        <v>577380.375</v>
      </c>
      <c r="AY54" s="128">
        <v>326415.375</v>
      </c>
      <c r="AZ54" s="103">
        <f>SUM($D$54:$AY$54)</f>
        <v>19055161.125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0"/>
  <sheetViews>
    <sheetView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8.85546875" defaultRowHeight="12.75" x14ac:dyDescent="0.2"/>
  <cols>
    <col min="1" max="1" width="14.7109375" style="103" customWidth="1"/>
    <col min="2" max="2" width="12.7109375" style="103" customWidth="1"/>
    <col min="3" max="16384" width="8.85546875" style="103"/>
  </cols>
  <sheetData>
    <row r="1" spans="1:53" x14ac:dyDescent="0.2">
      <c r="A1" s="105" t="s">
        <v>283</v>
      </c>
    </row>
    <row r="2" spans="1:53" x14ac:dyDescent="0.2">
      <c r="A2" s="103" t="s">
        <v>284</v>
      </c>
      <c r="B2" s="110" t="s">
        <v>22</v>
      </c>
    </row>
    <row r="3" spans="1:53" x14ac:dyDescent="0.2">
      <c r="A3" s="103" t="s">
        <v>285</v>
      </c>
      <c r="B3" s="111">
        <v>50000</v>
      </c>
      <c r="C3" s="112"/>
    </row>
    <row r="4" spans="1:53" x14ac:dyDescent="0.2">
      <c r="B4" s="113"/>
      <c r="C4" s="113"/>
    </row>
    <row r="5" spans="1:53" x14ac:dyDescent="0.2">
      <c r="C5" s="114" t="s">
        <v>286</v>
      </c>
    </row>
    <row r="6" spans="1:53" x14ac:dyDescent="0.2">
      <c r="C6" s="115">
        <v>0</v>
      </c>
      <c r="D6" s="115">
        <v>1</v>
      </c>
      <c r="E6" s="115">
        <v>2</v>
      </c>
      <c r="F6" s="115">
        <v>3</v>
      </c>
      <c r="G6" s="115">
        <v>4</v>
      </c>
      <c r="H6" s="115">
        <v>5</v>
      </c>
      <c r="I6" s="115">
        <v>6</v>
      </c>
      <c r="J6" s="115">
        <v>7</v>
      </c>
      <c r="K6" s="115">
        <v>8</v>
      </c>
      <c r="L6" s="115">
        <v>9</v>
      </c>
      <c r="M6" s="115">
        <v>10</v>
      </c>
      <c r="N6" s="115">
        <v>11</v>
      </c>
      <c r="O6" s="115">
        <v>12</v>
      </c>
      <c r="P6" s="115">
        <v>13</v>
      </c>
      <c r="Q6" s="115">
        <v>14</v>
      </c>
      <c r="R6" s="115">
        <v>15</v>
      </c>
      <c r="S6" s="115">
        <v>16</v>
      </c>
      <c r="T6" s="115">
        <v>17</v>
      </c>
      <c r="U6" s="115">
        <v>18</v>
      </c>
      <c r="V6" s="115">
        <v>19</v>
      </c>
      <c r="W6" s="115">
        <v>20</v>
      </c>
      <c r="X6" s="115">
        <v>21</v>
      </c>
      <c r="Y6" s="115">
        <v>22</v>
      </c>
      <c r="Z6" s="115">
        <v>23</v>
      </c>
      <c r="AA6" s="115">
        <v>24</v>
      </c>
      <c r="AB6" s="115">
        <v>25</v>
      </c>
      <c r="AC6" s="115">
        <v>26</v>
      </c>
      <c r="AD6" s="115">
        <v>27</v>
      </c>
      <c r="AE6" s="115">
        <v>28</v>
      </c>
      <c r="AF6" s="115">
        <v>29</v>
      </c>
      <c r="AG6" s="115">
        <v>30</v>
      </c>
      <c r="AH6" s="115">
        <v>31</v>
      </c>
      <c r="AI6" s="115">
        <v>32</v>
      </c>
      <c r="AJ6" s="115">
        <v>33</v>
      </c>
      <c r="AK6" s="115">
        <v>34</v>
      </c>
      <c r="AL6" s="115">
        <v>35</v>
      </c>
      <c r="AM6" s="115">
        <v>36</v>
      </c>
      <c r="AN6" s="115">
        <v>37</v>
      </c>
      <c r="AO6" s="115">
        <v>38</v>
      </c>
      <c r="AP6" s="115">
        <v>39</v>
      </c>
      <c r="AQ6" s="115">
        <v>40</v>
      </c>
      <c r="AR6" s="115">
        <v>41</v>
      </c>
      <c r="AS6" s="115">
        <v>42</v>
      </c>
      <c r="AT6" s="115">
        <v>43</v>
      </c>
      <c r="AU6" s="115">
        <v>44</v>
      </c>
      <c r="AV6" s="115">
        <v>45</v>
      </c>
      <c r="AW6" s="115">
        <v>46</v>
      </c>
      <c r="AX6" s="115">
        <v>47</v>
      </c>
      <c r="AY6" s="115">
        <v>48</v>
      </c>
    </row>
    <row r="7" spans="1:53" x14ac:dyDescent="0.2">
      <c r="B7" s="113"/>
      <c r="C7" s="116" t="s">
        <v>287</v>
      </c>
      <c r="D7" s="115" t="s">
        <v>288</v>
      </c>
      <c r="E7" s="115" t="s">
        <v>288</v>
      </c>
      <c r="F7" s="115" t="s">
        <v>288</v>
      </c>
      <c r="G7" s="115" t="s">
        <v>288</v>
      </c>
      <c r="H7" s="115" t="s">
        <v>288</v>
      </c>
      <c r="I7" s="115" t="s">
        <v>288</v>
      </c>
      <c r="J7" s="115" t="s">
        <v>288</v>
      </c>
      <c r="K7" s="115" t="s">
        <v>288</v>
      </c>
      <c r="L7" s="115" t="s">
        <v>288</v>
      </c>
      <c r="M7" s="115" t="s">
        <v>288</v>
      </c>
      <c r="N7" s="115" t="s">
        <v>288</v>
      </c>
      <c r="O7" s="115" t="s">
        <v>288</v>
      </c>
      <c r="P7" s="115" t="s">
        <v>288</v>
      </c>
      <c r="Q7" s="115" t="s">
        <v>288</v>
      </c>
      <c r="R7" s="115" t="s">
        <v>288</v>
      </c>
      <c r="S7" s="115" t="s">
        <v>288</v>
      </c>
      <c r="T7" s="115" t="s">
        <v>288</v>
      </c>
      <c r="U7" s="115" t="s">
        <v>288</v>
      </c>
      <c r="V7" s="115" t="s">
        <v>288</v>
      </c>
      <c r="W7" s="115" t="s">
        <v>288</v>
      </c>
      <c r="X7" s="115" t="s">
        <v>288</v>
      </c>
      <c r="Y7" s="115" t="s">
        <v>288</v>
      </c>
      <c r="Z7" s="115" t="s">
        <v>288</v>
      </c>
      <c r="AA7" s="115" t="s">
        <v>288</v>
      </c>
      <c r="AB7" s="115" t="s">
        <v>288</v>
      </c>
      <c r="AC7" s="115" t="s">
        <v>288</v>
      </c>
      <c r="AD7" s="115" t="s">
        <v>288</v>
      </c>
      <c r="AE7" s="115" t="s">
        <v>288</v>
      </c>
      <c r="AF7" s="115" t="s">
        <v>288</v>
      </c>
      <c r="AG7" s="115" t="s">
        <v>288</v>
      </c>
      <c r="AH7" s="115" t="s">
        <v>288</v>
      </c>
      <c r="AI7" s="115" t="s">
        <v>288</v>
      </c>
      <c r="AJ7" s="115" t="s">
        <v>288</v>
      </c>
      <c r="AK7" s="115" t="s">
        <v>288</v>
      </c>
      <c r="AL7" s="115" t="s">
        <v>288</v>
      </c>
      <c r="AM7" s="115" t="s">
        <v>288</v>
      </c>
      <c r="AN7" s="115" t="s">
        <v>288</v>
      </c>
      <c r="AO7" s="115" t="s">
        <v>288</v>
      </c>
      <c r="AP7" s="115" t="s">
        <v>288</v>
      </c>
      <c r="AQ7" s="115" t="s">
        <v>288</v>
      </c>
      <c r="AR7" s="115" t="s">
        <v>288</v>
      </c>
      <c r="AS7" s="115" t="s">
        <v>288</v>
      </c>
      <c r="AT7" s="115" t="s">
        <v>288</v>
      </c>
      <c r="AU7" s="115" t="s">
        <v>288</v>
      </c>
      <c r="AV7" s="115" t="s">
        <v>288</v>
      </c>
      <c r="AW7" s="115" t="s">
        <v>288</v>
      </c>
      <c r="AX7" s="115" t="s">
        <v>288</v>
      </c>
      <c r="AY7" s="114" t="s">
        <v>289</v>
      </c>
      <c r="AZ7" s="114" t="s">
        <v>290</v>
      </c>
    </row>
    <row r="8" spans="1:53" x14ac:dyDescent="0.2">
      <c r="A8" s="105" t="s">
        <v>291</v>
      </c>
      <c r="B8" s="117"/>
      <c r="AY8" s="113"/>
    </row>
    <row r="9" spans="1:53" x14ac:dyDescent="0.2">
      <c r="A9" s="118" t="s">
        <v>125</v>
      </c>
      <c r="B9" s="119">
        <v>1</v>
      </c>
      <c r="C9" s="120" t="s">
        <v>292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>
        <v>0</v>
      </c>
      <c r="AB9" s="120">
        <v>0</v>
      </c>
      <c r="AC9" s="120">
        <v>0</v>
      </c>
      <c r="AD9" s="120">
        <v>0</v>
      </c>
      <c r="AE9" s="120">
        <v>0</v>
      </c>
      <c r="AF9" s="120">
        <v>0</v>
      </c>
      <c r="AG9" s="120">
        <v>0</v>
      </c>
      <c r="AH9" s="120">
        <v>0</v>
      </c>
      <c r="AI9" s="120">
        <v>0</v>
      </c>
      <c r="AJ9" s="120">
        <v>0</v>
      </c>
      <c r="AK9" s="120">
        <v>0</v>
      </c>
      <c r="AL9" s="120">
        <v>0</v>
      </c>
      <c r="AM9" s="120">
        <v>0</v>
      </c>
      <c r="AN9" s="120">
        <v>0</v>
      </c>
      <c r="AO9" s="120">
        <v>0</v>
      </c>
      <c r="AP9" s="120">
        <v>0</v>
      </c>
      <c r="AQ9" s="120">
        <v>0</v>
      </c>
      <c r="AR9" s="120">
        <v>0</v>
      </c>
      <c r="AS9" s="120">
        <v>0</v>
      </c>
      <c r="AT9" s="120">
        <v>0</v>
      </c>
      <c r="AU9" s="120">
        <v>0</v>
      </c>
      <c r="AV9" s="120">
        <v>0</v>
      </c>
      <c r="AW9" s="120">
        <v>0</v>
      </c>
      <c r="AX9" s="120">
        <v>0</v>
      </c>
      <c r="AY9" s="120">
        <v>0</v>
      </c>
    </row>
    <row r="10" spans="1:53" x14ac:dyDescent="0.2">
      <c r="A10" s="121" t="s">
        <v>133</v>
      </c>
      <c r="B10" s="122">
        <v>1</v>
      </c>
      <c r="C10" s="109" t="s">
        <v>292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v>0</v>
      </c>
      <c r="R10" s="103">
        <v>0</v>
      </c>
      <c r="S10" s="103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0</v>
      </c>
      <c r="Y10" s="103">
        <v>0</v>
      </c>
      <c r="Z10" s="103">
        <v>0</v>
      </c>
      <c r="AA10" s="103">
        <v>0</v>
      </c>
      <c r="AB10" s="103">
        <v>0</v>
      </c>
      <c r="AC10" s="103">
        <v>0</v>
      </c>
      <c r="AD10" s="103">
        <v>0</v>
      </c>
      <c r="AE10" s="103">
        <v>0</v>
      </c>
      <c r="AF10" s="103">
        <v>0</v>
      </c>
      <c r="AG10" s="103">
        <v>0</v>
      </c>
      <c r="AH10" s="103">
        <v>0</v>
      </c>
      <c r="AI10" s="103">
        <v>0</v>
      </c>
      <c r="AJ10" s="103">
        <v>0</v>
      </c>
      <c r="AK10" s="103">
        <v>0</v>
      </c>
      <c r="AL10" s="103">
        <v>0</v>
      </c>
      <c r="AM10" s="103">
        <v>0</v>
      </c>
      <c r="AN10" s="103">
        <v>0</v>
      </c>
      <c r="AO10" s="103">
        <v>0</v>
      </c>
      <c r="AP10" s="103">
        <v>0</v>
      </c>
      <c r="AQ10" s="103">
        <v>0</v>
      </c>
      <c r="AR10" s="103">
        <v>0</v>
      </c>
      <c r="AS10" s="103">
        <v>0</v>
      </c>
      <c r="AT10" s="103">
        <v>0</v>
      </c>
      <c r="AU10" s="103">
        <v>0</v>
      </c>
      <c r="AV10" s="103">
        <v>0</v>
      </c>
      <c r="AW10" s="103">
        <v>0</v>
      </c>
      <c r="AX10" s="103">
        <v>0</v>
      </c>
      <c r="AY10" s="103">
        <v>0</v>
      </c>
      <c r="AZ10" s="103">
        <v>0</v>
      </c>
    </row>
    <row r="11" spans="1:53" x14ac:dyDescent="0.2">
      <c r="B11" s="122">
        <v>2</v>
      </c>
      <c r="C11" s="109" t="s">
        <v>292</v>
      </c>
      <c r="F11" s="103">
        <v>0</v>
      </c>
      <c r="K11" s="103">
        <v>0</v>
      </c>
      <c r="N11" s="103">
        <v>0</v>
      </c>
      <c r="O11" s="103">
        <v>0</v>
      </c>
      <c r="P11" s="103">
        <v>0</v>
      </c>
      <c r="Q11" s="103">
        <v>0</v>
      </c>
      <c r="R11" s="103">
        <v>0</v>
      </c>
      <c r="S11" s="103">
        <v>0</v>
      </c>
      <c r="T11" s="103">
        <v>0</v>
      </c>
      <c r="W11" s="103">
        <v>0</v>
      </c>
      <c r="X11" s="103">
        <v>0</v>
      </c>
      <c r="Y11" s="103">
        <v>0</v>
      </c>
      <c r="AI11" s="103">
        <v>0</v>
      </c>
      <c r="AJ11" s="103">
        <v>0</v>
      </c>
      <c r="AN11" s="103">
        <v>0</v>
      </c>
      <c r="AO11" s="103">
        <v>0</v>
      </c>
      <c r="AP11" s="103">
        <v>0</v>
      </c>
      <c r="AR11" s="103">
        <v>0</v>
      </c>
      <c r="AS11" s="103">
        <v>0</v>
      </c>
      <c r="AU11" s="103">
        <v>0</v>
      </c>
      <c r="AV11" s="103">
        <v>0</v>
      </c>
      <c r="AW11" s="103">
        <v>0</v>
      </c>
      <c r="AX11" s="103">
        <v>0</v>
      </c>
      <c r="AY11" s="103">
        <v>0</v>
      </c>
      <c r="AZ11" s="103">
        <v>0</v>
      </c>
      <c r="BA11" s="103">
        <v>0</v>
      </c>
    </row>
    <row r="12" spans="1:53" x14ac:dyDescent="0.2">
      <c r="B12" s="123">
        <v>3</v>
      </c>
      <c r="C12" s="109" t="s">
        <v>292</v>
      </c>
      <c r="G12" s="103">
        <v>0</v>
      </c>
      <c r="H12" s="103">
        <v>0</v>
      </c>
      <c r="I12" s="103">
        <v>0</v>
      </c>
      <c r="L12" s="103">
        <v>0</v>
      </c>
      <c r="N12" s="103">
        <v>0</v>
      </c>
      <c r="O12" s="103">
        <v>0</v>
      </c>
      <c r="T12" s="103">
        <v>0</v>
      </c>
      <c r="V12" s="103">
        <v>0</v>
      </c>
      <c r="Y12" s="103">
        <v>0</v>
      </c>
      <c r="Z12" s="103">
        <v>0</v>
      </c>
      <c r="AB12" s="103">
        <v>0</v>
      </c>
      <c r="AD12" s="103">
        <v>0</v>
      </c>
      <c r="AG12" s="103">
        <v>0</v>
      </c>
      <c r="AO12" s="103">
        <v>0</v>
      </c>
      <c r="BA12" s="103">
        <v>0</v>
      </c>
    </row>
    <row r="13" spans="1:53" x14ac:dyDescent="0.2">
      <c r="B13" s="123">
        <v>4</v>
      </c>
      <c r="C13" s="109" t="s">
        <v>292</v>
      </c>
    </row>
    <row r="14" spans="1:53" x14ac:dyDescent="0.2">
      <c r="A14" s="118" t="s">
        <v>134</v>
      </c>
      <c r="B14" s="124">
        <v>1</v>
      </c>
      <c r="C14" s="120" t="s">
        <v>292</v>
      </c>
      <c r="D14" s="120"/>
      <c r="E14" s="120">
        <f t="shared" ref="E14:AZ14" si="0">D$172*SUM(D$122:D$169)</f>
        <v>0</v>
      </c>
      <c r="F14" s="120">
        <f t="shared" si="0"/>
        <v>0</v>
      </c>
      <c r="G14" s="120">
        <f t="shared" si="0"/>
        <v>0</v>
      </c>
      <c r="H14" s="120">
        <f t="shared" si="0"/>
        <v>0</v>
      </c>
      <c r="I14" s="120">
        <f t="shared" si="0"/>
        <v>0</v>
      </c>
      <c r="J14" s="120">
        <f t="shared" si="0"/>
        <v>0</v>
      </c>
      <c r="K14" s="120">
        <f t="shared" si="0"/>
        <v>0</v>
      </c>
      <c r="L14" s="120">
        <f t="shared" si="0"/>
        <v>0</v>
      </c>
      <c r="M14" s="120">
        <f t="shared" si="0"/>
        <v>0</v>
      </c>
      <c r="N14" s="120">
        <f t="shared" si="0"/>
        <v>0</v>
      </c>
      <c r="O14" s="120">
        <f t="shared" si="0"/>
        <v>0</v>
      </c>
      <c r="P14" s="120">
        <f t="shared" si="0"/>
        <v>0</v>
      </c>
      <c r="Q14" s="120">
        <f t="shared" si="0"/>
        <v>0</v>
      </c>
      <c r="R14" s="120">
        <f t="shared" si="0"/>
        <v>0</v>
      </c>
      <c r="S14" s="120">
        <f t="shared" si="0"/>
        <v>0</v>
      </c>
      <c r="T14" s="120">
        <f t="shared" si="0"/>
        <v>0</v>
      </c>
      <c r="U14" s="120">
        <f t="shared" si="0"/>
        <v>0</v>
      </c>
      <c r="V14" s="120">
        <f t="shared" si="0"/>
        <v>0</v>
      </c>
      <c r="W14" s="120">
        <f t="shared" si="0"/>
        <v>0</v>
      </c>
      <c r="X14" s="120">
        <f t="shared" si="0"/>
        <v>0</v>
      </c>
      <c r="Y14" s="120">
        <f t="shared" si="0"/>
        <v>10588</v>
      </c>
      <c r="Z14" s="120">
        <f t="shared" si="0"/>
        <v>7100.75</v>
      </c>
      <c r="AA14" s="120">
        <f t="shared" si="0"/>
        <v>4600.875</v>
      </c>
      <c r="AB14" s="120">
        <f t="shared" si="0"/>
        <v>3343.9375</v>
      </c>
      <c r="AC14" s="120">
        <f t="shared" si="0"/>
        <v>2796.71875</v>
      </c>
      <c r="AD14" s="120">
        <f t="shared" si="0"/>
        <v>2327.859375</v>
      </c>
      <c r="AE14" s="120">
        <f t="shared" si="0"/>
        <v>2211.9296875</v>
      </c>
      <c r="AF14" s="120">
        <f t="shared" si="0"/>
        <v>1270.21484375</v>
      </c>
      <c r="AG14" s="120">
        <f t="shared" si="0"/>
        <v>3132.21484375</v>
      </c>
      <c r="AH14" s="120">
        <f t="shared" si="0"/>
        <v>4011.5</v>
      </c>
      <c r="AI14" s="120">
        <f t="shared" si="0"/>
        <v>250</v>
      </c>
      <c r="AJ14" s="120">
        <f t="shared" si="0"/>
        <v>2389.5</v>
      </c>
      <c r="AK14" s="120">
        <f t="shared" si="0"/>
        <v>2217</v>
      </c>
      <c r="AL14" s="120">
        <f t="shared" si="0"/>
        <v>2217</v>
      </c>
      <c r="AM14" s="120">
        <f t="shared" si="0"/>
        <v>2217</v>
      </c>
      <c r="AN14" s="120">
        <f t="shared" si="0"/>
        <v>1232.5</v>
      </c>
      <c r="AO14" s="120">
        <f t="shared" si="0"/>
        <v>1854.5</v>
      </c>
      <c r="AP14" s="120">
        <f t="shared" si="0"/>
        <v>1597</v>
      </c>
      <c r="AQ14" s="120">
        <f t="shared" si="0"/>
        <v>2217</v>
      </c>
      <c r="AR14" s="120">
        <f t="shared" si="0"/>
        <v>422.5</v>
      </c>
      <c r="AS14" s="120">
        <f t="shared" si="0"/>
        <v>2837</v>
      </c>
      <c r="AT14" s="120">
        <f t="shared" si="0"/>
        <v>3391.5</v>
      </c>
      <c r="AU14" s="120">
        <f t="shared" si="0"/>
        <v>1232.5</v>
      </c>
      <c r="AV14" s="120">
        <f t="shared" si="0"/>
        <v>1407</v>
      </c>
      <c r="AW14" s="120">
        <f t="shared" si="0"/>
        <v>3027</v>
      </c>
      <c r="AX14" s="120">
        <f t="shared" si="0"/>
        <v>1407</v>
      </c>
      <c r="AY14" s="120">
        <f t="shared" si="0"/>
        <v>1042.5</v>
      </c>
      <c r="AZ14" s="113">
        <f t="shared" si="0"/>
        <v>1424.5</v>
      </c>
      <c r="BA14" s="110">
        <f>SUM($E14:$AZ14)</f>
        <v>73767</v>
      </c>
    </row>
    <row r="15" spans="1:53" x14ac:dyDescent="0.2">
      <c r="A15" s="125" t="s">
        <v>123</v>
      </c>
      <c r="B15" s="126">
        <v>1</v>
      </c>
      <c r="C15" s="127" t="s">
        <v>292</v>
      </c>
      <c r="D15" s="127">
        <v>0</v>
      </c>
      <c r="E15" s="127">
        <v>0</v>
      </c>
      <c r="F15" s="127">
        <v>1232.5</v>
      </c>
      <c r="G15" s="127">
        <v>2044.5</v>
      </c>
      <c r="H15" s="127">
        <v>2217</v>
      </c>
      <c r="I15" s="127">
        <v>2217</v>
      </c>
      <c r="J15" s="127">
        <v>1232.5</v>
      </c>
      <c r="K15" s="127">
        <v>1967</v>
      </c>
      <c r="L15" s="127">
        <v>2217</v>
      </c>
      <c r="M15" s="127">
        <v>250</v>
      </c>
      <c r="N15" s="127">
        <v>1232.5</v>
      </c>
      <c r="O15" s="127">
        <v>232.5</v>
      </c>
      <c r="P15" s="127">
        <v>1232.5</v>
      </c>
      <c r="Q15" s="127">
        <v>250</v>
      </c>
      <c r="R15" s="127">
        <v>1232.5</v>
      </c>
      <c r="S15" s="127">
        <v>422.5</v>
      </c>
      <c r="T15" s="127">
        <v>1060</v>
      </c>
      <c r="U15" s="127">
        <v>2217</v>
      </c>
      <c r="V15" s="127">
        <v>2044.5</v>
      </c>
      <c r="W15" s="127">
        <v>422.5</v>
      </c>
      <c r="X15" s="127">
        <v>1794.5</v>
      </c>
      <c r="Y15" s="127">
        <v>1967</v>
      </c>
      <c r="Z15" s="127">
        <v>2044.5</v>
      </c>
      <c r="AA15" s="127">
        <v>2217</v>
      </c>
      <c r="AB15" s="127">
        <v>2217</v>
      </c>
      <c r="AC15" s="127">
        <v>1967</v>
      </c>
      <c r="AD15" s="127">
        <v>2217</v>
      </c>
      <c r="AE15" s="127">
        <v>422.5</v>
      </c>
      <c r="AF15" s="127">
        <v>1967</v>
      </c>
      <c r="AG15" s="127">
        <v>2217</v>
      </c>
      <c r="AH15" s="127">
        <v>250</v>
      </c>
      <c r="AI15" s="127">
        <v>2217</v>
      </c>
      <c r="AJ15" s="127">
        <v>2217</v>
      </c>
      <c r="AK15" s="127">
        <v>2217</v>
      </c>
      <c r="AL15" s="127">
        <v>2217</v>
      </c>
      <c r="AM15" s="127">
        <v>1232.5</v>
      </c>
      <c r="AN15" s="127">
        <v>1854.5</v>
      </c>
      <c r="AO15" s="127">
        <v>250</v>
      </c>
      <c r="AP15" s="127">
        <v>2217</v>
      </c>
      <c r="AQ15" s="127">
        <v>422.5</v>
      </c>
      <c r="AR15" s="127">
        <v>1042.5</v>
      </c>
      <c r="AS15" s="127">
        <v>2217</v>
      </c>
      <c r="AT15" s="127">
        <v>1232.5</v>
      </c>
      <c r="AU15" s="127">
        <v>422.5</v>
      </c>
      <c r="AV15" s="127">
        <v>1232.5</v>
      </c>
      <c r="AW15" s="127">
        <v>422.5</v>
      </c>
      <c r="AX15" s="127">
        <v>1042.5</v>
      </c>
      <c r="AY15" s="127">
        <v>250</v>
      </c>
      <c r="AZ15" s="103">
        <v>2217</v>
      </c>
    </row>
    <row r="16" spans="1:53" x14ac:dyDescent="0.2">
      <c r="A16" s="113"/>
      <c r="B16" s="122">
        <v>2</v>
      </c>
      <c r="C16" s="112" t="s">
        <v>292</v>
      </c>
      <c r="D16" s="109"/>
      <c r="E16" s="113"/>
      <c r="F16" s="113">
        <v>0</v>
      </c>
      <c r="G16" s="113"/>
      <c r="H16" s="113"/>
      <c r="I16" s="113"/>
      <c r="J16" s="113"/>
      <c r="K16" s="113">
        <v>984.5</v>
      </c>
      <c r="L16" s="113"/>
      <c r="M16" s="113"/>
      <c r="N16" s="113">
        <v>172.5</v>
      </c>
      <c r="O16" s="113">
        <v>984.5</v>
      </c>
      <c r="P16" s="113">
        <v>1984.5</v>
      </c>
      <c r="Q16" s="113">
        <v>984.5</v>
      </c>
      <c r="R16" s="113">
        <v>172.5</v>
      </c>
      <c r="S16" s="113">
        <v>984.5</v>
      </c>
      <c r="T16" s="113">
        <v>1794.5</v>
      </c>
      <c r="U16" s="113"/>
      <c r="V16" s="113"/>
      <c r="W16" s="113">
        <v>172.5</v>
      </c>
      <c r="X16" s="113">
        <v>0</v>
      </c>
      <c r="Y16" s="113">
        <v>0</v>
      </c>
      <c r="Z16" s="113"/>
      <c r="AA16" s="113"/>
      <c r="AB16" s="113"/>
      <c r="AC16" s="113"/>
      <c r="AD16" s="113"/>
      <c r="AE16" s="113"/>
      <c r="AF16" s="113"/>
      <c r="AG16" s="113"/>
      <c r="AH16" s="113"/>
      <c r="AI16" s="113">
        <v>172.5</v>
      </c>
      <c r="AJ16" s="113">
        <v>0</v>
      </c>
      <c r="AK16" s="113"/>
      <c r="AL16" s="113"/>
      <c r="AM16" s="113"/>
      <c r="AN16" s="113">
        <v>0</v>
      </c>
      <c r="AO16" s="113">
        <v>362.5</v>
      </c>
      <c r="AP16" s="113">
        <v>0</v>
      </c>
      <c r="AQ16" s="113"/>
      <c r="AR16" s="113">
        <v>1794.5</v>
      </c>
      <c r="AS16" s="113">
        <v>1174.5</v>
      </c>
      <c r="AT16" s="113"/>
      <c r="AU16" s="113">
        <v>984.5</v>
      </c>
      <c r="AV16" s="113">
        <v>1794.5</v>
      </c>
      <c r="AW16" s="113">
        <v>984.5</v>
      </c>
      <c r="AX16" s="113">
        <v>0</v>
      </c>
      <c r="AY16" s="113">
        <v>1174.5</v>
      </c>
      <c r="AZ16" s="103">
        <v>1794.5</v>
      </c>
      <c r="BA16" s="103">
        <v>0</v>
      </c>
    </row>
    <row r="17" spans="1:53" x14ac:dyDescent="0.2">
      <c r="A17" s="113"/>
      <c r="B17" s="122">
        <v>3</v>
      </c>
      <c r="C17" s="112" t="s">
        <v>292</v>
      </c>
      <c r="D17" s="109"/>
      <c r="E17" s="113"/>
      <c r="F17" s="113"/>
      <c r="G17" s="113">
        <v>0</v>
      </c>
      <c r="H17" s="113">
        <v>984.5</v>
      </c>
      <c r="I17" s="113">
        <v>172.5</v>
      </c>
      <c r="J17" s="113"/>
      <c r="K17" s="113"/>
      <c r="L17" s="113">
        <v>0</v>
      </c>
      <c r="M17" s="113"/>
      <c r="N17" s="113">
        <v>0</v>
      </c>
      <c r="O17" s="113">
        <v>1794.5</v>
      </c>
      <c r="P17" s="113"/>
      <c r="Q17" s="113"/>
      <c r="R17" s="113"/>
      <c r="S17" s="113"/>
      <c r="T17" s="113">
        <v>0</v>
      </c>
      <c r="U17" s="113"/>
      <c r="V17" s="113">
        <v>984.5</v>
      </c>
      <c r="W17" s="113"/>
      <c r="X17" s="113"/>
      <c r="Y17" s="113">
        <v>1794.5</v>
      </c>
      <c r="Z17" s="113">
        <v>172.5</v>
      </c>
      <c r="AA17" s="113"/>
      <c r="AB17" s="113">
        <v>172.5</v>
      </c>
      <c r="AC17" s="113"/>
      <c r="AD17" s="113">
        <v>0</v>
      </c>
      <c r="AE17" s="113"/>
      <c r="AF17" s="113"/>
      <c r="AG17" s="113">
        <v>1794.5</v>
      </c>
      <c r="AH17" s="113"/>
      <c r="AI17" s="113"/>
      <c r="AJ17" s="113"/>
      <c r="AK17" s="113"/>
      <c r="AL17" s="113"/>
      <c r="AM17" s="113"/>
      <c r="AN17" s="113"/>
      <c r="AO17" s="113">
        <v>984.5</v>
      </c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BA17" s="103">
        <v>172.5</v>
      </c>
    </row>
    <row r="18" spans="1:53" x14ac:dyDescent="0.2">
      <c r="A18" s="128"/>
      <c r="B18" s="119">
        <v>4</v>
      </c>
      <c r="C18" s="128" t="s">
        <v>292</v>
      </c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</row>
    <row r="20" spans="1:53" x14ac:dyDescent="0.2">
      <c r="A20" s="105" t="s">
        <v>293</v>
      </c>
    </row>
    <row r="21" spans="1:53" x14ac:dyDescent="0.2">
      <c r="A21" s="129" t="s">
        <v>125</v>
      </c>
      <c r="B21" s="126">
        <v>1</v>
      </c>
      <c r="C21" s="127" t="s">
        <v>292</v>
      </c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</row>
    <row r="22" spans="1:53" x14ac:dyDescent="0.2">
      <c r="A22" s="112"/>
      <c r="B22" s="123">
        <v>2</v>
      </c>
      <c r="C22" s="113" t="s">
        <v>292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</row>
    <row r="23" spans="1:53" x14ac:dyDescent="0.2">
      <c r="A23" s="112"/>
      <c r="B23" s="130">
        <v>3</v>
      </c>
      <c r="C23" s="113" t="s">
        <v>292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</row>
    <row r="24" spans="1:53" x14ac:dyDescent="0.2">
      <c r="A24" s="131"/>
      <c r="B24" s="132">
        <v>4</v>
      </c>
      <c r="C24" s="131" t="s">
        <v>292</v>
      </c>
      <c r="D24" s="128">
        <v>0</v>
      </c>
      <c r="E24" s="128">
        <v>0</v>
      </c>
      <c r="F24" s="128">
        <v>0</v>
      </c>
      <c r="G24" s="128">
        <v>0</v>
      </c>
      <c r="H24" s="128">
        <v>0</v>
      </c>
      <c r="I24" s="128">
        <v>0</v>
      </c>
      <c r="J24" s="128">
        <v>0</v>
      </c>
      <c r="K24" s="128">
        <v>0</v>
      </c>
      <c r="L24" s="128">
        <v>0</v>
      </c>
      <c r="M24" s="128">
        <v>0</v>
      </c>
      <c r="N24" s="128">
        <v>0</v>
      </c>
      <c r="O24" s="128">
        <v>0</v>
      </c>
      <c r="P24" s="128">
        <v>0</v>
      </c>
      <c r="Q24" s="128">
        <v>0</v>
      </c>
      <c r="R24" s="128">
        <v>0</v>
      </c>
      <c r="S24" s="128">
        <v>0</v>
      </c>
      <c r="T24" s="128">
        <v>0</v>
      </c>
      <c r="U24" s="128">
        <v>0</v>
      </c>
      <c r="V24" s="128">
        <v>0</v>
      </c>
      <c r="W24" s="128">
        <v>0</v>
      </c>
      <c r="X24" s="128">
        <v>0</v>
      </c>
      <c r="Y24" s="128">
        <v>0</v>
      </c>
      <c r="Z24" s="128">
        <v>0</v>
      </c>
      <c r="AA24" s="128">
        <v>0</v>
      </c>
      <c r="AB24" s="128">
        <v>0</v>
      </c>
      <c r="AC24" s="128">
        <v>0</v>
      </c>
      <c r="AD24" s="128">
        <v>0</v>
      </c>
      <c r="AE24" s="128">
        <v>0</v>
      </c>
      <c r="AF24" s="128">
        <v>0</v>
      </c>
      <c r="AG24" s="128">
        <v>0</v>
      </c>
      <c r="AH24" s="128">
        <v>0</v>
      </c>
      <c r="AI24" s="128">
        <v>0</v>
      </c>
      <c r="AJ24" s="128">
        <v>0</v>
      </c>
      <c r="AK24" s="128">
        <v>0</v>
      </c>
      <c r="AL24" s="128">
        <v>0</v>
      </c>
      <c r="AM24" s="128">
        <v>0</v>
      </c>
      <c r="AN24" s="128">
        <v>0</v>
      </c>
      <c r="AO24" s="128">
        <v>0</v>
      </c>
      <c r="AP24" s="128">
        <v>0</v>
      </c>
      <c r="AQ24" s="128">
        <v>0</v>
      </c>
      <c r="AR24" s="128">
        <v>0</v>
      </c>
      <c r="AS24" s="128">
        <v>0</v>
      </c>
      <c r="AT24" s="128">
        <v>0</v>
      </c>
      <c r="AU24" s="128">
        <v>0</v>
      </c>
      <c r="AV24" s="128">
        <v>0</v>
      </c>
      <c r="AW24" s="128">
        <v>0</v>
      </c>
      <c r="AX24" s="128">
        <v>0</v>
      </c>
      <c r="AY24" s="128">
        <v>0</v>
      </c>
    </row>
    <row r="25" spans="1:53" x14ac:dyDescent="0.2">
      <c r="A25" s="129" t="s">
        <v>133</v>
      </c>
      <c r="B25" s="126">
        <v>1</v>
      </c>
      <c r="C25" s="112" t="s">
        <v>292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</row>
    <row r="26" spans="1:53" x14ac:dyDescent="0.2">
      <c r="A26" s="112"/>
      <c r="B26" s="122">
        <v>2</v>
      </c>
      <c r="C26" s="112" t="s">
        <v>292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</row>
    <row r="27" spans="1:53" x14ac:dyDescent="0.2">
      <c r="A27" s="112"/>
      <c r="B27" s="123">
        <v>3</v>
      </c>
      <c r="C27" s="112" t="s">
        <v>292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</row>
    <row r="28" spans="1:53" x14ac:dyDescent="0.2">
      <c r="A28" s="112"/>
      <c r="B28" s="123">
        <v>4</v>
      </c>
      <c r="C28" s="112" t="s">
        <v>292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</row>
    <row r="29" spans="1:53" x14ac:dyDescent="0.2">
      <c r="A29" s="112"/>
      <c r="B29" s="130">
        <v>5</v>
      </c>
      <c r="C29" s="112" t="s">
        <v>292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</row>
    <row r="30" spans="1:53" x14ac:dyDescent="0.2">
      <c r="A30" s="112"/>
      <c r="B30" s="130">
        <v>6</v>
      </c>
      <c r="C30" s="112" t="s">
        <v>292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</row>
    <row r="31" spans="1:53" x14ac:dyDescent="0.2">
      <c r="A31" s="112"/>
      <c r="B31" s="133">
        <v>7</v>
      </c>
      <c r="C31" s="112" t="s">
        <v>292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</row>
    <row r="32" spans="1:53" x14ac:dyDescent="0.2">
      <c r="A32" s="131"/>
      <c r="B32" s="132">
        <v>8</v>
      </c>
      <c r="C32" s="131" t="s">
        <v>292</v>
      </c>
      <c r="D32" s="128">
        <v>0</v>
      </c>
      <c r="E32" s="128">
        <v>0</v>
      </c>
      <c r="F32" s="128">
        <v>0</v>
      </c>
      <c r="G32" s="128">
        <v>0</v>
      </c>
      <c r="H32" s="128">
        <v>0</v>
      </c>
      <c r="I32" s="128">
        <v>0</v>
      </c>
      <c r="J32" s="128">
        <v>0</v>
      </c>
      <c r="K32" s="128">
        <v>0</v>
      </c>
      <c r="L32" s="128">
        <v>0</v>
      </c>
      <c r="M32" s="128">
        <v>0</v>
      </c>
      <c r="N32" s="128">
        <v>0</v>
      </c>
      <c r="O32" s="128">
        <v>0</v>
      </c>
      <c r="P32" s="128">
        <v>0</v>
      </c>
      <c r="Q32" s="128">
        <v>0</v>
      </c>
      <c r="R32" s="128">
        <v>0</v>
      </c>
      <c r="S32" s="128">
        <v>0</v>
      </c>
      <c r="T32" s="128">
        <v>0</v>
      </c>
      <c r="U32" s="128">
        <v>0</v>
      </c>
      <c r="V32" s="128">
        <v>0</v>
      </c>
      <c r="W32" s="128">
        <v>0</v>
      </c>
      <c r="X32" s="128">
        <v>0</v>
      </c>
      <c r="Y32" s="128">
        <v>0</v>
      </c>
      <c r="Z32" s="128">
        <v>0</v>
      </c>
      <c r="AA32" s="128">
        <v>0</v>
      </c>
      <c r="AB32" s="128">
        <v>0</v>
      </c>
      <c r="AC32" s="128">
        <v>0</v>
      </c>
      <c r="AD32" s="128">
        <v>0</v>
      </c>
      <c r="AE32" s="128">
        <v>0</v>
      </c>
      <c r="AF32" s="128">
        <v>0</v>
      </c>
      <c r="AG32" s="128">
        <v>0</v>
      </c>
      <c r="AH32" s="128">
        <v>0</v>
      </c>
      <c r="AI32" s="128">
        <v>0</v>
      </c>
      <c r="AJ32" s="128">
        <v>0</v>
      </c>
      <c r="AK32" s="128">
        <v>0</v>
      </c>
      <c r="AL32" s="128">
        <v>0</v>
      </c>
      <c r="AM32" s="128">
        <v>0</v>
      </c>
      <c r="AN32" s="128">
        <v>0</v>
      </c>
      <c r="AO32" s="128">
        <v>0</v>
      </c>
      <c r="AP32" s="128">
        <v>0</v>
      </c>
      <c r="AQ32" s="128">
        <v>0</v>
      </c>
      <c r="AR32" s="128">
        <v>0</v>
      </c>
      <c r="AS32" s="128">
        <v>0</v>
      </c>
      <c r="AT32" s="128">
        <v>0</v>
      </c>
      <c r="AU32" s="128">
        <v>0</v>
      </c>
      <c r="AV32" s="128">
        <v>0</v>
      </c>
      <c r="AW32" s="128">
        <v>0</v>
      </c>
      <c r="AX32" s="128">
        <v>0</v>
      </c>
      <c r="AY32" s="128">
        <v>0</v>
      </c>
    </row>
    <row r="33" spans="1:51" x14ac:dyDescent="0.2">
      <c r="A33" s="134" t="s">
        <v>134</v>
      </c>
      <c r="B33" s="122">
        <v>1</v>
      </c>
      <c r="C33" s="112" t="s">
        <v>292</v>
      </c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</row>
    <row r="34" spans="1:51" x14ac:dyDescent="0.2">
      <c r="A34" s="112"/>
      <c r="B34" s="122">
        <v>2</v>
      </c>
      <c r="C34" s="112" t="s">
        <v>292</v>
      </c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</row>
    <row r="35" spans="1:51" x14ac:dyDescent="0.2">
      <c r="A35" s="112"/>
      <c r="B35" s="122">
        <v>3</v>
      </c>
      <c r="C35" s="112" t="s">
        <v>292</v>
      </c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</row>
    <row r="36" spans="1:51" x14ac:dyDescent="0.2">
      <c r="A36" s="112"/>
      <c r="B36" s="123">
        <v>4</v>
      </c>
      <c r="C36" s="112" t="s">
        <v>292</v>
      </c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</row>
    <row r="37" spans="1:51" x14ac:dyDescent="0.2">
      <c r="A37" s="112"/>
      <c r="B37" s="123">
        <v>5</v>
      </c>
      <c r="C37" s="112" t="s">
        <v>292</v>
      </c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</row>
    <row r="38" spans="1:51" x14ac:dyDescent="0.2">
      <c r="A38" s="112"/>
      <c r="B38" s="123">
        <v>6</v>
      </c>
      <c r="C38" s="112" t="s">
        <v>292</v>
      </c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</row>
    <row r="39" spans="1:51" x14ac:dyDescent="0.2">
      <c r="A39" s="112"/>
      <c r="B39" s="130">
        <v>7</v>
      </c>
      <c r="C39" s="112" t="s">
        <v>292</v>
      </c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</row>
    <row r="40" spans="1:51" x14ac:dyDescent="0.2">
      <c r="A40" s="112"/>
      <c r="B40" s="130">
        <v>8</v>
      </c>
      <c r="C40" s="112" t="s">
        <v>292</v>
      </c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</row>
    <row r="41" spans="1:51" x14ac:dyDescent="0.2">
      <c r="A41" s="112"/>
      <c r="B41" s="130">
        <v>9</v>
      </c>
      <c r="C41" s="112" t="s">
        <v>292</v>
      </c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</row>
    <row r="42" spans="1:51" x14ac:dyDescent="0.2">
      <c r="A42" s="112"/>
      <c r="B42" s="133">
        <v>10</v>
      </c>
      <c r="C42" s="112" t="s">
        <v>292</v>
      </c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</row>
    <row r="43" spans="1:51" x14ac:dyDescent="0.2">
      <c r="A43" s="112"/>
      <c r="B43" s="133">
        <v>11</v>
      </c>
      <c r="C43" s="112" t="s">
        <v>292</v>
      </c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</row>
    <row r="44" spans="1:51" x14ac:dyDescent="0.2">
      <c r="A44" s="112"/>
      <c r="B44" s="133">
        <v>12</v>
      </c>
      <c r="C44" s="131" t="s">
        <v>292</v>
      </c>
      <c r="D44" s="109">
        <v>0</v>
      </c>
      <c r="E44" s="109">
        <v>0</v>
      </c>
      <c r="F44" s="109">
        <v>0</v>
      </c>
      <c r="G44" s="109">
        <v>0</v>
      </c>
      <c r="H44" s="109">
        <v>0</v>
      </c>
      <c r="I44" s="109">
        <v>0</v>
      </c>
      <c r="J44" s="109">
        <v>0</v>
      </c>
      <c r="K44" s="109">
        <v>0</v>
      </c>
      <c r="L44" s="109">
        <v>0</v>
      </c>
      <c r="M44" s="109">
        <v>0</v>
      </c>
      <c r="N44" s="109">
        <v>0</v>
      </c>
      <c r="O44" s="109">
        <v>0</v>
      </c>
      <c r="P44" s="109">
        <v>0</v>
      </c>
      <c r="Q44" s="109">
        <v>0</v>
      </c>
      <c r="R44" s="109">
        <v>0</v>
      </c>
      <c r="S44" s="109">
        <v>0</v>
      </c>
      <c r="T44" s="109">
        <v>0</v>
      </c>
      <c r="U44" s="109">
        <v>0</v>
      </c>
      <c r="V44" s="109">
        <v>0</v>
      </c>
      <c r="W44" s="109">
        <v>0</v>
      </c>
      <c r="X44" s="109">
        <v>0</v>
      </c>
      <c r="Y44" s="109">
        <v>0</v>
      </c>
      <c r="Z44" s="109">
        <v>0</v>
      </c>
      <c r="AA44" s="109">
        <v>0</v>
      </c>
      <c r="AB44" s="109">
        <v>0</v>
      </c>
      <c r="AC44" s="109">
        <v>0</v>
      </c>
      <c r="AD44" s="109">
        <v>0</v>
      </c>
      <c r="AE44" s="109">
        <v>0</v>
      </c>
      <c r="AF44" s="109">
        <v>0</v>
      </c>
      <c r="AG44" s="109">
        <v>0</v>
      </c>
      <c r="AH44" s="109">
        <v>0</v>
      </c>
      <c r="AI44" s="109">
        <v>0</v>
      </c>
      <c r="AJ44" s="109">
        <v>0</v>
      </c>
      <c r="AK44" s="109">
        <v>0</v>
      </c>
      <c r="AL44" s="109">
        <v>0</v>
      </c>
      <c r="AM44" s="109">
        <v>0</v>
      </c>
      <c r="AN44" s="109">
        <v>0</v>
      </c>
      <c r="AO44" s="109">
        <v>0</v>
      </c>
      <c r="AP44" s="109">
        <v>0</v>
      </c>
      <c r="AQ44" s="109">
        <v>0</v>
      </c>
      <c r="AR44" s="109">
        <v>0</v>
      </c>
      <c r="AS44" s="109">
        <v>0</v>
      </c>
      <c r="AT44" s="109">
        <v>0</v>
      </c>
      <c r="AU44" s="109">
        <v>0</v>
      </c>
      <c r="AV44" s="109">
        <v>0</v>
      </c>
      <c r="AW44" s="109">
        <v>0</v>
      </c>
      <c r="AX44" s="109">
        <v>0</v>
      </c>
      <c r="AY44" s="109">
        <v>0</v>
      </c>
    </row>
    <row r="45" spans="1:51" x14ac:dyDescent="0.2">
      <c r="A45" s="129" t="s">
        <v>123</v>
      </c>
      <c r="B45" s="126">
        <v>1</v>
      </c>
      <c r="C45" s="112" t="s">
        <v>292</v>
      </c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</row>
    <row r="46" spans="1:51" x14ac:dyDescent="0.2">
      <c r="A46" s="112"/>
      <c r="B46" s="122">
        <v>2</v>
      </c>
      <c r="C46" s="112" t="s">
        <v>292</v>
      </c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</row>
    <row r="47" spans="1:51" x14ac:dyDescent="0.2">
      <c r="A47" s="112"/>
      <c r="B47" s="122">
        <v>3</v>
      </c>
      <c r="C47" s="112" t="s">
        <v>292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</row>
    <row r="48" spans="1:51" x14ac:dyDescent="0.2">
      <c r="A48" s="112"/>
      <c r="B48" s="122">
        <v>4</v>
      </c>
      <c r="C48" s="112" t="s">
        <v>292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</row>
    <row r="49" spans="1:51" x14ac:dyDescent="0.2">
      <c r="A49" s="112"/>
      <c r="B49" s="122">
        <v>5</v>
      </c>
      <c r="C49" s="112" t="s">
        <v>292</v>
      </c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</row>
    <row r="50" spans="1:51" x14ac:dyDescent="0.2">
      <c r="A50" s="112"/>
      <c r="B50" s="122">
        <v>6</v>
      </c>
      <c r="C50" s="112" t="s">
        <v>292</v>
      </c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</row>
    <row r="51" spans="1:51" x14ac:dyDescent="0.2">
      <c r="A51" s="112"/>
      <c r="B51" s="122">
        <v>7</v>
      </c>
      <c r="C51" s="112" t="s">
        <v>292</v>
      </c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</row>
    <row r="52" spans="1:51" x14ac:dyDescent="0.2">
      <c r="A52" s="112"/>
      <c r="B52" s="122">
        <v>8</v>
      </c>
      <c r="C52" s="112" t="s">
        <v>292</v>
      </c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</row>
    <row r="53" spans="1:51" x14ac:dyDescent="0.2">
      <c r="A53" s="112"/>
      <c r="B53" s="122">
        <v>9</v>
      </c>
      <c r="C53" s="112" t="s">
        <v>292</v>
      </c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</row>
    <row r="54" spans="1:51" x14ac:dyDescent="0.2">
      <c r="A54" s="112"/>
      <c r="B54" s="122">
        <v>10</v>
      </c>
      <c r="C54" s="112" t="s">
        <v>292</v>
      </c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</row>
    <row r="55" spans="1:51" x14ac:dyDescent="0.2">
      <c r="A55" s="112"/>
      <c r="B55" s="122">
        <v>11</v>
      </c>
      <c r="C55" s="112" t="s">
        <v>292</v>
      </c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</row>
    <row r="56" spans="1:51" x14ac:dyDescent="0.2">
      <c r="A56" s="112"/>
      <c r="B56" s="122">
        <v>12</v>
      </c>
      <c r="C56" s="112" t="s">
        <v>292</v>
      </c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</row>
    <row r="57" spans="1:51" x14ac:dyDescent="0.2">
      <c r="A57" s="112"/>
      <c r="B57" s="123">
        <v>13</v>
      </c>
      <c r="C57" s="112" t="s">
        <v>292</v>
      </c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</row>
    <row r="58" spans="1:51" x14ac:dyDescent="0.2">
      <c r="A58" s="112"/>
      <c r="B58" s="123">
        <v>14</v>
      </c>
      <c r="C58" s="112" t="s">
        <v>292</v>
      </c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</row>
    <row r="59" spans="1:51" x14ac:dyDescent="0.2">
      <c r="A59" s="112"/>
      <c r="B59" s="123">
        <v>15</v>
      </c>
      <c r="C59" s="112" t="s">
        <v>292</v>
      </c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</row>
    <row r="60" spans="1:51" x14ac:dyDescent="0.2">
      <c r="A60" s="112"/>
      <c r="B60" s="123">
        <v>16</v>
      </c>
      <c r="C60" s="112" t="s">
        <v>292</v>
      </c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</row>
    <row r="61" spans="1:51" x14ac:dyDescent="0.2">
      <c r="A61" s="112"/>
      <c r="B61" s="123">
        <v>17</v>
      </c>
      <c r="C61" s="112" t="s">
        <v>292</v>
      </c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</row>
    <row r="62" spans="1:51" x14ac:dyDescent="0.2">
      <c r="A62" s="112"/>
      <c r="B62" s="123">
        <v>18</v>
      </c>
      <c r="C62" s="112" t="s">
        <v>292</v>
      </c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</row>
    <row r="63" spans="1:51" x14ac:dyDescent="0.2">
      <c r="A63" s="112"/>
      <c r="B63" s="123">
        <v>19</v>
      </c>
      <c r="C63" s="112" t="s">
        <v>292</v>
      </c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</row>
    <row r="64" spans="1:51" x14ac:dyDescent="0.2">
      <c r="A64" s="112"/>
      <c r="B64" s="123">
        <v>20</v>
      </c>
      <c r="C64" s="112" t="s">
        <v>292</v>
      </c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</row>
    <row r="65" spans="1:51" x14ac:dyDescent="0.2">
      <c r="A65" s="112"/>
      <c r="B65" s="123">
        <v>21</v>
      </c>
      <c r="C65" s="112" t="s">
        <v>292</v>
      </c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</row>
    <row r="66" spans="1:51" x14ac:dyDescent="0.2">
      <c r="A66" s="112"/>
      <c r="B66" s="123">
        <v>22</v>
      </c>
      <c r="C66" s="112" t="s">
        <v>292</v>
      </c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</row>
    <row r="67" spans="1:51" x14ac:dyDescent="0.2">
      <c r="A67" s="112"/>
      <c r="B67" s="123">
        <v>23</v>
      </c>
      <c r="C67" s="112" t="s">
        <v>292</v>
      </c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</row>
    <row r="68" spans="1:51" x14ac:dyDescent="0.2">
      <c r="A68" s="112"/>
      <c r="B68" s="123">
        <v>24</v>
      </c>
      <c r="C68" s="112" t="s">
        <v>292</v>
      </c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</row>
    <row r="69" spans="1:51" x14ac:dyDescent="0.2">
      <c r="A69" s="112"/>
      <c r="B69" s="130">
        <v>25</v>
      </c>
      <c r="C69" s="112" t="s">
        <v>292</v>
      </c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</row>
    <row r="70" spans="1:51" x14ac:dyDescent="0.2">
      <c r="A70" s="112"/>
      <c r="B70" s="130">
        <v>26</v>
      </c>
      <c r="C70" s="112" t="s">
        <v>292</v>
      </c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</row>
    <row r="71" spans="1:51" x14ac:dyDescent="0.2">
      <c r="A71" s="112"/>
      <c r="B71" s="130">
        <v>27</v>
      </c>
      <c r="C71" s="112" t="s">
        <v>292</v>
      </c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  <c r="AY71" s="113"/>
    </row>
    <row r="72" spans="1:51" x14ac:dyDescent="0.2">
      <c r="A72" s="112"/>
      <c r="B72" s="130">
        <v>28</v>
      </c>
      <c r="C72" s="112" t="s">
        <v>292</v>
      </c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</row>
    <row r="73" spans="1:51" x14ac:dyDescent="0.2">
      <c r="A73" s="112"/>
      <c r="B73" s="130">
        <v>29</v>
      </c>
      <c r="C73" s="112" t="s">
        <v>292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  <c r="AY73" s="113"/>
    </row>
    <row r="74" spans="1:51" x14ac:dyDescent="0.2">
      <c r="A74" s="112"/>
      <c r="B74" s="130">
        <v>30</v>
      </c>
      <c r="C74" s="112" t="s">
        <v>292</v>
      </c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  <c r="AY74" s="113"/>
    </row>
    <row r="75" spans="1:51" x14ac:dyDescent="0.2">
      <c r="A75" s="112"/>
      <c r="B75" s="130">
        <v>31</v>
      </c>
      <c r="C75" s="112" t="s">
        <v>292</v>
      </c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  <c r="AY75" s="113"/>
    </row>
    <row r="76" spans="1:51" x14ac:dyDescent="0.2">
      <c r="A76" s="112"/>
      <c r="B76" s="130">
        <v>32</v>
      </c>
      <c r="C76" s="112" t="s">
        <v>292</v>
      </c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3"/>
    </row>
    <row r="77" spans="1:51" x14ac:dyDescent="0.2">
      <c r="A77" s="112"/>
      <c r="B77" s="130">
        <v>33</v>
      </c>
      <c r="C77" s="112" t="s">
        <v>292</v>
      </c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  <c r="AY77" s="113"/>
    </row>
    <row r="78" spans="1:51" x14ac:dyDescent="0.2">
      <c r="A78" s="112"/>
      <c r="B78" s="130">
        <v>34</v>
      </c>
      <c r="C78" s="112" t="s">
        <v>292</v>
      </c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</row>
    <row r="79" spans="1:51" x14ac:dyDescent="0.2">
      <c r="A79" s="112"/>
      <c r="B79" s="130">
        <v>35</v>
      </c>
      <c r="C79" s="112" t="s">
        <v>292</v>
      </c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</row>
    <row r="80" spans="1:51" x14ac:dyDescent="0.2">
      <c r="A80" s="112"/>
      <c r="B80" s="130">
        <v>36</v>
      </c>
      <c r="C80" s="112" t="s">
        <v>292</v>
      </c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</row>
    <row r="81" spans="1:52" x14ac:dyDescent="0.2">
      <c r="A81" s="112"/>
      <c r="B81" s="133">
        <v>37</v>
      </c>
      <c r="C81" s="112" t="s">
        <v>292</v>
      </c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</row>
    <row r="82" spans="1:52" x14ac:dyDescent="0.2">
      <c r="A82" s="112"/>
      <c r="B82" s="133">
        <v>38</v>
      </c>
      <c r="C82" s="112" t="s">
        <v>292</v>
      </c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</row>
    <row r="83" spans="1:52" x14ac:dyDescent="0.2">
      <c r="A83" s="112"/>
      <c r="B83" s="133">
        <v>39</v>
      </c>
      <c r="C83" s="112" t="s">
        <v>292</v>
      </c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</row>
    <row r="84" spans="1:52" x14ac:dyDescent="0.2">
      <c r="A84" s="112"/>
      <c r="B84" s="133">
        <v>40</v>
      </c>
      <c r="C84" s="112" t="s">
        <v>292</v>
      </c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</row>
    <row r="85" spans="1:52" x14ac:dyDescent="0.2">
      <c r="A85" s="112"/>
      <c r="B85" s="133">
        <v>41</v>
      </c>
      <c r="C85" s="112" t="s">
        <v>292</v>
      </c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</row>
    <row r="86" spans="1:52" x14ac:dyDescent="0.2">
      <c r="A86" s="112"/>
      <c r="B86" s="133">
        <v>42</v>
      </c>
      <c r="C86" s="112" t="s">
        <v>292</v>
      </c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</row>
    <row r="87" spans="1:52" x14ac:dyDescent="0.2">
      <c r="A87" s="112"/>
      <c r="B87" s="133">
        <v>43</v>
      </c>
      <c r="C87" s="112" t="s">
        <v>292</v>
      </c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</row>
    <row r="88" spans="1:52" x14ac:dyDescent="0.2">
      <c r="A88" s="112"/>
      <c r="B88" s="133">
        <v>44</v>
      </c>
      <c r="C88" s="112" t="s">
        <v>292</v>
      </c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  <c r="AY88" s="113"/>
    </row>
    <row r="89" spans="1:52" x14ac:dyDescent="0.2">
      <c r="A89" s="112"/>
      <c r="B89" s="133">
        <v>45</v>
      </c>
      <c r="C89" s="112" t="s">
        <v>292</v>
      </c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  <c r="AY89" s="113"/>
    </row>
    <row r="90" spans="1:52" x14ac:dyDescent="0.2">
      <c r="A90" s="112"/>
      <c r="B90" s="133">
        <v>46</v>
      </c>
      <c r="C90" s="112" t="s">
        <v>292</v>
      </c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  <c r="AY90" s="113"/>
    </row>
    <row r="91" spans="1:52" x14ac:dyDescent="0.2">
      <c r="A91" s="112"/>
      <c r="B91" s="133">
        <v>47</v>
      </c>
      <c r="C91" s="112" t="s">
        <v>292</v>
      </c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  <c r="AY91" s="113"/>
    </row>
    <row r="92" spans="1:52" x14ac:dyDescent="0.2">
      <c r="A92" s="131"/>
      <c r="B92" s="132">
        <v>48</v>
      </c>
      <c r="C92" s="131" t="s">
        <v>292</v>
      </c>
      <c r="D92" s="128">
        <v>0</v>
      </c>
      <c r="E92" s="128">
        <v>0</v>
      </c>
      <c r="F92" s="128">
        <v>0</v>
      </c>
      <c r="G92" s="128">
        <v>0</v>
      </c>
      <c r="H92" s="128">
        <v>0</v>
      </c>
      <c r="I92" s="128">
        <v>0</v>
      </c>
      <c r="J92" s="128">
        <v>0</v>
      </c>
      <c r="K92" s="128">
        <v>0</v>
      </c>
      <c r="L92" s="128">
        <v>0</v>
      </c>
      <c r="M92" s="128">
        <v>0</v>
      </c>
      <c r="N92" s="128">
        <v>0</v>
      </c>
      <c r="O92" s="128">
        <v>0</v>
      </c>
      <c r="P92" s="128">
        <v>0</v>
      </c>
      <c r="Q92" s="128">
        <v>0</v>
      </c>
      <c r="R92" s="128">
        <v>0</v>
      </c>
      <c r="S92" s="128">
        <v>0</v>
      </c>
      <c r="T92" s="128">
        <v>0</v>
      </c>
      <c r="U92" s="128">
        <v>0</v>
      </c>
      <c r="V92" s="128">
        <v>0</v>
      </c>
      <c r="W92" s="128">
        <v>0</v>
      </c>
      <c r="X92" s="128">
        <v>0</v>
      </c>
      <c r="Y92" s="128">
        <v>0</v>
      </c>
      <c r="Z92" s="128">
        <v>0</v>
      </c>
      <c r="AA92" s="128">
        <v>0</v>
      </c>
      <c r="AB92" s="128">
        <v>0</v>
      </c>
      <c r="AC92" s="128">
        <v>0</v>
      </c>
      <c r="AD92" s="128">
        <v>0</v>
      </c>
      <c r="AE92" s="128">
        <v>0</v>
      </c>
      <c r="AF92" s="128">
        <v>0</v>
      </c>
      <c r="AG92" s="128">
        <v>0</v>
      </c>
      <c r="AH92" s="128">
        <v>0</v>
      </c>
      <c r="AI92" s="128">
        <v>0</v>
      </c>
      <c r="AJ92" s="128">
        <v>0</v>
      </c>
      <c r="AK92" s="128">
        <v>0</v>
      </c>
      <c r="AL92" s="128">
        <v>0</v>
      </c>
      <c r="AM92" s="128">
        <v>0</v>
      </c>
      <c r="AN92" s="128">
        <v>0</v>
      </c>
      <c r="AO92" s="128">
        <v>0</v>
      </c>
      <c r="AP92" s="128">
        <v>0</v>
      </c>
      <c r="AQ92" s="128">
        <v>0</v>
      </c>
      <c r="AR92" s="128">
        <v>0</v>
      </c>
      <c r="AS92" s="128">
        <v>0</v>
      </c>
      <c r="AT92" s="128">
        <v>0</v>
      </c>
      <c r="AU92" s="128">
        <v>0</v>
      </c>
      <c r="AV92" s="128">
        <v>0</v>
      </c>
      <c r="AW92" s="128">
        <v>0</v>
      </c>
      <c r="AX92" s="128">
        <v>0</v>
      </c>
      <c r="AY92" s="128">
        <v>0</v>
      </c>
      <c r="AZ92" s="110">
        <f>SUM(D21:AY92)</f>
        <v>0</v>
      </c>
    </row>
    <row r="94" spans="1:52" x14ac:dyDescent="0.2">
      <c r="A94" s="105" t="s">
        <v>294</v>
      </c>
      <c r="B94" s="109"/>
      <c r="C94" s="109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  <c r="AT94" s="117"/>
      <c r="AU94" s="117"/>
      <c r="AV94" s="117"/>
      <c r="AW94" s="117"/>
      <c r="AX94" s="117"/>
      <c r="AY94" s="117"/>
    </row>
    <row r="95" spans="1:52" x14ac:dyDescent="0.2">
      <c r="A95" s="129" t="s">
        <v>125</v>
      </c>
      <c r="B95" s="126">
        <v>1</v>
      </c>
      <c r="C95" s="127"/>
      <c r="D95" s="113">
        <v>0</v>
      </c>
      <c r="E95" s="113">
        <v>0</v>
      </c>
      <c r="F95" s="113">
        <v>0</v>
      </c>
      <c r="G95" s="113">
        <v>0</v>
      </c>
      <c r="H95" s="113">
        <v>0</v>
      </c>
      <c r="I95" s="113">
        <v>0</v>
      </c>
      <c r="J95" s="113">
        <v>0</v>
      </c>
      <c r="K95" s="113">
        <v>0</v>
      </c>
      <c r="L95" s="113">
        <v>0</v>
      </c>
      <c r="M95" s="113">
        <v>0</v>
      </c>
      <c r="N95" s="113">
        <v>0</v>
      </c>
      <c r="O95" s="113">
        <v>0</v>
      </c>
      <c r="P95" s="113">
        <v>0</v>
      </c>
      <c r="Q95" s="113">
        <v>0</v>
      </c>
      <c r="R95" s="113">
        <v>0</v>
      </c>
      <c r="S95" s="113">
        <v>0</v>
      </c>
      <c r="T95" s="113">
        <v>0</v>
      </c>
      <c r="U95" s="113">
        <v>0</v>
      </c>
      <c r="V95" s="113">
        <v>0</v>
      </c>
      <c r="W95" s="113">
        <v>0</v>
      </c>
      <c r="X95" s="113">
        <v>0</v>
      </c>
      <c r="Y95" s="113">
        <v>0</v>
      </c>
      <c r="Z95" s="113">
        <v>0</v>
      </c>
      <c r="AA95" s="113">
        <v>0</v>
      </c>
      <c r="AB95" s="113">
        <v>0</v>
      </c>
      <c r="AC95" s="113">
        <v>0</v>
      </c>
      <c r="AD95" s="113">
        <v>0</v>
      </c>
      <c r="AE95" s="113">
        <v>0</v>
      </c>
      <c r="AF95" s="113">
        <v>0</v>
      </c>
      <c r="AG95" s="113">
        <v>0</v>
      </c>
      <c r="AH95" s="113">
        <v>0</v>
      </c>
      <c r="AI95" s="113">
        <v>0</v>
      </c>
      <c r="AJ95" s="113">
        <v>0</v>
      </c>
      <c r="AK95" s="113">
        <v>0</v>
      </c>
      <c r="AL95" s="113">
        <v>0</v>
      </c>
      <c r="AM95" s="113">
        <v>0</v>
      </c>
      <c r="AN95" s="113">
        <v>0</v>
      </c>
      <c r="AO95" s="113">
        <v>0</v>
      </c>
      <c r="AP95" s="113">
        <v>0</v>
      </c>
      <c r="AQ95" s="113">
        <v>0</v>
      </c>
      <c r="AR95" s="113">
        <v>0</v>
      </c>
      <c r="AS95" s="113">
        <v>0</v>
      </c>
      <c r="AT95" s="113">
        <v>0</v>
      </c>
      <c r="AU95" s="113">
        <v>0</v>
      </c>
      <c r="AV95" s="113">
        <v>0</v>
      </c>
      <c r="AW95" s="113">
        <v>0</v>
      </c>
      <c r="AX95" s="113">
        <v>0</v>
      </c>
      <c r="AY95" s="113">
        <v>0</v>
      </c>
    </row>
    <row r="96" spans="1:52" x14ac:dyDescent="0.2">
      <c r="A96" s="112"/>
      <c r="B96" s="123">
        <v>2</v>
      </c>
      <c r="C96" s="113"/>
      <c r="D96" s="113">
        <v>0</v>
      </c>
      <c r="E96" s="113">
        <v>0</v>
      </c>
      <c r="F96" s="113">
        <v>0</v>
      </c>
      <c r="G96" s="113">
        <v>0</v>
      </c>
      <c r="H96" s="113">
        <v>0</v>
      </c>
      <c r="I96" s="113">
        <v>0</v>
      </c>
      <c r="J96" s="113">
        <v>0</v>
      </c>
      <c r="K96" s="113">
        <v>0</v>
      </c>
      <c r="L96" s="113">
        <v>0</v>
      </c>
      <c r="M96" s="113">
        <v>0</v>
      </c>
      <c r="N96" s="113">
        <v>0</v>
      </c>
      <c r="O96" s="113">
        <v>0</v>
      </c>
      <c r="P96" s="113">
        <v>0</v>
      </c>
      <c r="Q96" s="113">
        <v>0</v>
      </c>
      <c r="R96" s="113">
        <v>0</v>
      </c>
      <c r="S96" s="113">
        <v>0</v>
      </c>
      <c r="T96" s="113">
        <v>0</v>
      </c>
      <c r="U96" s="113">
        <v>0</v>
      </c>
      <c r="V96" s="113">
        <v>0</v>
      </c>
      <c r="W96" s="113">
        <v>0</v>
      </c>
      <c r="X96" s="113">
        <v>0</v>
      </c>
      <c r="Y96" s="113">
        <v>0</v>
      </c>
      <c r="Z96" s="113">
        <v>0</v>
      </c>
      <c r="AA96" s="113">
        <v>0</v>
      </c>
      <c r="AB96" s="113">
        <v>0</v>
      </c>
      <c r="AC96" s="113">
        <v>0</v>
      </c>
      <c r="AD96" s="113">
        <v>0</v>
      </c>
      <c r="AE96" s="113">
        <v>0</v>
      </c>
      <c r="AF96" s="113">
        <v>0</v>
      </c>
      <c r="AG96" s="113">
        <v>0</v>
      </c>
      <c r="AH96" s="113">
        <v>0</v>
      </c>
      <c r="AI96" s="113">
        <v>0</v>
      </c>
      <c r="AJ96" s="113">
        <v>0</v>
      </c>
      <c r="AK96" s="113">
        <v>0</v>
      </c>
      <c r="AL96" s="113">
        <v>0</v>
      </c>
      <c r="AM96" s="113">
        <v>0</v>
      </c>
      <c r="AN96" s="113">
        <v>0</v>
      </c>
      <c r="AO96" s="113">
        <v>0</v>
      </c>
      <c r="AP96" s="113">
        <v>0</v>
      </c>
      <c r="AQ96" s="113">
        <v>0</v>
      </c>
      <c r="AR96" s="113">
        <v>0</v>
      </c>
      <c r="AS96" s="113">
        <v>0</v>
      </c>
      <c r="AT96" s="113">
        <v>0</v>
      </c>
      <c r="AU96" s="113">
        <v>0</v>
      </c>
      <c r="AV96" s="113">
        <v>0</v>
      </c>
      <c r="AW96" s="113">
        <v>0</v>
      </c>
      <c r="AX96" s="113">
        <v>0</v>
      </c>
      <c r="AY96" s="113">
        <v>0</v>
      </c>
    </row>
    <row r="97" spans="1:52" x14ac:dyDescent="0.2">
      <c r="A97" s="112"/>
      <c r="B97" s="130">
        <v>3</v>
      </c>
      <c r="C97" s="113"/>
      <c r="D97" s="113">
        <v>0</v>
      </c>
      <c r="E97" s="113">
        <v>0</v>
      </c>
      <c r="F97" s="113">
        <v>0</v>
      </c>
      <c r="G97" s="113">
        <v>0</v>
      </c>
      <c r="H97" s="113">
        <v>0</v>
      </c>
      <c r="I97" s="113">
        <v>0</v>
      </c>
      <c r="J97" s="113">
        <v>0</v>
      </c>
      <c r="K97" s="113">
        <v>0</v>
      </c>
      <c r="L97" s="113">
        <v>0</v>
      </c>
      <c r="M97" s="113">
        <v>0</v>
      </c>
      <c r="N97" s="113">
        <v>0</v>
      </c>
      <c r="O97" s="113">
        <v>0</v>
      </c>
      <c r="P97" s="113">
        <v>0</v>
      </c>
      <c r="Q97" s="113">
        <v>0</v>
      </c>
      <c r="R97" s="113">
        <v>0</v>
      </c>
      <c r="S97" s="113">
        <v>0</v>
      </c>
      <c r="T97" s="113">
        <v>0</v>
      </c>
      <c r="U97" s="113">
        <v>0</v>
      </c>
      <c r="V97" s="113">
        <v>0</v>
      </c>
      <c r="W97" s="113">
        <v>0</v>
      </c>
      <c r="X97" s="113">
        <v>0</v>
      </c>
      <c r="Y97" s="113">
        <v>0</v>
      </c>
      <c r="Z97" s="113">
        <v>0</v>
      </c>
      <c r="AA97" s="113">
        <v>0</v>
      </c>
      <c r="AB97" s="113">
        <v>0</v>
      </c>
      <c r="AC97" s="113">
        <v>0</v>
      </c>
      <c r="AD97" s="113">
        <v>0</v>
      </c>
      <c r="AE97" s="113">
        <v>0</v>
      </c>
      <c r="AF97" s="113">
        <v>0</v>
      </c>
      <c r="AG97" s="113">
        <v>0</v>
      </c>
      <c r="AH97" s="113">
        <v>0</v>
      </c>
      <c r="AI97" s="113">
        <v>0</v>
      </c>
      <c r="AJ97" s="113">
        <v>0</v>
      </c>
      <c r="AK97" s="113">
        <v>0</v>
      </c>
      <c r="AL97" s="113">
        <v>0</v>
      </c>
      <c r="AM97" s="113">
        <v>0</v>
      </c>
      <c r="AN97" s="113">
        <v>0</v>
      </c>
      <c r="AO97" s="113">
        <v>0</v>
      </c>
      <c r="AP97" s="113">
        <v>0</v>
      </c>
      <c r="AQ97" s="113">
        <v>0</v>
      </c>
      <c r="AR97" s="113">
        <v>0</v>
      </c>
      <c r="AS97" s="113">
        <v>0</v>
      </c>
      <c r="AT97" s="113">
        <v>0</v>
      </c>
      <c r="AU97" s="113">
        <v>0</v>
      </c>
      <c r="AV97" s="113">
        <v>0</v>
      </c>
      <c r="AW97" s="113">
        <v>0</v>
      </c>
      <c r="AX97" s="113">
        <v>0</v>
      </c>
      <c r="AY97" s="113">
        <v>0</v>
      </c>
    </row>
    <row r="98" spans="1:52" x14ac:dyDescent="0.2">
      <c r="A98" s="112"/>
      <c r="B98" s="133">
        <v>4</v>
      </c>
      <c r="C98" s="109"/>
      <c r="D98" s="113">
        <v>0</v>
      </c>
      <c r="E98" s="113">
        <v>0</v>
      </c>
      <c r="F98" s="113">
        <v>0</v>
      </c>
      <c r="G98" s="113">
        <v>0</v>
      </c>
      <c r="H98" s="113">
        <v>0</v>
      </c>
      <c r="I98" s="113">
        <v>0</v>
      </c>
      <c r="J98" s="113">
        <v>0</v>
      </c>
      <c r="K98" s="113">
        <v>0</v>
      </c>
      <c r="L98" s="113">
        <v>0</v>
      </c>
      <c r="M98" s="113">
        <v>0</v>
      </c>
      <c r="N98" s="113">
        <v>0</v>
      </c>
      <c r="O98" s="113">
        <v>0</v>
      </c>
      <c r="P98" s="113">
        <v>0</v>
      </c>
      <c r="Q98" s="113">
        <v>0</v>
      </c>
      <c r="R98" s="113">
        <v>0</v>
      </c>
      <c r="S98" s="113">
        <v>0</v>
      </c>
      <c r="T98" s="113">
        <v>0</v>
      </c>
      <c r="U98" s="113">
        <v>0</v>
      </c>
      <c r="V98" s="113">
        <v>0</v>
      </c>
      <c r="W98" s="113">
        <v>0</v>
      </c>
      <c r="X98" s="113">
        <v>0</v>
      </c>
      <c r="Y98" s="113">
        <v>0</v>
      </c>
      <c r="Z98" s="113">
        <v>0</v>
      </c>
      <c r="AA98" s="113">
        <v>0</v>
      </c>
      <c r="AB98" s="113">
        <v>0</v>
      </c>
      <c r="AC98" s="113">
        <v>0</v>
      </c>
      <c r="AD98" s="113">
        <v>0</v>
      </c>
      <c r="AE98" s="113">
        <v>0</v>
      </c>
      <c r="AF98" s="113">
        <v>0</v>
      </c>
      <c r="AG98" s="113">
        <v>0</v>
      </c>
      <c r="AH98" s="113">
        <v>0</v>
      </c>
      <c r="AI98" s="113">
        <v>0</v>
      </c>
      <c r="AJ98" s="113">
        <v>0</v>
      </c>
      <c r="AK98" s="113">
        <v>0</v>
      </c>
      <c r="AL98" s="113">
        <v>0</v>
      </c>
      <c r="AM98" s="113">
        <v>0</v>
      </c>
      <c r="AN98" s="113">
        <v>0</v>
      </c>
      <c r="AO98" s="113">
        <v>0</v>
      </c>
      <c r="AP98" s="113">
        <v>0</v>
      </c>
      <c r="AQ98" s="113">
        <v>0</v>
      </c>
      <c r="AR98" s="113">
        <v>0</v>
      </c>
      <c r="AS98" s="113">
        <v>0</v>
      </c>
      <c r="AT98" s="113">
        <v>0</v>
      </c>
      <c r="AU98" s="113">
        <v>0</v>
      </c>
      <c r="AV98" s="113">
        <v>0</v>
      </c>
      <c r="AW98" s="113">
        <v>0</v>
      </c>
      <c r="AX98" s="113">
        <v>0</v>
      </c>
      <c r="AY98" s="113">
        <v>0</v>
      </c>
    </row>
    <row r="99" spans="1:52" x14ac:dyDescent="0.2">
      <c r="A99" s="131"/>
      <c r="B99" s="135" t="s">
        <v>295</v>
      </c>
      <c r="C99" s="128"/>
      <c r="D99" s="128">
        <v>0</v>
      </c>
      <c r="E99" s="128">
        <v>0</v>
      </c>
      <c r="F99" s="128">
        <v>0</v>
      </c>
      <c r="G99" s="128">
        <v>0</v>
      </c>
      <c r="H99" s="128">
        <v>0</v>
      </c>
      <c r="I99" s="128">
        <v>0</v>
      </c>
      <c r="J99" s="128">
        <v>0</v>
      </c>
      <c r="K99" s="128">
        <v>0</v>
      </c>
      <c r="L99" s="128">
        <v>0</v>
      </c>
      <c r="M99" s="128">
        <v>0</v>
      </c>
      <c r="N99" s="128">
        <v>0</v>
      </c>
      <c r="O99" s="128">
        <v>0</v>
      </c>
      <c r="P99" s="128">
        <v>0</v>
      </c>
      <c r="Q99" s="128">
        <v>0</v>
      </c>
      <c r="R99" s="128">
        <v>0</v>
      </c>
      <c r="S99" s="128">
        <v>0</v>
      </c>
      <c r="T99" s="128">
        <v>0</v>
      </c>
      <c r="U99" s="128">
        <v>0</v>
      </c>
      <c r="V99" s="128">
        <v>0</v>
      </c>
      <c r="W99" s="128">
        <v>0</v>
      </c>
      <c r="X99" s="128">
        <v>0</v>
      </c>
      <c r="Y99" s="128">
        <v>0</v>
      </c>
      <c r="Z99" s="128">
        <v>0</v>
      </c>
      <c r="AA99" s="128">
        <v>0</v>
      </c>
      <c r="AB99" s="128">
        <v>0</v>
      </c>
      <c r="AC99" s="128">
        <v>0</v>
      </c>
      <c r="AD99" s="128">
        <v>0</v>
      </c>
      <c r="AE99" s="128">
        <v>0</v>
      </c>
      <c r="AF99" s="128">
        <v>0</v>
      </c>
      <c r="AG99" s="128">
        <v>0</v>
      </c>
      <c r="AH99" s="128">
        <v>0</v>
      </c>
      <c r="AI99" s="128">
        <v>0</v>
      </c>
      <c r="AJ99" s="128">
        <v>0</v>
      </c>
      <c r="AK99" s="128">
        <v>0</v>
      </c>
      <c r="AL99" s="128">
        <v>0</v>
      </c>
      <c r="AM99" s="128">
        <v>0</v>
      </c>
      <c r="AN99" s="128">
        <v>0</v>
      </c>
      <c r="AO99" s="128">
        <v>0</v>
      </c>
      <c r="AP99" s="128">
        <v>0</v>
      </c>
      <c r="AQ99" s="128">
        <v>0</v>
      </c>
      <c r="AR99" s="128">
        <v>0</v>
      </c>
      <c r="AS99" s="128">
        <v>0</v>
      </c>
      <c r="AT99" s="128">
        <v>0</v>
      </c>
      <c r="AU99" s="128">
        <v>0</v>
      </c>
      <c r="AV99" s="128">
        <v>0</v>
      </c>
      <c r="AW99" s="128">
        <v>0</v>
      </c>
      <c r="AX99" s="128">
        <v>0</v>
      </c>
      <c r="AY99" s="128">
        <v>0</v>
      </c>
      <c r="AZ99" s="110">
        <f>SUM($D99:$AY99)</f>
        <v>0</v>
      </c>
    </row>
    <row r="100" spans="1:52" x14ac:dyDescent="0.2">
      <c r="A100" s="134" t="s">
        <v>133</v>
      </c>
      <c r="B100" s="122">
        <v>1</v>
      </c>
      <c r="C100" s="109"/>
      <c r="D100" s="109">
        <v>0</v>
      </c>
      <c r="E100" s="109">
        <v>0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  <c r="K100" s="109">
        <v>0</v>
      </c>
      <c r="L100" s="109">
        <v>0</v>
      </c>
      <c r="M100" s="109">
        <v>0</v>
      </c>
      <c r="N100" s="109">
        <v>0</v>
      </c>
      <c r="O100" s="109">
        <v>0</v>
      </c>
      <c r="P100" s="109">
        <v>0</v>
      </c>
      <c r="Q100" s="109">
        <v>0</v>
      </c>
      <c r="R100" s="109">
        <v>0</v>
      </c>
      <c r="S100" s="109">
        <v>0</v>
      </c>
      <c r="T100" s="109">
        <v>0</v>
      </c>
      <c r="U100" s="109">
        <v>0</v>
      </c>
      <c r="V100" s="109">
        <v>0</v>
      </c>
      <c r="W100" s="109">
        <v>0</v>
      </c>
      <c r="X100" s="109">
        <v>0</v>
      </c>
      <c r="Y100" s="109">
        <v>0</v>
      </c>
      <c r="Z100" s="109">
        <v>0</v>
      </c>
      <c r="AA100" s="109">
        <v>0</v>
      </c>
      <c r="AB100" s="109">
        <v>0</v>
      </c>
      <c r="AC100" s="109">
        <v>0</v>
      </c>
      <c r="AD100" s="109">
        <v>0</v>
      </c>
      <c r="AE100" s="109">
        <v>0</v>
      </c>
      <c r="AF100" s="109">
        <v>0</v>
      </c>
      <c r="AG100" s="109">
        <v>0</v>
      </c>
      <c r="AH100" s="109">
        <v>0</v>
      </c>
      <c r="AI100" s="109">
        <v>0</v>
      </c>
      <c r="AJ100" s="109">
        <v>0</v>
      </c>
      <c r="AK100" s="109">
        <v>0</v>
      </c>
      <c r="AL100" s="109">
        <v>0</v>
      </c>
      <c r="AM100" s="109">
        <v>0</v>
      </c>
      <c r="AN100" s="109">
        <v>0</v>
      </c>
      <c r="AO100" s="109">
        <v>0</v>
      </c>
      <c r="AP100" s="109">
        <v>0</v>
      </c>
      <c r="AQ100" s="109">
        <v>0</v>
      </c>
      <c r="AR100" s="109">
        <v>0</v>
      </c>
      <c r="AS100" s="109">
        <v>0</v>
      </c>
      <c r="AT100" s="109">
        <v>0</v>
      </c>
      <c r="AU100" s="109">
        <v>0</v>
      </c>
      <c r="AV100" s="109">
        <v>0</v>
      </c>
      <c r="AW100" s="109">
        <v>0</v>
      </c>
      <c r="AX100" s="109">
        <v>0</v>
      </c>
      <c r="AY100" s="109">
        <v>0</v>
      </c>
    </row>
    <row r="101" spans="1:52" x14ac:dyDescent="0.2">
      <c r="A101" s="112"/>
      <c r="B101" s="122">
        <v>2</v>
      </c>
      <c r="C101" s="109"/>
      <c r="D101" s="109">
        <v>0</v>
      </c>
      <c r="E101" s="109">
        <v>0</v>
      </c>
      <c r="F101" s="109">
        <v>0</v>
      </c>
      <c r="G101" s="109">
        <v>0</v>
      </c>
      <c r="H101" s="109">
        <v>0</v>
      </c>
      <c r="I101" s="109">
        <v>0</v>
      </c>
      <c r="J101" s="109">
        <v>0</v>
      </c>
      <c r="K101" s="109">
        <v>0</v>
      </c>
      <c r="L101" s="109">
        <v>0</v>
      </c>
      <c r="M101" s="109">
        <v>0</v>
      </c>
      <c r="N101" s="109">
        <v>0</v>
      </c>
      <c r="O101" s="109">
        <v>0</v>
      </c>
      <c r="P101" s="109">
        <v>0</v>
      </c>
      <c r="Q101" s="109">
        <v>0</v>
      </c>
      <c r="R101" s="109">
        <v>0</v>
      </c>
      <c r="S101" s="109">
        <v>0</v>
      </c>
      <c r="T101" s="109">
        <v>0</v>
      </c>
      <c r="U101" s="109">
        <v>0</v>
      </c>
      <c r="V101" s="109">
        <v>0</v>
      </c>
      <c r="W101" s="109">
        <v>0</v>
      </c>
      <c r="X101" s="109">
        <v>0</v>
      </c>
      <c r="Y101" s="109">
        <v>0</v>
      </c>
      <c r="Z101" s="109">
        <v>0</v>
      </c>
      <c r="AA101" s="109">
        <v>0</v>
      </c>
      <c r="AB101" s="109">
        <v>0</v>
      </c>
      <c r="AC101" s="109">
        <v>0</v>
      </c>
      <c r="AD101" s="109">
        <v>0</v>
      </c>
      <c r="AE101" s="109">
        <v>0</v>
      </c>
      <c r="AF101" s="109">
        <v>0</v>
      </c>
      <c r="AG101" s="109">
        <v>0</v>
      </c>
      <c r="AH101" s="109">
        <v>0</v>
      </c>
      <c r="AI101" s="109">
        <v>0</v>
      </c>
      <c r="AJ101" s="109">
        <v>0</v>
      </c>
      <c r="AK101" s="109">
        <v>0</v>
      </c>
      <c r="AL101" s="109">
        <v>0</v>
      </c>
      <c r="AM101" s="109">
        <v>0</v>
      </c>
      <c r="AN101" s="109">
        <v>0</v>
      </c>
      <c r="AO101" s="109">
        <v>0</v>
      </c>
      <c r="AP101" s="109">
        <v>0</v>
      </c>
      <c r="AQ101" s="109">
        <v>0</v>
      </c>
      <c r="AR101" s="109">
        <v>0</v>
      </c>
      <c r="AS101" s="109">
        <v>0</v>
      </c>
      <c r="AT101" s="109">
        <v>0</v>
      </c>
      <c r="AU101" s="109">
        <v>0</v>
      </c>
      <c r="AV101" s="109">
        <v>0</v>
      </c>
      <c r="AW101" s="109">
        <v>0</v>
      </c>
      <c r="AX101" s="109">
        <v>0</v>
      </c>
      <c r="AY101" s="109">
        <v>0</v>
      </c>
    </row>
    <row r="102" spans="1:52" x14ac:dyDescent="0.2">
      <c r="A102" s="112"/>
      <c r="B102" s="123">
        <v>3</v>
      </c>
      <c r="C102" s="109"/>
      <c r="D102" s="109">
        <v>0</v>
      </c>
      <c r="E102" s="109">
        <v>0</v>
      </c>
      <c r="F102" s="109">
        <v>0</v>
      </c>
      <c r="G102" s="109">
        <v>0</v>
      </c>
      <c r="H102" s="109">
        <v>0</v>
      </c>
      <c r="I102" s="109">
        <v>0</v>
      </c>
      <c r="J102" s="109">
        <v>0</v>
      </c>
      <c r="K102" s="109">
        <v>0</v>
      </c>
      <c r="L102" s="109">
        <v>0</v>
      </c>
      <c r="M102" s="109">
        <v>0</v>
      </c>
      <c r="N102" s="109">
        <v>0</v>
      </c>
      <c r="O102" s="109">
        <v>0</v>
      </c>
      <c r="P102" s="109">
        <v>0</v>
      </c>
      <c r="Q102" s="109">
        <v>0</v>
      </c>
      <c r="R102" s="109">
        <v>0</v>
      </c>
      <c r="S102" s="109">
        <v>0</v>
      </c>
      <c r="T102" s="109">
        <v>0</v>
      </c>
      <c r="U102" s="109">
        <v>0</v>
      </c>
      <c r="V102" s="109">
        <v>0</v>
      </c>
      <c r="W102" s="109">
        <v>0</v>
      </c>
      <c r="X102" s="109">
        <v>0</v>
      </c>
      <c r="Y102" s="109">
        <v>0</v>
      </c>
      <c r="Z102" s="109">
        <v>0</v>
      </c>
      <c r="AA102" s="109">
        <v>0</v>
      </c>
      <c r="AB102" s="109">
        <v>0</v>
      </c>
      <c r="AC102" s="109">
        <v>0</v>
      </c>
      <c r="AD102" s="109">
        <v>0</v>
      </c>
      <c r="AE102" s="109">
        <v>0</v>
      </c>
      <c r="AF102" s="109">
        <v>0</v>
      </c>
      <c r="AG102" s="109">
        <v>0</v>
      </c>
      <c r="AH102" s="109">
        <v>0</v>
      </c>
      <c r="AI102" s="109">
        <v>0</v>
      </c>
      <c r="AJ102" s="109">
        <v>0</v>
      </c>
      <c r="AK102" s="109">
        <v>0</v>
      </c>
      <c r="AL102" s="109">
        <v>0</v>
      </c>
      <c r="AM102" s="109">
        <v>0</v>
      </c>
      <c r="AN102" s="109">
        <v>0</v>
      </c>
      <c r="AO102" s="109">
        <v>0</v>
      </c>
      <c r="AP102" s="109">
        <v>0</v>
      </c>
      <c r="AQ102" s="109">
        <v>0</v>
      </c>
      <c r="AR102" s="109">
        <v>0</v>
      </c>
      <c r="AS102" s="109">
        <v>0</v>
      </c>
      <c r="AT102" s="109">
        <v>0</v>
      </c>
      <c r="AU102" s="109">
        <v>0</v>
      </c>
      <c r="AV102" s="109">
        <v>0</v>
      </c>
      <c r="AW102" s="109">
        <v>0</v>
      </c>
      <c r="AX102" s="109">
        <v>0</v>
      </c>
      <c r="AY102" s="109">
        <v>0</v>
      </c>
    </row>
    <row r="103" spans="1:52" x14ac:dyDescent="0.2">
      <c r="A103" s="112"/>
      <c r="B103" s="123">
        <v>4</v>
      </c>
      <c r="C103" s="109"/>
      <c r="D103" s="109">
        <v>0</v>
      </c>
      <c r="E103" s="109">
        <v>0</v>
      </c>
      <c r="F103" s="109">
        <v>0</v>
      </c>
      <c r="G103" s="109">
        <v>0</v>
      </c>
      <c r="H103" s="109">
        <v>0</v>
      </c>
      <c r="I103" s="109">
        <v>0</v>
      </c>
      <c r="J103" s="109">
        <v>0</v>
      </c>
      <c r="K103" s="109">
        <v>0</v>
      </c>
      <c r="L103" s="109">
        <v>0</v>
      </c>
      <c r="M103" s="109">
        <v>0</v>
      </c>
      <c r="N103" s="109">
        <v>0</v>
      </c>
      <c r="O103" s="109">
        <v>0</v>
      </c>
      <c r="P103" s="109">
        <v>0</v>
      </c>
      <c r="Q103" s="109">
        <v>0</v>
      </c>
      <c r="R103" s="109">
        <v>0</v>
      </c>
      <c r="S103" s="109">
        <v>0</v>
      </c>
      <c r="T103" s="109">
        <v>0</v>
      </c>
      <c r="U103" s="109">
        <v>0</v>
      </c>
      <c r="V103" s="109">
        <v>0</v>
      </c>
      <c r="W103" s="109">
        <v>0</v>
      </c>
      <c r="X103" s="109">
        <v>0</v>
      </c>
      <c r="Y103" s="109">
        <v>0</v>
      </c>
      <c r="Z103" s="109">
        <v>0</v>
      </c>
      <c r="AA103" s="109">
        <v>0</v>
      </c>
      <c r="AB103" s="109">
        <v>0</v>
      </c>
      <c r="AC103" s="109">
        <v>0</v>
      </c>
      <c r="AD103" s="109">
        <v>0</v>
      </c>
      <c r="AE103" s="109">
        <v>0</v>
      </c>
      <c r="AF103" s="109">
        <v>0</v>
      </c>
      <c r="AG103" s="109">
        <v>0</v>
      </c>
      <c r="AH103" s="109">
        <v>0</v>
      </c>
      <c r="AI103" s="109">
        <v>0</v>
      </c>
      <c r="AJ103" s="109">
        <v>0</v>
      </c>
      <c r="AK103" s="109">
        <v>0</v>
      </c>
      <c r="AL103" s="109">
        <v>0</v>
      </c>
      <c r="AM103" s="109">
        <v>0</v>
      </c>
      <c r="AN103" s="109">
        <v>0</v>
      </c>
      <c r="AO103" s="109">
        <v>0</v>
      </c>
      <c r="AP103" s="109">
        <v>0</v>
      </c>
      <c r="AQ103" s="109">
        <v>0</v>
      </c>
      <c r="AR103" s="109">
        <v>0</v>
      </c>
      <c r="AS103" s="109">
        <v>0</v>
      </c>
      <c r="AT103" s="109">
        <v>0</v>
      </c>
      <c r="AU103" s="109">
        <v>0</v>
      </c>
      <c r="AV103" s="109">
        <v>0</v>
      </c>
      <c r="AW103" s="109">
        <v>0</v>
      </c>
      <c r="AX103" s="109">
        <v>0</v>
      </c>
      <c r="AY103" s="109">
        <v>0</v>
      </c>
    </row>
    <row r="104" spans="1:52" x14ac:dyDescent="0.2">
      <c r="A104" s="112"/>
      <c r="B104" s="130">
        <v>5</v>
      </c>
      <c r="C104" s="109"/>
      <c r="D104" s="109">
        <v>0</v>
      </c>
      <c r="E104" s="109">
        <v>0</v>
      </c>
      <c r="F104" s="109">
        <v>0</v>
      </c>
      <c r="G104" s="109">
        <v>0</v>
      </c>
      <c r="H104" s="109">
        <v>0</v>
      </c>
      <c r="I104" s="109">
        <v>0</v>
      </c>
      <c r="J104" s="109">
        <v>0</v>
      </c>
      <c r="K104" s="109">
        <v>0</v>
      </c>
      <c r="L104" s="109">
        <v>0</v>
      </c>
      <c r="M104" s="109">
        <v>0</v>
      </c>
      <c r="N104" s="109">
        <v>0</v>
      </c>
      <c r="O104" s="109">
        <v>0</v>
      </c>
      <c r="P104" s="109">
        <v>0</v>
      </c>
      <c r="Q104" s="109">
        <v>0</v>
      </c>
      <c r="R104" s="109">
        <v>0</v>
      </c>
      <c r="S104" s="109">
        <v>0</v>
      </c>
      <c r="T104" s="109">
        <v>0</v>
      </c>
      <c r="U104" s="109">
        <v>0</v>
      </c>
      <c r="V104" s="109">
        <v>0</v>
      </c>
      <c r="W104" s="109">
        <v>0</v>
      </c>
      <c r="X104" s="109">
        <v>0</v>
      </c>
      <c r="Y104" s="109">
        <v>0</v>
      </c>
      <c r="Z104" s="109">
        <v>0</v>
      </c>
      <c r="AA104" s="109">
        <v>0</v>
      </c>
      <c r="AB104" s="109">
        <v>0</v>
      </c>
      <c r="AC104" s="109">
        <v>0</v>
      </c>
      <c r="AD104" s="109">
        <v>0</v>
      </c>
      <c r="AE104" s="109">
        <v>0</v>
      </c>
      <c r="AF104" s="109">
        <v>0</v>
      </c>
      <c r="AG104" s="109">
        <v>0</v>
      </c>
      <c r="AH104" s="109">
        <v>0</v>
      </c>
      <c r="AI104" s="109">
        <v>0</v>
      </c>
      <c r="AJ104" s="109">
        <v>0</v>
      </c>
      <c r="AK104" s="109">
        <v>0</v>
      </c>
      <c r="AL104" s="109">
        <v>0</v>
      </c>
      <c r="AM104" s="109">
        <v>0</v>
      </c>
      <c r="AN104" s="109">
        <v>0</v>
      </c>
      <c r="AO104" s="109">
        <v>0</v>
      </c>
      <c r="AP104" s="109">
        <v>0</v>
      </c>
      <c r="AQ104" s="109">
        <v>0</v>
      </c>
      <c r="AR104" s="109">
        <v>0</v>
      </c>
      <c r="AS104" s="109">
        <v>0</v>
      </c>
      <c r="AT104" s="109">
        <v>0</v>
      </c>
      <c r="AU104" s="109">
        <v>0</v>
      </c>
      <c r="AV104" s="109">
        <v>0</v>
      </c>
      <c r="AW104" s="109">
        <v>0</v>
      </c>
      <c r="AX104" s="109">
        <v>0</v>
      </c>
      <c r="AY104" s="109">
        <v>0</v>
      </c>
    </row>
    <row r="105" spans="1:52" x14ac:dyDescent="0.2">
      <c r="A105" s="112"/>
      <c r="B105" s="130">
        <v>6</v>
      </c>
      <c r="C105" s="109"/>
      <c r="D105" s="109">
        <v>0</v>
      </c>
      <c r="E105" s="109">
        <v>0</v>
      </c>
      <c r="F105" s="109">
        <v>0</v>
      </c>
      <c r="G105" s="109">
        <v>0</v>
      </c>
      <c r="H105" s="109">
        <v>0</v>
      </c>
      <c r="I105" s="109">
        <v>0</v>
      </c>
      <c r="J105" s="109">
        <v>0</v>
      </c>
      <c r="K105" s="109">
        <v>0</v>
      </c>
      <c r="L105" s="109">
        <v>0</v>
      </c>
      <c r="M105" s="109">
        <v>0</v>
      </c>
      <c r="N105" s="109">
        <v>0</v>
      </c>
      <c r="O105" s="109">
        <v>0</v>
      </c>
      <c r="P105" s="109">
        <v>0</v>
      </c>
      <c r="Q105" s="109">
        <v>0</v>
      </c>
      <c r="R105" s="109">
        <v>0</v>
      </c>
      <c r="S105" s="109">
        <v>0</v>
      </c>
      <c r="T105" s="109">
        <v>0</v>
      </c>
      <c r="U105" s="109">
        <v>0</v>
      </c>
      <c r="V105" s="109">
        <v>0</v>
      </c>
      <c r="W105" s="109">
        <v>0</v>
      </c>
      <c r="X105" s="109">
        <v>0</v>
      </c>
      <c r="Y105" s="109">
        <v>0</v>
      </c>
      <c r="Z105" s="109">
        <v>0</v>
      </c>
      <c r="AA105" s="109">
        <v>0</v>
      </c>
      <c r="AB105" s="109">
        <v>0</v>
      </c>
      <c r="AC105" s="109">
        <v>0</v>
      </c>
      <c r="AD105" s="109">
        <v>0</v>
      </c>
      <c r="AE105" s="109">
        <v>0</v>
      </c>
      <c r="AF105" s="109">
        <v>0</v>
      </c>
      <c r="AG105" s="109">
        <v>0</v>
      </c>
      <c r="AH105" s="109">
        <v>0</v>
      </c>
      <c r="AI105" s="109">
        <v>0</v>
      </c>
      <c r="AJ105" s="109">
        <v>0</v>
      </c>
      <c r="AK105" s="109">
        <v>0</v>
      </c>
      <c r="AL105" s="109">
        <v>0</v>
      </c>
      <c r="AM105" s="109">
        <v>0</v>
      </c>
      <c r="AN105" s="109">
        <v>0</v>
      </c>
      <c r="AO105" s="109">
        <v>0</v>
      </c>
      <c r="AP105" s="109">
        <v>0</v>
      </c>
      <c r="AQ105" s="109">
        <v>0</v>
      </c>
      <c r="AR105" s="109">
        <v>0</v>
      </c>
      <c r="AS105" s="109">
        <v>0</v>
      </c>
      <c r="AT105" s="109">
        <v>0</v>
      </c>
      <c r="AU105" s="109">
        <v>0</v>
      </c>
      <c r="AV105" s="109">
        <v>0</v>
      </c>
      <c r="AW105" s="109">
        <v>0</v>
      </c>
      <c r="AX105" s="109">
        <v>0</v>
      </c>
      <c r="AY105" s="109">
        <v>0</v>
      </c>
    </row>
    <row r="106" spans="1:52" x14ac:dyDescent="0.2">
      <c r="A106" s="112"/>
      <c r="B106" s="133">
        <v>7</v>
      </c>
      <c r="C106" s="109"/>
      <c r="D106" s="109">
        <v>0</v>
      </c>
      <c r="E106" s="109">
        <v>0</v>
      </c>
      <c r="F106" s="109">
        <v>0</v>
      </c>
      <c r="G106" s="109">
        <v>0</v>
      </c>
      <c r="H106" s="109">
        <v>0</v>
      </c>
      <c r="I106" s="109">
        <v>0</v>
      </c>
      <c r="J106" s="109">
        <v>0</v>
      </c>
      <c r="K106" s="109">
        <v>0</v>
      </c>
      <c r="L106" s="109">
        <v>0</v>
      </c>
      <c r="M106" s="109">
        <v>0</v>
      </c>
      <c r="N106" s="109">
        <v>0</v>
      </c>
      <c r="O106" s="109">
        <v>0</v>
      </c>
      <c r="P106" s="109">
        <v>0</v>
      </c>
      <c r="Q106" s="109">
        <v>0</v>
      </c>
      <c r="R106" s="109">
        <v>0</v>
      </c>
      <c r="S106" s="109">
        <v>0</v>
      </c>
      <c r="T106" s="109">
        <v>0</v>
      </c>
      <c r="U106" s="109">
        <v>0</v>
      </c>
      <c r="V106" s="109">
        <v>0</v>
      </c>
      <c r="W106" s="109">
        <v>0</v>
      </c>
      <c r="X106" s="109">
        <v>0</v>
      </c>
      <c r="Y106" s="109">
        <v>0</v>
      </c>
      <c r="Z106" s="109">
        <v>0</v>
      </c>
      <c r="AA106" s="109">
        <v>0</v>
      </c>
      <c r="AB106" s="109">
        <v>0</v>
      </c>
      <c r="AC106" s="109">
        <v>0</v>
      </c>
      <c r="AD106" s="109">
        <v>0</v>
      </c>
      <c r="AE106" s="109">
        <v>0</v>
      </c>
      <c r="AF106" s="109">
        <v>0</v>
      </c>
      <c r="AG106" s="109">
        <v>0</v>
      </c>
      <c r="AH106" s="109">
        <v>0</v>
      </c>
      <c r="AI106" s="109">
        <v>0</v>
      </c>
      <c r="AJ106" s="109">
        <v>0</v>
      </c>
      <c r="AK106" s="109">
        <v>0</v>
      </c>
      <c r="AL106" s="109">
        <v>0</v>
      </c>
      <c r="AM106" s="109">
        <v>0</v>
      </c>
      <c r="AN106" s="109">
        <v>0</v>
      </c>
      <c r="AO106" s="109">
        <v>0</v>
      </c>
      <c r="AP106" s="109">
        <v>0</v>
      </c>
      <c r="AQ106" s="109">
        <v>0</v>
      </c>
      <c r="AR106" s="109">
        <v>0</v>
      </c>
      <c r="AS106" s="109">
        <v>0</v>
      </c>
      <c r="AT106" s="109">
        <v>0</v>
      </c>
      <c r="AU106" s="109">
        <v>0</v>
      </c>
      <c r="AV106" s="109">
        <v>0</v>
      </c>
      <c r="AW106" s="109">
        <v>0</v>
      </c>
      <c r="AX106" s="109">
        <v>0</v>
      </c>
      <c r="AY106" s="109">
        <v>0</v>
      </c>
    </row>
    <row r="107" spans="1:52" x14ac:dyDescent="0.2">
      <c r="A107" s="112"/>
      <c r="B107" s="133">
        <v>8</v>
      </c>
      <c r="C107" s="109"/>
      <c r="D107" s="109">
        <v>0</v>
      </c>
      <c r="E107" s="109">
        <v>0</v>
      </c>
      <c r="F107" s="109">
        <v>0</v>
      </c>
      <c r="G107" s="109">
        <v>0</v>
      </c>
      <c r="H107" s="109">
        <v>0</v>
      </c>
      <c r="I107" s="109">
        <v>0</v>
      </c>
      <c r="J107" s="109">
        <v>0</v>
      </c>
      <c r="K107" s="109">
        <v>0</v>
      </c>
      <c r="L107" s="109">
        <v>0</v>
      </c>
      <c r="M107" s="109">
        <v>0</v>
      </c>
      <c r="N107" s="109">
        <v>0</v>
      </c>
      <c r="O107" s="109">
        <v>0</v>
      </c>
      <c r="P107" s="109">
        <v>0</v>
      </c>
      <c r="Q107" s="109">
        <v>0</v>
      </c>
      <c r="R107" s="109">
        <v>0</v>
      </c>
      <c r="S107" s="109">
        <v>0</v>
      </c>
      <c r="T107" s="109">
        <v>0</v>
      </c>
      <c r="U107" s="109">
        <v>0</v>
      </c>
      <c r="V107" s="109">
        <v>0</v>
      </c>
      <c r="W107" s="109">
        <v>0</v>
      </c>
      <c r="X107" s="109">
        <v>0</v>
      </c>
      <c r="Y107" s="109">
        <v>0</v>
      </c>
      <c r="Z107" s="109">
        <v>0</v>
      </c>
      <c r="AA107" s="109">
        <v>0</v>
      </c>
      <c r="AB107" s="109">
        <v>0</v>
      </c>
      <c r="AC107" s="109">
        <v>0</v>
      </c>
      <c r="AD107" s="109">
        <v>0</v>
      </c>
      <c r="AE107" s="109">
        <v>0</v>
      </c>
      <c r="AF107" s="109">
        <v>0</v>
      </c>
      <c r="AG107" s="109">
        <v>0</v>
      </c>
      <c r="AH107" s="109">
        <v>0</v>
      </c>
      <c r="AI107" s="109">
        <v>0</v>
      </c>
      <c r="AJ107" s="109">
        <v>0</v>
      </c>
      <c r="AK107" s="109">
        <v>0</v>
      </c>
      <c r="AL107" s="109">
        <v>0</v>
      </c>
      <c r="AM107" s="109">
        <v>0</v>
      </c>
      <c r="AN107" s="109">
        <v>0</v>
      </c>
      <c r="AO107" s="109">
        <v>0</v>
      </c>
      <c r="AP107" s="109">
        <v>0</v>
      </c>
      <c r="AQ107" s="109">
        <v>0</v>
      </c>
      <c r="AR107" s="109">
        <v>0</v>
      </c>
      <c r="AS107" s="109">
        <v>0</v>
      </c>
      <c r="AT107" s="109">
        <v>0</v>
      </c>
      <c r="AU107" s="109">
        <v>0</v>
      </c>
      <c r="AV107" s="109">
        <v>0</v>
      </c>
      <c r="AW107" s="109">
        <v>0</v>
      </c>
      <c r="AX107" s="109">
        <v>0</v>
      </c>
      <c r="AY107" s="109">
        <v>0</v>
      </c>
    </row>
    <row r="108" spans="1:52" x14ac:dyDescent="0.2">
      <c r="A108" s="131"/>
      <c r="B108" s="135" t="s">
        <v>295</v>
      </c>
      <c r="C108" s="117"/>
      <c r="D108" s="128">
        <v>0</v>
      </c>
      <c r="E108" s="128">
        <v>0</v>
      </c>
      <c r="F108" s="128">
        <v>0</v>
      </c>
      <c r="G108" s="128">
        <v>0</v>
      </c>
      <c r="H108" s="128">
        <v>0</v>
      </c>
      <c r="I108" s="128">
        <v>0</v>
      </c>
      <c r="J108" s="128">
        <v>0</v>
      </c>
      <c r="K108" s="128">
        <v>0</v>
      </c>
      <c r="L108" s="128">
        <v>0</v>
      </c>
      <c r="M108" s="128">
        <v>0</v>
      </c>
      <c r="N108" s="128">
        <v>0</v>
      </c>
      <c r="O108" s="128">
        <v>0</v>
      </c>
      <c r="P108" s="128">
        <v>0</v>
      </c>
      <c r="Q108" s="128">
        <v>0</v>
      </c>
      <c r="R108" s="128">
        <v>0</v>
      </c>
      <c r="S108" s="128">
        <v>0</v>
      </c>
      <c r="T108" s="128">
        <v>0</v>
      </c>
      <c r="U108" s="128">
        <v>0</v>
      </c>
      <c r="V108" s="128">
        <v>0</v>
      </c>
      <c r="W108" s="128">
        <v>0</v>
      </c>
      <c r="X108" s="128">
        <v>0</v>
      </c>
      <c r="Y108" s="128">
        <v>0</v>
      </c>
      <c r="Z108" s="128">
        <v>0</v>
      </c>
      <c r="AA108" s="128">
        <v>0</v>
      </c>
      <c r="AB108" s="128">
        <v>0</v>
      </c>
      <c r="AC108" s="128">
        <v>0</v>
      </c>
      <c r="AD108" s="128">
        <v>0</v>
      </c>
      <c r="AE108" s="128">
        <v>0</v>
      </c>
      <c r="AF108" s="128">
        <v>0</v>
      </c>
      <c r="AG108" s="128">
        <v>0</v>
      </c>
      <c r="AH108" s="128">
        <v>0</v>
      </c>
      <c r="AI108" s="128">
        <v>0</v>
      </c>
      <c r="AJ108" s="128">
        <v>0</v>
      </c>
      <c r="AK108" s="128">
        <v>0</v>
      </c>
      <c r="AL108" s="128">
        <v>0</v>
      </c>
      <c r="AM108" s="128">
        <v>0</v>
      </c>
      <c r="AN108" s="128">
        <v>0</v>
      </c>
      <c r="AO108" s="128">
        <v>0</v>
      </c>
      <c r="AP108" s="128">
        <v>0</v>
      </c>
      <c r="AQ108" s="128">
        <v>0</v>
      </c>
      <c r="AR108" s="128">
        <v>0</v>
      </c>
      <c r="AS108" s="128">
        <v>0</v>
      </c>
      <c r="AT108" s="128">
        <v>0</v>
      </c>
      <c r="AU108" s="128">
        <v>0</v>
      </c>
      <c r="AV108" s="128">
        <v>0</v>
      </c>
      <c r="AW108" s="128">
        <v>0</v>
      </c>
      <c r="AX108" s="128">
        <v>0</v>
      </c>
      <c r="AY108" s="128">
        <v>0</v>
      </c>
      <c r="AZ108" s="110">
        <f>SUM($D108:$AY108)</f>
        <v>0</v>
      </c>
    </row>
    <row r="109" spans="1:52" x14ac:dyDescent="0.2">
      <c r="A109" s="134" t="s">
        <v>134</v>
      </c>
      <c r="B109" s="122">
        <v>1</v>
      </c>
      <c r="C109" s="109"/>
      <c r="D109" s="109">
        <v>0</v>
      </c>
      <c r="E109" s="109">
        <v>0</v>
      </c>
      <c r="F109" s="109">
        <v>0</v>
      </c>
      <c r="G109" s="109">
        <v>0</v>
      </c>
      <c r="H109" s="109">
        <v>0</v>
      </c>
      <c r="I109" s="109">
        <v>0</v>
      </c>
      <c r="J109" s="109">
        <v>0</v>
      </c>
      <c r="K109" s="109">
        <v>0</v>
      </c>
      <c r="L109" s="109">
        <v>0</v>
      </c>
      <c r="M109" s="109">
        <v>0</v>
      </c>
      <c r="N109" s="109">
        <v>0</v>
      </c>
      <c r="O109" s="109">
        <v>0</v>
      </c>
      <c r="P109" s="109">
        <v>0</v>
      </c>
      <c r="Q109" s="109">
        <v>0</v>
      </c>
      <c r="R109" s="109">
        <v>0</v>
      </c>
      <c r="S109" s="109">
        <v>0</v>
      </c>
      <c r="T109" s="109">
        <v>0</v>
      </c>
      <c r="U109" s="109">
        <v>0</v>
      </c>
      <c r="V109" s="109">
        <v>0</v>
      </c>
      <c r="W109" s="109">
        <v>0</v>
      </c>
      <c r="X109" s="109">
        <v>0</v>
      </c>
      <c r="Y109" s="109">
        <v>10588</v>
      </c>
      <c r="Z109" s="109">
        <v>7100.75</v>
      </c>
      <c r="AA109" s="109">
        <v>4600.875</v>
      </c>
      <c r="AB109" s="109">
        <v>3343.9375</v>
      </c>
      <c r="AC109" s="109">
        <v>2796.71875</v>
      </c>
      <c r="AD109" s="109">
        <v>2327.859375</v>
      </c>
      <c r="AE109" s="109">
        <v>2211.9296875</v>
      </c>
      <c r="AF109" s="109">
        <v>1270.21484375</v>
      </c>
      <c r="AG109" s="109">
        <v>3132.21484375</v>
      </c>
      <c r="AH109" s="109">
        <v>4011.5</v>
      </c>
      <c r="AI109" s="109">
        <v>250</v>
      </c>
      <c r="AJ109" s="109">
        <v>2389.5</v>
      </c>
      <c r="AK109" s="109">
        <v>2217</v>
      </c>
      <c r="AL109" s="109">
        <v>2217</v>
      </c>
      <c r="AM109" s="109">
        <v>2217</v>
      </c>
      <c r="AN109" s="109">
        <v>1232.5</v>
      </c>
      <c r="AO109" s="109">
        <v>1854.5</v>
      </c>
      <c r="AP109" s="109">
        <v>1597</v>
      </c>
      <c r="AQ109" s="109">
        <v>2217</v>
      </c>
      <c r="AR109" s="109">
        <v>422.5</v>
      </c>
      <c r="AS109" s="109">
        <v>2837</v>
      </c>
      <c r="AT109" s="109">
        <v>3391.5</v>
      </c>
      <c r="AU109" s="109">
        <v>1232.5</v>
      </c>
      <c r="AV109" s="109">
        <v>1407</v>
      </c>
      <c r="AW109" s="109">
        <v>3027</v>
      </c>
      <c r="AX109" s="109">
        <v>1407</v>
      </c>
      <c r="AY109" s="109">
        <v>1042.5</v>
      </c>
    </row>
    <row r="110" spans="1:52" x14ac:dyDescent="0.2">
      <c r="A110" s="112"/>
      <c r="B110" s="122">
        <v>2</v>
      </c>
      <c r="C110" s="109"/>
      <c r="D110" s="109">
        <v>0</v>
      </c>
      <c r="E110" s="109">
        <v>0</v>
      </c>
      <c r="F110" s="109">
        <v>0</v>
      </c>
      <c r="G110" s="109">
        <v>0</v>
      </c>
      <c r="H110" s="109">
        <v>0</v>
      </c>
      <c r="I110" s="109">
        <v>0</v>
      </c>
      <c r="J110" s="109">
        <v>0</v>
      </c>
      <c r="K110" s="109">
        <v>0</v>
      </c>
      <c r="L110" s="109">
        <v>0</v>
      </c>
      <c r="M110" s="109">
        <v>0</v>
      </c>
      <c r="N110" s="109">
        <v>0</v>
      </c>
      <c r="O110" s="109">
        <v>0</v>
      </c>
      <c r="P110" s="109">
        <v>0</v>
      </c>
      <c r="Q110" s="109">
        <v>0</v>
      </c>
      <c r="R110" s="109">
        <v>0</v>
      </c>
      <c r="S110" s="109">
        <v>0</v>
      </c>
      <c r="T110" s="109">
        <v>0</v>
      </c>
      <c r="U110" s="109">
        <v>0</v>
      </c>
      <c r="V110" s="109">
        <v>0</v>
      </c>
      <c r="W110" s="109">
        <v>0</v>
      </c>
      <c r="X110" s="109">
        <v>0</v>
      </c>
      <c r="Y110" s="109">
        <v>0</v>
      </c>
      <c r="Z110" s="109">
        <v>10378</v>
      </c>
      <c r="AA110" s="109">
        <v>7100.75</v>
      </c>
      <c r="AB110" s="109">
        <v>4600.875</v>
      </c>
      <c r="AC110" s="109">
        <v>3343.9375</v>
      </c>
      <c r="AD110" s="109">
        <v>2796.71875</v>
      </c>
      <c r="AE110" s="109">
        <v>2327.859375</v>
      </c>
      <c r="AF110" s="109">
        <v>2211.9296875</v>
      </c>
      <c r="AG110" s="109">
        <v>1270.21484375</v>
      </c>
      <c r="AH110" s="109">
        <v>3132.21484375</v>
      </c>
      <c r="AI110" s="109">
        <v>4011.5</v>
      </c>
      <c r="AJ110" s="109">
        <v>250</v>
      </c>
      <c r="AK110" s="109">
        <v>2389.5</v>
      </c>
      <c r="AL110" s="109">
        <v>2217</v>
      </c>
      <c r="AM110" s="109">
        <v>2217</v>
      </c>
      <c r="AN110" s="109">
        <v>2217</v>
      </c>
      <c r="AO110" s="109">
        <v>1232.5</v>
      </c>
      <c r="AP110" s="109">
        <v>1854.5</v>
      </c>
      <c r="AQ110" s="109">
        <v>1597</v>
      </c>
      <c r="AR110" s="109">
        <v>2217</v>
      </c>
      <c r="AS110" s="109">
        <v>422.5</v>
      </c>
      <c r="AT110" s="109">
        <v>2837</v>
      </c>
      <c r="AU110" s="109">
        <v>3391.5</v>
      </c>
      <c r="AV110" s="109">
        <v>1232.5</v>
      </c>
      <c r="AW110" s="109">
        <v>1407</v>
      </c>
      <c r="AX110" s="109">
        <v>3027</v>
      </c>
      <c r="AY110" s="109">
        <v>0</v>
      </c>
    </row>
    <row r="111" spans="1:52" x14ac:dyDescent="0.2">
      <c r="A111" s="112"/>
      <c r="B111" s="122">
        <v>3</v>
      </c>
      <c r="C111" s="109"/>
      <c r="D111" s="109">
        <v>0</v>
      </c>
      <c r="E111" s="109">
        <v>0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  <c r="K111" s="109">
        <v>0</v>
      </c>
      <c r="L111" s="109">
        <v>0</v>
      </c>
      <c r="M111" s="109">
        <v>0</v>
      </c>
      <c r="N111" s="109">
        <v>0</v>
      </c>
      <c r="O111" s="109">
        <v>0</v>
      </c>
      <c r="P111" s="109">
        <v>0</v>
      </c>
      <c r="Q111" s="109">
        <v>0</v>
      </c>
      <c r="R111" s="109">
        <v>0</v>
      </c>
      <c r="S111" s="109">
        <v>0</v>
      </c>
      <c r="T111" s="109">
        <v>0</v>
      </c>
      <c r="U111" s="109">
        <v>0</v>
      </c>
      <c r="V111" s="109">
        <v>0</v>
      </c>
      <c r="W111" s="109">
        <v>0</v>
      </c>
      <c r="X111" s="109">
        <v>0</v>
      </c>
      <c r="Y111" s="109">
        <v>0</v>
      </c>
      <c r="Z111" s="109">
        <v>0</v>
      </c>
      <c r="AA111" s="109">
        <v>10170</v>
      </c>
      <c r="AB111" s="109">
        <v>7100.75</v>
      </c>
      <c r="AC111" s="109">
        <v>4600.875</v>
      </c>
      <c r="AD111" s="109">
        <v>3343.9375</v>
      </c>
      <c r="AE111" s="109">
        <v>2796.71875</v>
      </c>
      <c r="AF111" s="109">
        <v>2327.859375</v>
      </c>
      <c r="AG111" s="109">
        <v>2211.9296875</v>
      </c>
      <c r="AH111" s="109">
        <v>1270.21484375</v>
      </c>
      <c r="AI111" s="109">
        <v>3132.21484375</v>
      </c>
      <c r="AJ111" s="109">
        <v>4011.5</v>
      </c>
      <c r="AK111" s="109">
        <v>250</v>
      </c>
      <c r="AL111" s="109">
        <v>2389.5</v>
      </c>
      <c r="AM111" s="109">
        <v>2217</v>
      </c>
      <c r="AN111" s="109">
        <v>2217</v>
      </c>
      <c r="AO111" s="109">
        <v>2217</v>
      </c>
      <c r="AP111" s="109">
        <v>1232.5</v>
      </c>
      <c r="AQ111" s="109">
        <v>1854.5</v>
      </c>
      <c r="AR111" s="109">
        <v>1597</v>
      </c>
      <c r="AS111" s="109">
        <v>2217</v>
      </c>
      <c r="AT111" s="109">
        <v>422.5</v>
      </c>
      <c r="AU111" s="109">
        <v>2837</v>
      </c>
      <c r="AV111" s="109">
        <v>3391.5</v>
      </c>
      <c r="AW111" s="109">
        <v>1232.5</v>
      </c>
      <c r="AX111" s="109">
        <v>1407</v>
      </c>
      <c r="AY111" s="109">
        <v>0</v>
      </c>
    </row>
    <row r="112" spans="1:52" x14ac:dyDescent="0.2">
      <c r="A112" s="112"/>
      <c r="B112" s="123">
        <v>4</v>
      </c>
      <c r="C112" s="109"/>
      <c r="D112" s="109">
        <v>0</v>
      </c>
      <c r="E112" s="109">
        <v>0</v>
      </c>
      <c r="F112" s="109">
        <v>0</v>
      </c>
      <c r="G112" s="109">
        <v>0</v>
      </c>
      <c r="H112" s="109">
        <v>0</v>
      </c>
      <c r="I112" s="109">
        <v>0</v>
      </c>
      <c r="J112" s="109">
        <v>0</v>
      </c>
      <c r="K112" s="109">
        <v>0</v>
      </c>
      <c r="L112" s="109">
        <v>0</v>
      </c>
      <c r="M112" s="109">
        <v>0</v>
      </c>
      <c r="N112" s="109">
        <v>0</v>
      </c>
      <c r="O112" s="109">
        <v>0</v>
      </c>
      <c r="P112" s="109">
        <v>0</v>
      </c>
      <c r="Q112" s="109">
        <v>0</v>
      </c>
      <c r="R112" s="109">
        <v>0</v>
      </c>
      <c r="S112" s="109">
        <v>0</v>
      </c>
      <c r="T112" s="109">
        <v>0</v>
      </c>
      <c r="U112" s="109">
        <v>0</v>
      </c>
      <c r="V112" s="109">
        <v>0</v>
      </c>
      <c r="W112" s="109">
        <v>0</v>
      </c>
      <c r="X112" s="109">
        <v>0</v>
      </c>
      <c r="Y112" s="109">
        <v>0</v>
      </c>
      <c r="Z112" s="109">
        <v>0</v>
      </c>
      <c r="AA112" s="109">
        <v>0</v>
      </c>
      <c r="AB112" s="109">
        <v>9992</v>
      </c>
      <c r="AC112" s="109">
        <v>7100.75</v>
      </c>
      <c r="AD112" s="109">
        <v>4600.875</v>
      </c>
      <c r="AE112" s="109">
        <v>3343.9375</v>
      </c>
      <c r="AF112" s="109">
        <v>2796.71875</v>
      </c>
      <c r="AG112" s="109">
        <v>2327.859375</v>
      </c>
      <c r="AH112" s="109">
        <v>2211.9296875</v>
      </c>
      <c r="AI112" s="109">
        <v>1270.21484375</v>
      </c>
      <c r="AJ112" s="109">
        <v>3132.21484375</v>
      </c>
      <c r="AK112" s="109">
        <v>4011.5</v>
      </c>
      <c r="AL112" s="109">
        <v>250</v>
      </c>
      <c r="AM112" s="109">
        <v>2389.5</v>
      </c>
      <c r="AN112" s="109">
        <v>2217</v>
      </c>
      <c r="AO112" s="109">
        <v>2217</v>
      </c>
      <c r="AP112" s="109">
        <v>2217</v>
      </c>
      <c r="AQ112" s="109">
        <v>1232.5</v>
      </c>
      <c r="AR112" s="109">
        <v>1854.5</v>
      </c>
      <c r="AS112" s="109">
        <v>1597</v>
      </c>
      <c r="AT112" s="109">
        <v>2217</v>
      </c>
      <c r="AU112" s="109">
        <v>422.5</v>
      </c>
      <c r="AV112" s="109">
        <v>2837</v>
      </c>
      <c r="AW112" s="109">
        <v>3391.5</v>
      </c>
      <c r="AX112" s="109">
        <v>1232.5</v>
      </c>
      <c r="AY112" s="109">
        <v>0</v>
      </c>
    </row>
    <row r="113" spans="1:52" x14ac:dyDescent="0.2">
      <c r="A113" s="112"/>
      <c r="B113" s="123">
        <v>5</v>
      </c>
      <c r="C113" s="109"/>
      <c r="D113" s="109">
        <v>0</v>
      </c>
      <c r="E113" s="109">
        <v>0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  <c r="K113" s="109">
        <v>0</v>
      </c>
      <c r="L113" s="109">
        <v>0</v>
      </c>
      <c r="M113" s="109">
        <v>0</v>
      </c>
      <c r="N113" s="109">
        <v>0</v>
      </c>
      <c r="O113" s="109">
        <v>0</v>
      </c>
      <c r="P113" s="109">
        <v>0</v>
      </c>
      <c r="Q113" s="109">
        <v>0</v>
      </c>
      <c r="R113" s="109">
        <v>0</v>
      </c>
      <c r="S113" s="109">
        <v>0</v>
      </c>
      <c r="T113" s="109">
        <v>0</v>
      </c>
      <c r="U113" s="109">
        <v>0</v>
      </c>
      <c r="V113" s="109">
        <v>0</v>
      </c>
      <c r="W113" s="109">
        <v>0</v>
      </c>
      <c r="X113" s="109">
        <v>0</v>
      </c>
      <c r="Y113" s="109">
        <v>0</v>
      </c>
      <c r="Z113" s="109">
        <v>0</v>
      </c>
      <c r="AA113" s="109">
        <v>0</v>
      </c>
      <c r="AB113" s="109">
        <v>0</v>
      </c>
      <c r="AC113" s="109">
        <v>9727</v>
      </c>
      <c r="AD113" s="109">
        <v>7100.75</v>
      </c>
      <c r="AE113" s="109">
        <v>4600.875</v>
      </c>
      <c r="AF113" s="109">
        <v>3343.9375</v>
      </c>
      <c r="AG113" s="109">
        <v>2796.71875</v>
      </c>
      <c r="AH113" s="109">
        <v>2327.859375</v>
      </c>
      <c r="AI113" s="109">
        <v>2211.9296875</v>
      </c>
      <c r="AJ113" s="109">
        <v>1270.21484375</v>
      </c>
      <c r="AK113" s="109">
        <v>3132.21484375</v>
      </c>
      <c r="AL113" s="109">
        <v>4011.5</v>
      </c>
      <c r="AM113" s="109">
        <v>250</v>
      </c>
      <c r="AN113" s="109">
        <v>2389.5</v>
      </c>
      <c r="AO113" s="109">
        <v>2217</v>
      </c>
      <c r="AP113" s="109">
        <v>2217</v>
      </c>
      <c r="AQ113" s="109">
        <v>2217</v>
      </c>
      <c r="AR113" s="109">
        <v>1232.5</v>
      </c>
      <c r="AS113" s="109">
        <v>1854.5</v>
      </c>
      <c r="AT113" s="109">
        <v>1597</v>
      </c>
      <c r="AU113" s="109">
        <v>2217</v>
      </c>
      <c r="AV113" s="109">
        <v>422.5</v>
      </c>
      <c r="AW113" s="109">
        <v>2837</v>
      </c>
      <c r="AX113" s="109">
        <v>281.5</v>
      </c>
      <c r="AY113" s="109">
        <v>0</v>
      </c>
    </row>
    <row r="114" spans="1:52" x14ac:dyDescent="0.2">
      <c r="A114" s="112"/>
      <c r="B114" s="123">
        <v>6</v>
      </c>
      <c r="C114" s="109"/>
      <c r="D114" s="109">
        <v>0</v>
      </c>
      <c r="E114" s="109">
        <v>0</v>
      </c>
      <c r="F114" s="109">
        <v>0</v>
      </c>
      <c r="G114" s="109">
        <v>0</v>
      </c>
      <c r="H114" s="109">
        <v>0</v>
      </c>
      <c r="I114" s="109">
        <v>0</v>
      </c>
      <c r="J114" s="109">
        <v>0</v>
      </c>
      <c r="K114" s="109">
        <v>0</v>
      </c>
      <c r="L114" s="109">
        <v>0</v>
      </c>
      <c r="M114" s="109">
        <v>0</v>
      </c>
      <c r="N114" s="109">
        <v>0</v>
      </c>
      <c r="O114" s="109">
        <v>0</v>
      </c>
      <c r="P114" s="109">
        <v>0</v>
      </c>
      <c r="Q114" s="109">
        <v>0</v>
      </c>
      <c r="R114" s="109">
        <v>0</v>
      </c>
      <c r="S114" s="109">
        <v>0</v>
      </c>
      <c r="T114" s="109">
        <v>0</v>
      </c>
      <c r="U114" s="109">
        <v>0</v>
      </c>
      <c r="V114" s="109">
        <v>0</v>
      </c>
      <c r="W114" s="109">
        <v>0</v>
      </c>
      <c r="X114" s="109">
        <v>0</v>
      </c>
      <c r="Y114" s="109">
        <v>0</v>
      </c>
      <c r="Z114" s="109">
        <v>0</v>
      </c>
      <c r="AA114" s="109">
        <v>0</v>
      </c>
      <c r="AB114" s="109">
        <v>0</v>
      </c>
      <c r="AC114" s="109">
        <v>0</v>
      </c>
      <c r="AD114" s="109">
        <v>9430</v>
      </c>
      <c r="AE114" s="109">
        <v>7100.75</v>
      </c>
      <c r="AF114" s="109">
        <v>4600.875</v>
      </c>
      <c r="AG114" s="109">
        <v>3343.9375</v>
      </c>
      <c r="AH114" s="109">
        <v>2796.71875</v>
      </c>
      <c r="AI114" s="109">
        <v>2327.859375</v>
      </c>
      <c r="AJ114" s="109">
        <v>2211.9296875</v>
      </c>
      <c r="AK114" s="109">
        <v>1270.21484375</v>
      </c>
      <c r="AL114" s="109">
        <v>3132.21484375</v>
      </c>
      <c r="AM114" s="109">
        <v>4011.5</v>
      </c>
      <c r="AN114" s="109">
        <v>250</v>
      </c>
      <c r="AO114" s="109">
        <v>2389.5</v>
      </c>
      <c r="AP114" s="109">
        <v>2217</v>
      </c>
      <c r="AQ114" s="109">
        <v>2217</v>
      </c>
      <c r="AR114" s="109">
        <v>2217</v>
      </c>
      <c r="AS114" s="109">
        <v>1232.5</v>
      </c>
      <c r="AT114" s="109">
        <v>1854.5</v>
      </c>
      <c r="AU114" s="109">
        <v>1597</v>
      </c>
      <c r="AV114" s="109">
        <v>2217</v>
      </c>
      <c r="AW114" s="109">
        <v>422.5</v>
      </c>
      <c r="AX114" s="109">
        <v>0</v>
      </c>
      <c r="AY114" s="109">
        <v>0</v>
      </c>
    </row>
    <row r="115" spans="1:52" x14ac:dyDescent="0.2">
      <c r="A115" s="112"/>
      <c r="B115" s="130">
        <v>7</v>
      </c>
      <c r="C115" s="109"/>
      <c r="D115" s="109">
        <v>0</v>
      </c>
      <c r="E115" s="109">
        <v>0</v>
      </c>
      <c r="F115" s="109">
        <v>0</v>
      </c>
      <c r="G115" s="109">
        <v>0</v>
      </c>
      <c r="H115" s="109">
        <v>0</v>
      </c>
      <c r="I115" s="109">
        <v>0</v>
      </c>
      <c r="J115" s="109">
        <v>0</v>
      </c>
      <c r="K115" s="109">
        <v>0</v>
      </c>
      <c r="L115" s="109">
        <v>0</v>
      </c>
      <c r="M115" s="109">
        <v>0</v>
      </c>
      <c r="N115" s="109">
        <v>0</v>
      </c>
      <c r="O115" s="109">
        <v>0</v>
      </c>
      <c r="P115" s="109">
        <v>0</v>
      </c>
      <c r="Q115" s="109">
        <v>0</v>
      </c>
      <c r="R115" s="109">
        <v>0</v>
      </c>
      <c r="S115" s="109">
        <v>0</v>
      </c>
      <c r="T115" s="109">
        <v>0</v>
      </c>
      <c r="U115" s="109">
        <v>0</v>
      </c>
      <c r="V115" s="109">
        <v>0</v>
      </c>
      <c r="W115" s="109">
        <v>0</v>
      </c>
      <c r="X115" s="109">
        <v>0</v>
      </c>
      <c r="Y115" s="109">
        <v>0</v>
      </c>
      <c r="Z115" s="109">
        <v>0</v>
      </c>
      <c r="AA115" s="109">
        <v>0</v>
      </c>
      <c r="AB115" s="109">
        <v>0</v>
      </c>
      <c r="AC115" s="109">
        <v>0</v>
      </c>
      <c r="AD115" s="109">
        <v>0</v>
      </c>
      <c r="AE115" s="109">
        <v>9189</v>
      </c>
      <c r="AF115" s="109">
        <v>7100.75</v>
      </c>
      <c r="AG115" s="109">
        <v>4600.875</v>
      </c>
      <c r="AH115" s="109">
        <v>3343.9375</v>
      </c>
      <c r="AI115" s="109">
        <v>2796.71875</v>
      </c>
      <c r="AJ115" s="109">
        <v>2327.859375</v>
      </c>
      <c r="AK115" s="109">
        <v>2211.9296875</v>
      </c>
      <c r="AL115" s="109">
        <v>1270.21484375</v>
      </c>
      <c r="AM115" s="109">
        <v>3132.21484375</v>
      </c>
      <c r="AN115" s="109">
        <v>4011.5</v>
      </c>
      <c r="AO115" s="109">
        <v>250</v>
      </c>
      <c r="AP115" s="109">
        <v>2389.5</v>
      </c>
      <c r="AQ115" s="109">
        <v>2217</v>
      </c>
      <c r="AR115" s="109">
        <v>2217</v>
      </c>
      <c r="AS115" s="109">
        <v>2217</v>
      </c>
      <c r="AT115" s="109">
        <v>1232.5</v>
      </c>
      <c r="AU115" s="109">
        <v>1854.5</v>
      </c>
      <c r="AV115" s="109">
        <v>1597</v>
      </c>
      <c r="AW115" s="109">
        <v>2217</v>
      </c>
      <c r="AX115" s="109">
        <v>0</v>
      </c>
      <c r="AY115" s="109">
        <v>0</v>
      </c>
    </row>
    <row r="116" spans="1:52" x14ac:dyDescent="0.2">
      <c r="A116" s="112"/>
      <c r="B116" s="130">
        <v>8</v>
      </c>
      <c r="C116" s="109"/>
      <c r="D116" s="109">
        <v>0</v>
      </c>
      <c r="E116" s="109">
        <v>0</v>
      </c>
      <c r="F116" s="109">
        <v>0</v>
      </c>
      <c r="G116" s="109">
        <v>0</v>
      </c>
      <c r="H116" s="109">
        <v>0</v>
      </c>
      <c r="I116" s="109">
        <v>0</v>
      </c>
      <c r="J116" s="109">
        <v>0</v>
      </c>
      <c r="K116" s="109">
        <v>0</v>
      </c>
      <c r="L116" s="109">
        <v>0</v>
      </c>
      <c r="M116" s="109">
        <v>0</v>
      </c>
      <c r="N116" s="109">
        <v>0</v>
      </c>
      <c r="O116" s="109">
        <v>0</v>
      </c>
      <c r="P116" s="109">
        <v>0</v>
      </c>
      <c r="Q116" s="109">
        <v>0</v>
      </c>
      <c r="R116" s="109">
        <v>0</v>
      </c>
      <c r="S116" s="109">
        <v>0</v>
      </c>
      <c r="T116" s="109">
        <v>0</v>
      </c>
      <c r="U116" s="109">
        <v>0</v>
      </c>
      <c r="V116" s="109">
        <v>0</v>
      </c>
      <c r="W116" s="109">
        <v>0</v>
      </c>
      <c r="X116" s="109">
        <v>0</v>
      </c>
      <c r="Y116" s="109">
        <v>0</v>
      </c>
      <c r="Z116" s="109">
        <v>0</v>
      </c>
      <c r="AA116" s="109">
        <v>0</v>
      </c>
      <c r="AB116" s="109">
        <v>0</v>
      </c>
      <c r="AC116" s="109">
        <v>0</v>
      </c>
      <c r="AD116" s="109">
        <v>0</v>
      </c>
      <c r="AE116" s="109">
        <v>0</v>
      </c>
      <c r="AF116" s="109">
        <v>8929</v>
      </c>
      <c r="AG116" s="109">
        <v>7100.75</v>
      </c>
      <c r="AH116" s="109">
        <v>4600.875</v>
      </c>
      <c r="AI116" s="109">
        <v>3343.9375</v>
      </c>
      <c r="AJ116" s="109">
        <v>2796.71875</v>
      </c>
      <c r="AK116" s="109">
        <v>2327.859375</v>
      </c>
      <c r="AL116" s="109">
        <v>2211.9296875</v>
      </c>
      <c r="AM116" s="109">
        <v>1270.21484375</v>
      </c>
      <c r="AN116" s="109">
        <v>3132.21484375</v>
      </c>
      <c r="AO116" s="109">
        <v>4011.5</v>
      </c>
      <c r="AP116" s="109">
        <v>250</v>
      </c>
      <c r="AQ116" s="109">
        <v>2389.5</v>
      </c>
      <c r="AR116" s="109">
        <v>2217</v>
      </c>
      <c r="AS116" s="109">
        <v>2217</v>
      </c>
      <c r="AT116" s="109">
        <v>2217</v>
      </c>
      <c r="AU116" s="109">
        <v>1232.5</v>
      </c>
      <c r="AV116" s="109">
        <v>1854.5</v>
      </c>
      <c r="AW116" s="109">
        <v>710.5</v>
      </c>
      <c r="AX116" s="109">
        <v>0</v>
      </c>
      <c r="AY116" s="109">
        <v>0</v>
      </c>
    </row>
    <row r="117" spans="1:52" x14ac:dyDescent="0.2">
      <c r="A117" s="112"/>
      <c r="B117" s="130">
        <v>9</v>
      </c>
      <c r="C117" s="109"/>
      <c r="D117" s="109">
        <v>0</v>
      </c>
      <c r="E117" s="109">
        <v>0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  <c r="K117" s="109">
        <v>0</v>
      </c>
      <c r="L117" s="109">
        <v>0</v>
      </c>
      <c r="M117" s="109">
        <v>0</v>
      </c>
      <c r="N117" s="109">
        <v>0</v>
      </c>
      <c r="O117" s="109">
        <v>0</v>
      </c>
      <c r="P117" s="109">
        <v>0</v>
      </c>
      <c r="Q117" s="109">
        <v>0</v>
      </c>
      <c r="R117" s="109">
        <v>0</v>
      </c>
      <c r="S117" s="109">
        <v>0</v>
      </c>
      <c r="T117" s="109">
        <v>0</v>
      </c>
      <c r="U117" s="109">
        <v>0</v>
      </c>
      <c r="V117" s="109">
        <v>0</v>
      </c>
      <c r="W117" s="109">
        <v>0</v>
      </c>
      <c r="X117" s="109">
        <v>0</v>
      </c>
      <c r="Y117" s="109">
        <v>0</v>
      </c>
      <c r="Z117" s="109">
        <v>0</v>
      </c>
      <c r="AA117" s="109">
        <v>0</v>
      </c>
      <c r="AB117" s="109">
        <v>0</v>
      </c>
      <c r="AC117" s="109">
        <v>0</v>
      </c>
      <c r="AD117" s="109">
        <v>0</v>
      </c>
      <c r="AE117" s="109">
        <v>0</v>
      </c>
      <c r="AF117" s="109">
        <v>0</v>
      </c>
      <c r="AG117" s="109">
        <v>8576</v>
      </c>
      <c r="AH117" s="109">
        <v>7100.75</v>
      </c>
      <c r="AI117" s="109">
        <v>4600.875</v>
      </c>
      <c r="AJ117" s="109">
        <v>3343.9375</v>
      </c>
      <c r="AK117" s="109">
        <v>2796.71875</v>
      </c>
      <c r="AL117" s="109">
        <v>2327.859375</v>
      </c>
      <c r="AM117" s="109">
        <v>2211.9296875</v>
      </c>
      <c r="AN117" s="109">
        <v>1270.21484375</v>
      </c>
      <c r="AO117" s="109">
        <v>3132.21484375</v>
      </c>
      <c r="AP117" s="109">
        <v>4011.5</v>
      </c>
      <c r="AQ117" s="109">
        <v>250</v>
      </c>
      <c r="AR117" s="109">
        <v>2389.5</v>
      </c>
      <c r="AS117" s="109">
        <v>2217</v>
      </c>
      <c r="AT117" s="109">
        <v>2217</v>
      </c>
      <c r="AU117" s="109">
        <v>2217</v>
      </c>
      <c r="AV117" s="109">
        <v>1232.5</v>
      </c>
      <c r="AW117" s="109">
        <v>0</v>
      </c>
      <c r="AX117" s="109">
        <v>0</v>
      </c>
      <c r="AY117" s="109">
        <v>0</v>
      </c>
    </row>
    <row r="118" spans="1:52" x14ac:dyDescent="0.2">
      <c r="A118" s="112"/>
      <c r="B118" s="133">
        <v>10</v>
      </c>
      <c r="C118" s="109"/>
      <c r="D118" s="109">
        <v>0</v>
      </c>
      <c r="E118" s="109">
        <v>0</v>
      </c>
      <c r="F118" s="109">
        <v>0</v>
      </c>
      <c r="G118" s="109">
        <v>0</v>
      </c>
      <c r="H118" s="109">
        <v>0</v>
      </c>
      <c r="I118" s="109">
        <v>0</v>
      </c>
      <c r="J118" s="109">
        <v>0</v>
      </c>
      <c r="K118" s="109">
        <v>0</v>
      </c>
      <c r="L118" s="109">
        <v>0</v>
      </c>
      <c r="M118" s="109">
        <v>0</v>
      </c>
      <c r="N118" s="109">
        <v>0</v>
      </c>
      <c r="O118" s="109">
        <v>0</v>
      </c>
      <c r="P118" s="109">
        <v>0</v>
      </c>
      <c r="Q118" s="109">
        <v>0</v>
      </c>
      <c r="R118" s="109">
        <v>0</v>
      </c>
      <c r="S118" s="109">
        <v>0</v>
      </c>
      <c r="T118" s="109">
        <v>0</v>
      </c>
      <c r="U118" s="109">
        <v>0</v>
      </c>
      <c r="V118" s="109">
        <v>0</v>
      </c>
      <c r="W118" s="109">
        <v>0</v>
      </c>
      <c r="X118" s="109">
        <v>0</v>
      </c>
      <c r="Y118" s="109">
        <v>0</v>
      </c>
      <c r="Z118" s="109">
        <v>0</v>
      </c>
      <c r="AA118" s="109">
        <v>0</v>
      </c>
      <c r="AB118" s="109">
        <v>0</v>
      </c>
      <c r="AC118" s="109">
        <v>0</v>
      </c>
      <c r="AD118" s="109">
        <v>0</v>
      </c>
      <c r="AE118" s="109">
        <v>0</v>
      </c>
      <c r="AF118" s="109">
        <v>0</v>
      </c>
      <c r="AG118" s="109">
        <v>0</v>
      </c>
      <c r="AH118" s="109">
        <v>8187</v>
      </c>
      <c r="AI118" s="109">
        <v>7100.75</v>
      </c>
      <c r="AJ118" s="109">
        <v>4600.875</v>
      </c>
      <c r="AK118" s="109">
        <v>3343.9375</v>
      </c>
      <c r="AL118" s="109">
        <v>2796.71875</v>
      </c>
      <c r="AM118" s="109">
        <v>2327.859375</v>
      </c>
      <c r="AN118" s="109">
        <v>2211.9296875</v>
      </c>
      <c r="AO118" s="109">
        <v>1270.21484375</v>
      </c>
      <c r="AP118" s="109">
        <v>3132.21484375</v>
      </c>
      <c r="AQ118" s="109">
        <v>4011.5</v>
      </c>
      <c r="AR118" s="109">
        <v>250</v>
      </c>
      <c r="AS118" s="109">
        <v>2389.5</v>
      </c>
      <c r="AT118" s="109">
        <v>2217</v>
      </c>
      <c r="AU118" s="109">
        <v>2217</v>
      </c>
      <c r="AV118" s="109">
        <v>2217</v>
      </c>
      <c r="AW118" s="109">
        <v>0</v>
      </c>
      <c r="AX118" s="109">
        <v>0</v>
      </c>
      <c r="AY118" s="109">
        <v>0</v>
      </c>
    </row>
    <row r="119" spans="1:52" x14ac:dyDescent="0.2">
      <c r="A119" s="112"/>
      <c r="B119" s="133">
        <v>11</v>
      </c>
      <c r="C119" s="109"/>
      <c r="D119" s="109">
        <v>0</v>
      </c>
      <c r="E119" s="109">
        <v>0</v>
      </c>
      <c r="F119" s="109">
        <v>0</v>
      </c>
      <c r="G119" s="109">
        <v>0</v>
      </c>
      <c r="H119" s="109">
        <v>0</v>
      </c>
      <c r="I119" s="109">
        <v>0</v>
      </c>
      <c r="J119" s="109">
        <v>0</v>
      </c>
      <c r="K119" s="109">
        <v>0</v>
      </c>
      <c r="L119" s="109">
        <v>0</v>
      </c>
      <c r="M119" s="109">
        <v>0</v>
      </c>
      <c r="N119" s="109">
        <v>0</v>
      </c>
      <c r="O119" s="109">
        <v>0</v>
      </c>
      <c r="P119" s="109">
        <v>0</v>
      </c>
      <c r="Q119" s="109">
        <v>0</v>
      </c>
      <c r="R119" s="109">
        <v>0</v>
      </c>
      <c r="S119" s="109">
        <v>0</v>
      </c>
      <c r="T119" s="109">
        <v>0</v>
      </c>
      <c r="U119" s="109">
        <v>0</v>
      </c>
      <c r="V119" s="109">
        <v>0</v>
      </c>
      <c r="W119" s="109">
        <v>0</v>
      </c>
      <c r="X119" s="109">
        <v>0</v>
      </c>
      <c r="Y119" s="109">
        <v>0</v>
      </c>
      <c r="Z119" s="109">
        <v>0</v>
      </c>
      <c r="AA119" s="109">
        <v>0</v>
      </c>
      <c r="AB119" s="109">
        <v>0</v>
      </c>
      <c r="AC119" s="109">
        <v>0</v>
      </c>
      <c r="AD119" s="109">
        <v>0</v>
      </c>
      <c r="AE119" s="109">
        <v>0</v>
      </c>
      <c r="AF119" s="109">
        <v>0</v>
      </c>
      <c r="AG119" s="109">
        <v>0</v>
      </c>
      <c r="AH119" s="109">
        <v>0</v>
      </c>
      <c r="AI119" s="109">
        <v>7831</v>
      </c>
      <c r="AJ119" s="109">
        <v>7100.75</v>
      </c>
      <c r="AK119" s="109">
        <v>4600.875</v>
      </c>
      <c r="AL119" s="109">
        <v>3343.9375</v>
      </c>
      <c r="AM119" s="109">
        <v>2796.71875</v>
      </c>
      <c r="AN119" s="109">
        <v>2327.859375</v>
      </c>
      <c r="AO119" s="109">
        <v>2211.9296875</v>
      </c>
      <c r="AP119" s="109">
        <v>1270.21484375</v>
      </c>
      <c r="AQ119" s="109">
        <v>3132.21484375</v>
      </c>
      <c r="AR119" s="109">
        <v>4011.5</v>
      </c>
      <c r="AS119" s="109">
        <v>250</v>
      </c>
      <c r="AT119" s="109">
        <v>2389.5</v>
      </c>
      <c r="AU119" s="109">
        <v>2217</v>
      </c>
      <c r="AV119" s="109">
        <v>2217</v>
      </c>
      <c r="AW119" s="109">
        <v>0</v>
      </c>
      <c r="AX119" s="109">
        <v>0</v>
      </c>
      <c r="AY119" s="109">
        <v>0</v>
      </c>
    </row>
    <row r="120" spans="1:52" x14ac:dyDescent="0.2">
      <c r="A120" s="112"/>
      <c r="B120" s="133">
        <v>12</v>
      </c>
      <c r="C120" s="109"/>
      <c r="D120" s="109">
        <v>0</v>
      </c>
      <c r="E120" s="109">
        <v>0</v>
      </c>
      <c r="F120" s="109">
        <v>0</v>
      </c>
      <c r="G120" s="109">
        <v>0</v>
      </c>
      <c r="H120" s="109">
        <v>0</v>
      </c>
      <c r="I120" s="109">
        <v>0</v>
      </c>
      <c r="J120" s="109">
        <v>0</v>
      </c>
      <c r="K120" s="109">
        <v>0</v>
      </c>
      <c r="L120" s="109">
        <v>0</v>
      </c>
      <c r="M120" s="109">
        <v>0</v>
      </c>
      <c r="N120" s="109">
        <v>0</v>
      </c>
      <c r="O120" s="109">
        <v>0</v>
      </c>
      <c r="P120" s="109">
        <v>0</v>
      </c>
      <c r="Q120" s="109">
        <v>0</v>
      </c>
      <c r="R120" s="109">
        <v>0</v>
      </c>
      <c r="S120" s="109">
        <v>0</v>
      </c>
      <c r="T120" s="109">
        <v>0</v>
      </c>
      <c r="U120" s="109">
        <v>0</v>
      </c>
      <c r="V120" s="109">
        <v>0</v>
      </c>
      <c r="W120" s="109">
        <v>0</v>
      </c>
      <c r="X120" s="109">
        <v>0</v>
      </c>
      <c r="Y120" s="109">
        <v>0</v>
      </c>
      <c r="Z120" s="109">
        <v>0</v>
      </c>
      <c r="AA120" s="109">
        <v>0</v>
      </c>
      <c r="AB120" s="109">
        <v>0</v>
      </c>
      <c r="AC120" s="109">
        <v>0</v>
      </c>
      <c r="AD120" s="109">
        <v>0</v>
      </c>
      <c r="AE120" s="109">
        <v>0</v>
      </c>
      <c r="AF120" s="109">
        <v>0</v>
      </c>
      <c r="AG120" s="109">
        <v>0</v>
      </c>
      <c r="AH120" s="109">
        <v>0</v>
      </c>
      <c r="AI120" s="109">
        <v>0</v>
      </c>
      <c r="AJ120" s="109">
        <v>7466</v>
      </c>
      <c r="AK120" s="109">
        <v>7100.75</v>
      </c>
      <c r="AL120" s="109">
        <v>4600.875</v>
      </c>
      <c r="AM120" s="109">
        <v>3343.9375</v>
      </c>
      <c r="AN120" s="109">
        <v>2796.71875</v>
      </c>
      <c r="AO120" s="109">
        <v>2327.859375</v>
      </c>
      <c r="AP120" s="109">
        <v>2211.9296875</v>
      </c>
      <c r="AQ120" s="109">
        <v>1270.21484375</v>
      </c>
      <c r="AR120" s="109">
        <v>3132.21484375</v>
      </c>
      <c r="AS120" s="109">
        <v>4011.5</v>
      </c>
      <c r="AT120" s="109">
        <v>250</v>
      </c>
      <c r="AU120" s="109">
        <v>232.5</v>
      </c>
      <c r="AV120" s="109">
        <v>223.5</v>
      </c>
      <c r="AW120" s="109">
        <v>0</v>
      </c>
      <c r="AX120" s="109">
        <v>0</v>
      </c>
      <c r="AY120" s="109">
        <v>0</v>
      </c>
    </row>
    <row r="121" spans="1:52" x14ac:dyDescent="0.2">
      <c r="A121" s="131"/>
      <c r="B121" s="135" t="s">
        <v>295</v>
      </c>
      <c r="C121" s="117"/>
      <c r="D121" s="128">
        <v>0</v>
      </c>
      <c r="E121" s="128">
        <v>0</v>
      </c>
      <c r="F121" s="128">
        <v>0</v>
      </c>
      <c r="G121" s="128">
        <v>0</v>
      </c>
      <c r="H121" s="128">
        <v>0</v>
      </c>
      <c r="I121" s="128">
        <v>0</v>
      </c>
      <c r="J121" s="128">
        <v>0</v>
      </c>
      <c r="K121" s="128">
        <v>0</v>
      </c>
      <c r="L121" s="128">
        <v>0</v>
      </c>
      <c r="M121" s="128">
        <v>0</v>
      </c>
      <c r="N121" s="128">
        <v>0</v>
      </c>
      <c r="O121" s="128">
        <v>0</v>
      </c>
      <c r="P121" s="128">
        <v>0</v>
      </c>
      <c r="Q121" s="128">
        <v>0</v>
      </c>
      <c r="R121" s="128">
        <v>0</v>
      </c>
      <c r="S121" s="128">
        <v>0</v>
      </c>
      <c r="T121" s="128">
        <v>0</v>
      </c>
      <c r="U121" s="128">
        <v>0</v>
      </c>
      <c r="V121" s="128">
        <v>0</v>
      </c>
      <c r="W121" s="128">
        <v>0</v>
      </c>
      <c r="X121" s="128">
        <v>0</v>
      </c>
      <c r="Y121" s="128">
        <v>0</v>
      </c>
      <c r="Z121" s="128">
        <v>0</v>
      </c>
      <c r="AA121" s="128">
        <v>0</v>
      </c>
      <c r="AB121" s="128">
        <v>0</v>
      </c>
      <c r="AC121" s="128">
        <v>0</v>
      </c>
      <c r="AD121" s="128">
        <v>0</v>
      </c>
      <c r="AE121" s="128">
        <v>0</v>
      </c>
      <c r="AF121" s="128">
        <v>0</v>
      </c>
      <c r="AG121" s="128">
        <v>0</v>
      </c>
      <c r="AH121" s="128">
        <v>0</v>
      </c>
      <c r="AI121" s="128">
        <v>0</v>
      </c>
      <c r="AJ121" s="128">
        <v>0</v>
      </c>
      <c r="AK121" s="128">
        <v>6754</v>
      </c>
      <c r="AL121" s="128">
        <v>6576.75</v>
      </c>
      <c r="AM121" s="128">
        <v>4066.875</v>
      </c>
      <c r="AN121" s="128">
        <v>2659.9375</v>
      </c>
      <c r="AO121" s="128">
        <v>1876.71875</v>
      </c>
      <c r="AP121" s="128">
        <v>1269.859375</v>
      </c>
      <c r="AQ121" s="128">
        <v>1040.9296875</v>
      </c>
      <c r="AR121" s="128">
        <v>194.21484375</v>
      </c>
      <c r="AS121" s="128">
        <v>511.21484375</v>
      </c>
      <c r="AT121" s="128">
        <v>1810.5</v>
      </c>
      <c r="AU121" s="128">
        <v>0</v>
      </c>
      <c r="AV121" s="128">
        <v>0</v>
      </c>
      <c r="AW121" s="128">
        <v>0</v>
      </c>
      <c r="AX121" s="128">
        <v>0</v>
      </c>
      <c r="AY121" s="128">
        <v>0</v>
      </c>
      <c r="AZ121" s="110">
        <f>SUM($D121:$AY121)</f>
        <v>26761</v>
      </c>
    </row>
    <row r="122" spans="1:52" x14ac:dyDescent="0.2">
      <c r="A122" s="134" t="s">
        <v>123</v>
      </c>
      <c r="B122" s="122">
        <v>1</v>
      </c>
      <c r="C122" s="109"/>
      <c r="D122" s="109">
        <v>0</v>
      </c>
      <c r="E122" s="109">
        <v>0</v>
      </c>
      <c r="F122" s="109">
        <v>1232.5</v>
      </c>
      <c r="G122" s="109">
        <v>2044.5</v>
      </c>
      <c r="H122" s="109">
        <v>2217</v>
      </c>
      <c r="I122" s="109">
        <v>2217</v>
      </c>
      <c r="J122" s="109">
        <v>1232.5</v>
      </c>
      <c r="K122" s="109">
        <v>1967</v>
      </c>
      <c r="L122" s="109">
        <v>2217</v>
      </c>
      <c r="M122" s="109">
        <v>250</v>
      </c>
      <c r="N122" s="109">
        <v>1232.5</v>
      </c>
      <c r="O122" s="109">
        <v>232.5</v>
      </c>
      <c r="P122" s="109">
        <v>1232.5</v>
      </c>
      <c r="Q122" s="109">
        <v>250</v>
      </c>
      <c r="R122" s="109">
        <v>1232.5</v>
      </c>
      <c r="S122" s="109">
        <v>422.5</v>
      </c>
      <c r="T122" s="109">
        <v>1060</v>
      </c>
      <c r="U122" s="109">
        <v>2217</v>
      </c>
      <c r="V122" s="109">
        <v>2044.5</v>
      </c>
      <c r="W122" s="109">
        <v>422.5</v>
      </c>
      <c r="X122" s="109">
        <v>1794.5</v>
      </c>
      <c r="Y122" s="109">
        <v>1967</v>
      </c>
      <c r="Z122" s="109">
        <v>2044.5</v>
      </c>
      <c r="AA122" s="109">
        <v>2217</v>
      </c>
      <c r="AB122" s="109">
        <v>2217</v>
      </c>
      <c r="AC122" s="109">
        <v>1967</v>
      </c>
      <c r="AD122" s="109">
        <v>2217</v>
      </c>
      <c r="AE122" s="109">
        <v>422.5</v>
      </c>
      <c r="AF122" s="109">
        <v>1967</v>
      </c>
      <c r="AG122" s="109">
        <v>2217</v>
      </c>
      <c r="AH122" s="109">
        <v>250</v>
      </c>
      <c r="AI122" s="109">
        <v>2217</v>
      </c>
      <c r="AJ122" s="109">
        <v>2217</v>
      </c>
      <c r="AK122" s="109">
        <v>2217</v>
      </c>
      <c r="AL122" s="109">
        <v>2217</v>
      </c>
      <c r="AM122" s="109">
        <v>1232.5</v>
      </c>
      <c r="AN122" s="109">
        <v>1854.5</v>
      </c>
      <c r="AO122" s="109">
        <v>250</v>
      </c>
      <c r="AP122" s="109">
        <v>2217</v>
      </c>
      <c r="AQ122" s="109">
        <v>422.5</v>
      </c>
      <c r="AR122" s="109">
        <v>1042.5</v>
      </c>
      <c r="AS122" s="109">
        <v>2217</v>
      </c>
      <c r="AT122" s="109">
        <v>1232.5</v>
      </c>
      <c r="AU122" s="109">
        <v>422.5</v>
      </c>
      <c r="AV122" s="109">
        <v>1232.5</v>
      </c>
      <c r="AW122" s="109">
        <v>422.5</v>
      </c>
      <c r="AX122" s="109">
        <v>1042.5</v>
      </c>
      <c r="AY122" s="109">
        <v>250</v>
      </c>
    </row>
    <row r="123" spans="1:52" x14ac:dyDescent="0.2">
      <c r="A123" s="112"/>
      <c r="B123" s="122">
        <v>2</v>
      </c>
      <c r="C123" s="109"/>
      <c r="D123" s="109">
        <v>0</v>
      </c>
      <c r="E123" s="109">
        <v>0</v>
      </c>
      <c r="F123" s="109">
        <v>0</v>
      </c>
      <c r="G123" s="109">
        <v>0</v>
      </c>
      <c r="H123" s="109">
        <v>0</v>
      </c>
      <c r="I123" s="109">
        <v>1479.5</v>
      </c>
      <c r="J123" s="109">
        <v>1874</v>
      </c>
      <c r="K123" s="109">
        <v>2053</v>
      </c>
      <c r="L123" s="109">
        <v>1966</v>
      </c>
      <c r="M123" s="109">
        <v>2217</v>
      </c>
      <c r="N123" s="109">
        <v>422.5</v>
      </c>
      <c r="O123" s="109">
        <v>2217</v>
      </c>
      <c r="P123" s="109">
        <v>2217</v>
      </c>
      <c r="Q123" s="109">
        <v>2217</v>
      </c>
      <c r="R123" s="109">
        <v>422.5</v>
      </c>
      <c r="S123" s="109">
        <v>2217</v>
      </c>
      <c r="T123" s="109">
        <v>2217</v>
      </c>
      <c r="U123" s="109">
        <v>1060</v>
      </c>
      <c r="V123" s="109">
        <v>2217</v>
      </c>
      <c r="W123" s="109">
        <v>2217</v>
      </c>
      <c r="X123" s="109">
        <v>422.5</v>
      </c>
      <c r="Y123" s="109">
        <v>897.25</v>
      </c>
      <c r="Z123" s="109">
        <v>983.5</v>
      </c>
      <c r="AA123" s="109">
        <v>1022.25</v>
      </c>
      <c r="AB123" s="109">
        <v>1108.5</v>
      </c>
      <c r="AC123" s="109">
        <v>1108.5</v>
      </c>
      <c r="AD123" s="109">
        <v>983.5</v>
      </c>
      <c r="AE123" s="109">
        <v>1108.5</v>
      </c>
      <c r="AF123" s="109">
        <v>211.25</v>
      </c>
      <c r="AG123" s="109">
        <v>0</v>
      </c>
      <c r="AH123" s="109">
        <v>0</v>
      </c>
      <c r="AI123" s="109">
        <v>172.5</v>
      </c>
      <c r="AJ123" s="109">
        <v>0</v>
      </c>
      <c r="AK123" s="109">
        <v>0</v>
      </c>
      <c r="AL123" s="109">
        <v>0</v>
      </c>
      <c r="AM123" s="109">
        <v>0</v>
      </c>
      <c r="AN123" s="109">
        <v>0</v>
      </c>
      <c r="AO123" s="109">
        <v>362.5</v>
      </c>
      <c r="AP123" s="109">
        <v>0</v>
      </c>
      <c r="AQ123" s="109">
        <v>0</v>
      </c>
      <c r="AR123" s="109">
        <v>1794.5</v>
      </c>
      <c r="AS123" s="109">
        <v>1174.5</v>
      </c>
      <c r="AT123" s="109">
        <v>0</v>
      </c>
      <c r="AU123" s="109">
        <v>984.5</v>
      </c>
      <c r="AV123" s="109">
        <v>1794.5</v>
      </c>
      <c r="AW123" s="109">
        <v>984.5</v>
      </c>
      <c r="AX123" s="109">
        <v>0</v>
      </c>
      <c r="AY123" s="109">
        <v>1174.5</v>
      </c>
    </row>
    <row r="124" spans="1:52" x14ac:dyDescent="0.2">
      <c r="A124" s="112"/>
      <c r="B124" s="122">
        <v>3</v>
      </c>
      <c r="C124" s="109"/>
      <c r="D124" s="109">
        <v>0</v>
      </c>
      <c r="E124" s="109">
        <v>0</v>
      </c>
      <c r="F124" s="109">
        <v>0</v>
      </c>
      <c r="G124" s="109">
        <v>0</v>
      </c>
      <c r="H124" s="109">
        <v>984.5</v>
      </c>
      <c r="I124" s="109">
        <v>172.5</v>
      </c>
      <c r="J124" s="109">
        <v>0</v>
      </c>
      <c r="K124" s="109">
        <v>0</v>
      </c>
      <c r="L124" s="109">
        <v>0</v>
      </c>
      <c r="M124" s="109">
        <v>1192</v>
      </c>
      <c r="N124" s="109">
        <v>2217</v>
      </c>
      <c r="O124" s="109">
        <v>2217</v>
      </c>
      <c r="P124" s="109">
        <v>2217</v>
      </c>
      <c r="Q124" s="109">
        <v>2217</v>
      </c>
      <c r="R124" s="109">
        <v>2217</v>
      </c>
      <c r="S124" s="109">
        <v>422.5</v>
      </c>
      <c r="T124" s="109">
        <v>2217</v>
      </c>
      <c r="U124" s="109">
        <v>2217</v>
      </c>
      <c r="V124" s="109">
        <v>2044.5</v>
      </c>
      <c r="W124" s="109">
        <v>2217</v>
      </c>
      <c r="X124" s="109">
        <v>2217</v>
      </c>
      <c r="Y124" s="109">
        <v>2005.75</v>
      </c>
      <c r="Z124" s="109">
        <v>621.125</v>
      </c>
      <c r="AA124" s="109">
        <v>491.75</v>
      </c>
      <c r="AB124" s="109">
        <v>683.625</v>
      </c>
      <c r="AC124" s="109">
        <v>554.25</v>
      </c>
      <c r="AD124" s="109">
        <v>554.25</v>
      </c>
      <c r="AE124" s="109">
        <v>491.75</v>
      </c>
      <c r="AF124" s="109">
        <v>554.25</v>
      </c>
      <c r="AG124" s="109">
        <v>1794.5</v>
      </c>
      <c r="AH124" s="109">
        <v>0</v>
      </c>
      <c r="AI124" s="109">
        <v>0</v>
      </c>
      <c r="AJ124" s="109">
        <v>0</v>
      </c>
      <c r="AK124" s="109">
        <v>0</v>
      </c>
      <c r="AL124" s="109">
        <v>0</v>
      </c>
      <c r="AM124" s="109">
        <v>0</v>
      </c>
      <c r="AN124" s="109">
        <v>0</v>
      </c>
      <c r="AO124" s="109">
        <v>984.5</v>
      </c>
      <c r="AP124" s="109">
        <v>0</v>
      </c>
      <c r="AQ124" s="109">
        <v>0</v>
      </c>
      <c r="AR124" s="109">
        <v>0</v>
      </c>
      <c r="AS124" s="109">
        <v>0</v>
      </c>
      <c r="AT124" s="109">
        <v>0</v>
      </c>
      <c r="AU124" s="109">
        <v>0</v>
      </c>
      <c r="AV124" s="109">
        <v>0</v>
      </c>
      <c r="AW124" s="109">
        <v>0</v>
      </c>
      <c r="AX124" s="109">
        <v>0</v>
      </c>
      <c r="AY124" s="109">
        <v>0</v>
      </c>
    </row>
    <row r="125" spans="1:52" x14ac:dyDescent="0.2">
      <c r="A125" s="112"/>
      <c r="B125" s="122">
        <v>4</v>
      </c>
      <c r="C125" s="109"/>
      <c r="D125" s="109">
        <v>0</v>
      </c>
      <c r="E125" s="109">
        <v>0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9">
        <v>0</v>
      </c>
      <c r="L125" s="109">
        <v>0</v>
      </c>
      <c r="M125" s="109">
        <v>0</v>
      </c>
      <c r="N125" s="109">
        <v>336</v>
      </c>
      <c r="O125" s="109">
        <v>1713</v>
      </c>
      <c r="P125" s="109">
        <v>2217</v>
      </c>
      <c r="Q125" s="109">
        <v>2217</v>
      </c>
      <c r="R125" s="109">
        <v>2217</v>
      </c>
      <c r="S125" s="109">
        <v>2217</v>
      </c>
      <c r="T125" s="109">
        <v>422.5</v>
      </c>
      <c r="U125" s="109">
        <v>2217</v>
      </c>
      <c r="V125" s="109">
        <v>2217</v>
      </c>
      <c r="W125" s="109">
        <v>2044.5</v>
      </c>
      <c r="X125" s="109">
        <v>2217</v>
      </c>
      <c r="Y125" s="109">
        <v>1108.5</v>
      </c>
      <c r="Z125" s="109">
        <v>1002.875</v>
      </c>
      <c r="AA125" s="109">
        <v>310.5625</v>
      </c>
      <c r="AB125" s="109">
        <v>245.875</v>
      </c>
      <c r="AC125" s="109">
        <v>341.8125</v>
      </c>
      <c r="AD125" s="109">
        <v>277.125</v>
      </c>
      <c r="AE125" s="109">
        <v>277.125</v>
      </c>
      <c r="AF125" s="109">
        <v>245.875</v>
      </c>
      <c r="AG125" s="109">
        <v>0</v>
      </c>
      <c r="AH125" s="109">
        <v>0</v>
      </c>
      <c r="AI125" s="109">
        <v>0</v>
      </c>
      <c r="AJ125" s="109">
        <v>0</v>
      </c>
      <c r="AK125" s="109">
        <v>0</v>
      </c>
      <c r="AL125" s="109">
        <v>0</v>
      </c>
      <c r="AM125" s="109">
        <v>0</v>
      </c>
      <c r="AN125" s="109">
        <v>0</v>
      </c>
      <c r="AO125" s="109">
        <v>0</v>
      </c>
      <c r="AP125" s="109">
        <v>0</v>
      </c>
      <c r="AQ125" s="109">
        <v>0</v>
      </c>
      <c r="AR125" s="109">
        <v>0</v>
      </c>
      <c r="AS125" s="109">
        <v>0</v>
      </c>
      <c r="AT125" s="109">
        <v>0</v>
      </c>
      <c r="AU125" s="109">
        <v>0</v>
      </c>
      <c r="AV125" s="109">
        <v>0</v>
      </c>
      <c r="AW125" s="109">
        <v>0</v>
      </c>
      <c r="AX125" s="109">
        <v>0</v>
      </c>
      <c r="AY125" s="109">
        <v>0</v>
      </c>
    </row>
    <row r="126" spans="1:52" x14ac:dyDescent="0.2">
      <c r="A126" s="112"/>
      <c r="B126" s="122">
        <v>5</v>
      </c>
      <c r="C126" s="109"/>
      <c r="D126" s="109">
        <v>0</v>
      </c>
      <c r="E126" s="109">
        <v>0</v>
      </c>
      <c r="F126" s="109">
        <v>0</v>
      </c>
      <c r="G126" s="109">
        <v>0</v>
      </c>
      <c r="H126" s="109">
        <v>0</v>
      </c>
      <c r="I126" s="109">
        <v>0</v>
      </c>
      <c r="J126" s="109">
        <v>0</v>
      </c>
      <c r="K126" s="109">
        <v>0</v>
      </c>
      <c r="L126" s="109">
        <v>0</v>
      </c>
      <c r="M126" s="109">
        <v>0</v>
      </c>
      <c r="N126" s="109">
        <v>0</v>
      </c>
      <c r="O126" s="109">
        <v>0</v>
      </c>
      <c r="P126" s="109">
        <v>920</v>
      </c>
      <c r="Q126" s="109">
        <v>2217</v>
      </c>
      <c r="R126" s="109">
        <v>2217</v>
      </c>
      <c r="S126" s="109">
        <v>2217</v>
      </c>
      <c r="T126" s="109">
        <v>2217</v>
      </c>
      <c r="U126" s="109">
        <v>422.5</v>
      </c>
      <c r="V126" s="109">
        <v>2217</v>
      </c>
      <c r="W126" s="109">
        <v>2217</v>
      </c>
      <c r="X126" s="109">
        <v>2044.5</v>
      </c>
      <c r="Y126" s="109">
        <v>1108.5</v>
      </c>
      <c r="Z126" s="109">
        <v>554.25</v>
      </c>
      <c r="AA126" s="109">
        <v>501.4375</v>
      </c>
      <c r="AB126" s="109">
        <v>155.28125</v>
      </c>
      <c r="AC126" s="109">
        <v>122.9375</v>
      </c>
      <c r="AD126" s="109">
        <v>170.90625</v>
      </c>
      <c r="AE126" s="109">
        <v>138.5625</v>
      </c>
      <c r="AF126" s="109">
        <v>138.5625</v>
      </c>
      <c r="AG126" s="109">
        <v>0</v>
      </c>
      <c r="AH126" s="109">
        <v>0</v>
      </c>
      <c r="AI126" s="109">
        <v>0</v>
      </c>
      <c r="AJ126" s="109">
        <v>0</v>
      </c>
      <c r="AK126" s="109">
        <v>0</v>
      </c>
      <c r="AL126" s="109">
        <v>0</v>
      </c>
      <c r="AM126" s="109">
        <v>0</v>
      </c>
      <c r="AN126" s="109">
        <v>0</v>
      </c>
      <c r="AO126" s="109">
        <v>0</v>
      </c>
      <c r="AP126" s="109">
        <v>0</v>
      </c>
      <c r="AQ126" s="109">
        <v>0</v>
      </c>
      <c r="AR126" s="109">
        <v>0</v>
      </c>
      <c r="AS126" s="109">
        <v>0</v>
      </c>
      <c r="AT126" s="109">
        <v>0</v>
      </c>
      <c r="AU126" s="109">
        <v>0</v>
      </c>
      <c r="AV126" s="109">
        <v>0</v>
      </c>
      <c r="AW126" s="109">
        <v>0</v>
      </c>
      <c r="AX126" s="109">
        <v>0</v>
      </c>
      <c r="AY126" s="109">
        <v>0</v>
      </c>
    </row>
    <row r="127" spans="1:52" x14ac:dyDescent="0.2">
      <c r="A127" s="112"/>
      <c r="B127" s="122">
        <v>6</v>
      </c>
      <c r="C127" s="109"/>
      <c r="D127" s="109">
        <v>0</v>
      </c>
      <c r="E127" s="109">
        <v>0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  <c r="K127" s="109">
        <v>0</v>
      </c>
      <c r="L127" s="109">
        <v>0</v>
      </c>
      <c r="M127" s="109">
        <v>0</v>
      </c>
      <c r="N127" s="109">
        <v>0</v>
      </c>
      <c r="O127" s="109">
        <v>0</v>
      </c>
      <c r="P127" s="109">
        <v>0</v>
      </c>
      <c r="Q127" s="109">
        <v>568</v>
      </c>
      <c r="R127" s="109">
        <v>2217</v>
      </c>
      <c r="S127" s="109">
        <v>2217</v>
      </c>
      <c r="T127" s="109">
        <v>2217</v>
      </c>
      <c r="U127" s="109">
        <v>2217</v>
      </c>
      <c r="V127" s="109">
        <v>422.5</v>
      </c>
      <c r="W127" s="109">
        <v>2217</v>
      </c>
      <c r="X127" s="109">
        <v>2217</v>
      </c>
      <c r="Y127" s="109">
        <v>1022.25</v>
      </c>
      <c r="Z127" s="109">
        <v>554.25</v>
      </c>
      <c r="AA127" s="109">
        <v>277.125</v>
      </c>
      <c r="AB127" s="109">
        <v>250.71875</v>
      </c>
      <c r="AC127" s="109">
        <v>77.640625</v>
      </c>
      <c r="AD127" s="109">
        <v>61.46875</v>
      </c>
      <c r="AE127" s="109">
        <v>85.453125</v>
      </c>
      <c r="AF127" s="109">
        <v>15.27734375</v>
      </c>
      <c r="AG127" s="109">
        <v>0</v>
      </c>
      <c r="AH127" s="109">
        <v>0</v>
      </c>
      <c r="AI127" s="109">
        <v>0</v>
      </c>
      <c r="AJ127" s="109">
        <v>0</v>
      </c>
      <c r="AK127" s="109">
        <v>0</v>
      </c>
      <c r="AL127" s="109">
        <v>0</v>
      </c>
      <c r="AM127" s="109">
        <v>0</v>
      </c>
      <c r="AN127" s="109">
        <v>0</v>
      </c>
      <c r="AO127" s="109">
        <v>0</v>
      </c>
      <c r="AP127" s="109">
        <v>0</v>
      </c>
      <c r="AQ127" s="109">
        <v>0</v>
      </c>
      <c r="AR127" s="109">
        <v>0</v>
      </c>
      <c r="AS127" s="109">
        <v>0</v>
      </c>
      <c r="AT127" s="109">
        <v>0</v>
      </c>
      <c r="AU127" s="109">
        <v>0</v>
      </c>
      <c r="AV127" s="109">
        <v>0</v>
      </c>
      <c r="AW127" s="109">
        <v>0</v>
      </c>
      <c r="AX127" s="109">
        <v>0</v>
      </c>
      <c r="AY127" s="109">
        <v>0</v>
      </c>
    </row>
    <row r="128" spans="1:52" x14ac:dyDescent="0.2">
      <c r="A128" s="112"/>
      <c r="B128" s="122">
        <v>7</v>
      </c>
      <c r="C128" s="109"/>
      <c r="D128" s="109">
        <v>0</v>
      </c>
      <c r="E128" s="109">
        <v>0</v>
      </c>
      <c r="F128" s="109">
        <v>0</v>
      </c>
      <c r="G128" s="109">
        <v>0</v>
      </c>
      <c r="H128" s="109">
        <v>0</v>
      </c>
      <c r="I128" s="109">
        <v>0</v>
      </c>
      <c r="J128" s="109">
        <v>0</v>
      </c>
      <c r="K128" s="109">
        <v>0</v>
      </c>
      <c r="L128" s="109">
        <v>0</v>
      </c>
      <c r="M128" s="109">
        <v>0</v>
      </c>
      <c r="N128" s="109">
        <v>0</v>
      </c>
      <c r="O128" s="109">
        <v>0</v>
      </c>
      <c r="P128" s="109">
        <v>0</v>
      </c>
      <c r="Q128" s="109">
        <v>0</v>
      </c>
      <c r="R128" s="109">
        <v>275</v>
      </c>
      <c r="S128" s="109">
        <v>2141</v>
      </c>
      <c r="T128" s="109">
        <v>2217</v>
      </c>
      <c r="U128" s="109">
        <v>2217</v>
      </c>
      <c r="V128" s="109">
        <v>2217</v>
      </c>
      <c r="W128" s="109">
        <v>422.5</v>
      </c>
      <c r="X128" s="109">
        <v>2217</v>
      </c>
      <c r="Y128" s="109">
        <v>1108.5</v>
      </c>
      <c r="Z128" s="109">
        <v>511.125</v>
      </c>
      <c r="AA128" s="109">
        <v>277.125</v>
      </c>
      <c r="AB128" s="109">
        <v>138.5625</v>
      </c>
      <c r="AC128" s="109">
        <v>125.359375</v>
      </c>
      <c r="AD128" s="109">
        <v>38.8203125</v>
      </c>
      <c r="AE128" s="109">
        <v>16.5390625</v>
      </c>
      <c r="AF128" s="109">
        <v>0</v>
      </c>
      <c r="AG128" s="109">
        <v>0</v>
      </c>
      <c r="AH128" s="109">
        <v>0</v>
      </c>
      <c r="AI128" s="109">
        <v>0</v>
      </c>
      <c r="AJ128" s="109">
        <v>0</v>
      </c>
      <c r="AK128" s="109">
        <v>0</v>
      </c>
      <c r="AL128" s="109">
        <v>0</v>
      </c>
      <c r="AM128" s="109">
        <v>0</v>
      </c>
      <c r="AN128" s="109">
        <v>0</v>
      </c>
      <c r="AO128" s="109">
        <v>0</v>
      </c>
      <c r="AP128" s="109">
        <v>0</v>
      </c>
      <c r="AQ128" s="109">
        <v>0</v>
      </c>
      <c r="AR128" s="109">
        <v>0</v>
      </c>
      <c r="AS128" s="109">
        <v>0</v>
      </c>
      <c r="AT128" s="109">
        <v>0</v>
      </c>
      <c r="AU128" s="109">
        <v>0</v>
      </c>
      <c r="AV128" s="109">
        <v>0</v>
      </c>
      <c r="AW128" s="109">
        <v>0</v>
      </c>
      <c r="AX128" s="109">
        <v>0</v>
      </c>
      <c r="AY128" s="109">
        <v>0</v>
      </c>
    </row>
    <row r="129" spans="1:51" x14ac:dyDescent="0.2">
      <c r="A129" s="112"/>
      <c r="B129" s="122">
        <v>8</v>
      </c>
      <c r="C129" s="109"/>
      <c r="D129" s="109">
        <v>0</v>
      </c>
      <c r="E129" s="109">
        <v>0</v>
      </c>
      <c r="F129" s="109">
        <v>0</v>
      </c>
      <c r="G129" s="109">
        <v>0</v>
      </c>
      <c r="H129" s="109">
        <v>0</v>
      </c>
      <c r="I129" s="109">
        <v>0</v>
      </c>
      <c r="J129" s="109">
        <v>0</v>
      </c>
      <c r="K129" s="109">
        <v>0</v>
      </c>
      <c r="L129" s="109">
        <v>0</v>
      </c>
      <c r="M129" s="109">
        <v>0</v>
      </c>
      <c r="N129" s="109">
        <v>0</v>
      </c>
      <c r="O129" s="109">
        <v>0</v>
      </c>
      <c r="P129" s="109">
        <v>0</v>
      </c>
      <c r="Q129" s="109">
        <v>0</v>
      </c>
      <c r="R129" s="109">
        <v>0</v>
      </c>
      <c r="S129" s="109">
        <v>0</v>
      </c>
      <c r="T129" s="109">
        <v>1794</v>
      </c>
      <c r="U129" s="109">
        <v>2217</v>
      </c>
      <c r="V129" s="109">
        <v>2217</v>
      </c>
      <c r="W129" s="109">
        <v>2217</v>
      </c>
      <c r="X129" s="109">
        <v>422.5</v>
      </c>
      <c r="Y129" s="109">
        <v>1108.5</v>
      </c>
      <c r="Z129" s="109">
        <v>554.25</v>
      </c>
      <c r="AA129" s="109">
        <v>255.5625</v>
      </c>
      <c r="AB129" s="109">
        <v>138.5625</v>
      </c>
      <c r="AC129" s="109">
        <v>69.28125</v>
      </c>
      <c r="AD129" s="109">
        <v>62.6796875</v>
      </c>
      <c r="AE129" s="109">
        <v>0</v>
      </c>
      <c r="AF129" s="109">
        <v>0</v>
      </c>
      <c r="AG129" s="109">
        <v>0</v>
      </c>
      <c r="AH129" s="109">
        <v>0</v>
      </c>
      <c r="AI129" s="109">
        <v>0</v>
      </c>
      <c r="AJ129" s="109">
        <v>0</v>
      </c>
      <c r="AK129" s="109">
        <v>0</v>
      </c>
      <c r="AL129" s="109">
        <v>0</v>
      </c>
      <c r="AM129" s="109">
        <v>0</v>
      </c>
      <c r="AN129" s="109">
        <v>0</v>
      </c>
      <c r="AO129" s="109">
        <v>0</v>
      </c>
      <c r="AP129" s="109">
        <v>0</v>
      </c>
      <c r="AQ129" s="109">
        <v>0</v>
      </c>
      <c r="AR129" s="109">
        <v>0</v>
      </c>
      <c r="AS129" s="109">
        <v>0</v>
      </c>
      <c r="AT129" s="109">
        <v>0</v>
      </c>
      <c r="AU129" s="109">
        <v>0</v>
      </c>
      <c r="AV129" s="109">
        <v>0</v>
      </c>
      <c r="AW129" s="109">
        <v>0</v>
      </c>
      <c r="AX129" s="109">
        <v>0</v>
      </c>
      <c r="AY129" s="109">
        <v>0</v>
      </c>
    </row>
    <row r="130" spans="1:51" x14ac:dyDescent="0.2">
      <c r="A130" s="112"/>
      <c r="B130" s="122">
        <v>9</v>
      </c>
      <c r="C130" s="109"/>
      <c r="D130" s="109">
        <v>0</v>
      </c>
      <c r="E130" s="109">
        <v>0</v>
      </c>
      <c r="F130" s="109">
        <v>0</v>
      </c>
      <c r="G130" s="109">
        <v>0</v>
      </c>
      <c r="H130" s="109">
        <v>0</v>
      </c>
      <c r="I130" s="109">
        <v>0</v>
      </c>
      <c r="J130" s="109">
        <v>0</v>
      </c>
      <c r="K130" s="109">
        <v>0</v>
      </c>
      <c r="L130" s="109">
        <v>0</v>
      </c>
      <c r="M130" s="109">
        <v>0</v>
      </c>
      <c r="N130" s="109">
        <v>0</v>
      </c>
      <c r="O130" s="109">
        <v>0</v>
      </c>
      <c r="P130" s="109">
        <v>0</v>
      </c>
      <c r="Q130" s="109">
        <v>0</v>
      </c>
      <c r="R130" s="109">
        <v>0</v>
      </c>
      <c r="S130" s="109">
        <v>0</v>
      </c>
      <c r="T130" s="109">
        <v>0</v>
      </c>
      <c r="U130" s="109">
        <v>1591</v>
      </c>
      <c r="V130" s="109">
        <v>2217</v>
      </c>
      <c r="W130" s="109">
        <v>2217</v>
      </c>
      <c r="X130" s="109">
        <v>2217</v>
      </c>
      <c r="Y130" s="109">
        <v>211.25</v>
      </c>
      <c r="Z130" s="109">
        <v>554.25</v>
      </c>
      <c r="AA130" s="109">
        <v>277.125</v>
      </c>
      <c r="AB130" s="109">
        <v>127.78125</v>
      </c>
      <c r="AC130" s="109">
        <v>69.28125</v>
      </c>
      <c r="AD130" s="109">
        <v>34.640625</v>
      </c>
      <c r="AE130" s="109">
        <v>0</v>
      </c>
      <c r="AF130" s="109">
        <v>0</v>
      </c>
      <c r="AG130" s="109">
        <v>0</v>
      </c>
      <c r="AH130" s="109">
        <v>0</v>
      </c>
      <c r="AI130" s="109">
        <v>0</v>
      </c>
      <c r="AJ130" s="109">
        <v>0</v>
      </c>
      <c r="AK130" s="109">
        <v>0</v>
      </c>
      <c r="AL130" s="109">
        <v>0</v>
      </c>
      <c r="AM130" s="109">
        <v>0</v>
      </c>
      <c r="AN130" s="109">
        <v>0</v>
      </c>
      <c r="AO130" s="109">
        <v>0</v>
      </c>
      <c r="AP130" s="109">
        <v>0</v>
      </c>
      <c r="AQ130" s="109">
        <v>0</v>
      </c>
      <c r="AR130" s="109">
        <v>0</v>
      </c>
      <c r="AS130" s="109">
        <v>0</v>
      </c>
      <c r="AT130" s="109">
        <v>0</v>
      </c>
      <c r="AU130" s="109">
        <v>0</v>
      </c>
      <c r="AV130" s="109">
        <v>0</v>
      </c>
      <c r="AW130" s="109">
        <v>0</v>
      </c>
      <c r="AX130" s="109">
        <v>0</v>
      </c>
      <c r="AY130" s="109">
        <v>0</v>
      </c>
    </row>
    <row r="131" spans="1:51" x14ac:dyDescent="0.2">
      <c r="A131" s="112"/>
      <c r="B131" s="122">
        <v>10</v>
      </c>
      <c r="C131" s="109"/>
      <c r="D131" s="109">
        <v>0</v>
      </c>
      <c r="E131" s="109">
        <v>0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  <c r="K131" s="109">
        <v>0</v>
      </c>
      <c r="L131" s="109">
        <v>0</v>
      </c>
      <c r="M131" s="109">
        <v>0</v>
      </c>
      <c r="N131" s="109">
        <v>0</v>
      </c>
      <c r="O131" s="109">
        <v>0</v>
      </c>
      <c r="P131" s="109">
        <v>0</v>
      </c>
      <c r="Q131" s="109">
        <v>0</v>
      </c>
      <c r="R131" s="109">
        <v>0</v>
      </c>
      <c r="S131" s="109">
        <v>0</v>
      </c>
      <c r="T131" s="109">
        <v>0</v>
      </c>
      <c r="U131" s="109">
        <v>0</v>
      </c>
      <c r="V131" s="109">
        <v>1380</v>
      </c>
      <c r="W131" s="109">
        <v>2217</v>
      </c>
      <c r="X131" s="109">
        <v>2217</v>
      </c>
      <c r="Y131" s="109">
        <v>1108.5</v>
      </c>
      <c r="Z131" s="109">
        <v>105.625</v>
      </c>
      <c r="AA131" s="109">
        <v>277.125</v>
      </c>
      <c r="AB131" s="109">
        <v>138.5625</v>
      </c>
      <c r="AC131" s="109">
        <v>63.890625</v>
      </c>
      <c r="AD131" s="109">
        <v>23.46875</v>
      </c>
      <c r="AE131" s="109">
        <v>0</v>
      </c>
      <c r="AF131" s="109">
        <v>0</v>
      </c>
      <c r="AG131" s="109">
        <v>0</v>
      </c>
      <c r="AH131" s="109">
        <v>0</v>
      </c>
      <c r="AI131" s="109">
        <v>0</v>
      </c>
      <c r="AJ131" s="109">
        <v>0</v>
      </c>
      <c r="AK131" s="109">
        <v>0</v>
      </c>
      <c r="AL131" s="109">
        <v>0</v>
      </c>
      <c r="AM131" s="109">
        <v>0</v>
      </c>
      <c r="AN131" s="109">
        <v>0</v>
      </c>
      <c r="AO131" s="109">
        <v>0</v>
      </c>
      <c r="AP131" s="109">
        <v>0</v>
      </c>
      <c r="AQ131" s="109">
        <v>0</v>
      </c>
      <c r="AR131" s="109">
        <v>0</v>
      </c>
      <c r="AS131" s="109">
        <v>0</v>
      </c>
      <c r="AT131" s="109">
        <v>0</v>
      </c>
      <c r="AU131" s="109">
        <v>0</v>
      </c>
      <c r="AV131" s="109">
        <v>0</v>
      </c>
      <c r="AW131" s="109">
        <v>0</v>
      </c>
      <c r="AX131" s="109">
        <v>0</v>
      </c>
      <c r="AY131" s="109">
        <v>0</v>
      </c>
    </row>
    <row r="132" spans="1:51" x14ac:dyDescent="0.2">
      <c r="A132" s="112"/>
      <c r="B132" s="122">
        <v>11</v>
      </c>
      <c r="C132" s="109"/>
      <c r="D132" s="109">
        <v>0</v>
      </c>
      <c r="E132" s="109">
        <v>0</v>
      </c>
      <c r="F132" s="109">
        <v>0</v>
      </c>
      <c r="G132" s="109">
        <v>0</v>
      </c>
      <c r="H132" s="109">
        <v>0</v>
      </c>
      <c r="I132" s="109">
        <v>0</v>
      </c>
      <c r="J132" s="109">
        <v>0</v>
      </c>
      <c r="K132" s="109">
        <v>0</v>
      </c>
      <c r="L132" s="109">
        <v>0</v>
      </c>
      <c r="M132" s="109">
        <v>0</v>
      </c>
      <c r="N132" s="109">
        <v>0</v>
      </c>
      <c r="O132" s="109">
        <v>0</v>
      </c>
      <c r="P132" s="109">
        <v>0</v>
      </c>
      <c r="Q132" s="109">
        <v>0</v>
      </c>
      <c r="R132" s="109">
        <v>0</v>
      </c>
      <c r="S132" s="109">
        <v>0</v>
      </c>
      <c r="T132" s="109">
        <v>0</v>
      </c>
      <c r="U132" s="109">
        <v>0</v>
      </c>
      <c r="V132" s="109">
        <v>0</v>
      </c>
      <c r="W132" s="109">
        <v>1194</v>
      </c>
      <c r="X132" s="109">
        <v>2217</v>
      </c>
      <c r="Y132" s="109">
        <v>1108.5</v>
      </c>
      <c r="Z132" s="109">
        <v>554.25</v>
      </c>
      <c r="AA132" s="109">
        <v>52.8125</v>
      </c>
      <c r="AB132" s="109">
        <v>138.5625</v>
      </c>
      <c r="AC132" s="109">
        <v>69.28125</v>
      </c>
      <c r="AD132" s="109">
        <v>0</v>
      </c>
      <c r="AE132" s="109">
        <v>0</v>
      </c>
      <c r="AF132" s="109">
        <v>0</v>
      </c>
      <c r="AG132" s="109">
        <v>0</v>
      </c>
      <c r="AH132" s="109">
        <v>0</v>
      </c>
      <c r="AI132" s="109">
        <v>0</v>
      </c>
      <c r="AJ132" s="109">
        <v>0</v>
      </c>
      <c r="AK132" s="109">
        <v>0</v>
      </c>
      <c r="AL132" s="109">
        <v>0</v>
      </c>
      <c r="AM132" s="109">
        <v>0</v>
      </c>
      <c r="AN132" s="109">
        <v>0</v>
      </c>
      <c r="AO132" s="109">
        <v>0</v>
      </c>
      <c r="AP132" s="109">
        <v>0</v>
      </c>
      <c r="AQ132" s="109">
        <v>0</v>
      </c>
      <c r="AR132" s="109">
        <v>0</v>
      </c>
      <c r="AS132" s="109">
        <v>0</v>
      </c>
      <c r="AT132" s="109">
        <v>0</v>
      </c>
      <c r="AU132" s="109">
        <v>0</v>
      </c>
      <c r="AV132" s="109">
        <v>0</v>
      </c>
      <c r="AW132" s="109">
        <v>0</v>
      </c>
      <c r="AX132" s="109">
        <v>0</v>
      </c>
      <c r="AY132" s="109">
        <v>0</v>
      </c>
    </row>
    <row r="133" spans="1:51" x14ac:dyDescent="0.2">
      <c r="A133" s="112"/>
      <c r="B133" s="122">
        <v>12</v>
      </c>
      <c r="C133" s="109"/>
      <c r="D133" s="109">
        <v>0</v>
      </c>
      <c r="E133" s="109">
        <v>0</v>
      </c>
      <c r="F133" s="109">
        <v>0</v>
      </c>
      <c r="G133" s="109">
        <v>0</v>
      </c>
      <c r="H133" s="109">
        <v>0</v>
      </c>
      <c r="I133" s="109">
        <v>0</v>
      </c>
      <c r="J133" s="109">
        <v>0</v>
      </c>
      <c r="K133" s="109">
        <v>0</v>
      </c>
      <c r="L133" s="109">
        <v>0</v>
      </c>
      <c r="M133" s="109">
        <v>0</v>
      </c>
      <c r="N133" s="109">
        <v>0</v>
      </c>
      <c r="O133" s="109">
        <v>0</v>
      </c>
      <c r="P133" s="109">
        <v>0</v>
      </c>
      <c r="Q133" s="109">
        <v>0</v>
      </c>
      <c r="R133" s="109">
        <v>0</v>
      </c>
      <c r="S133" s="109">
        <v>0</v>
      </c>
      <c r="T133" s="109">
        <v>0</v>
      </c>
      <c r="U133" s="109">
        <v>0</v>
      </c>
      <c r="V133" s="109">
        <v>0</v>
      </c>
      <c r="W133" s="109">
        <v>0</v>
      </c>
      <c r="X133" s="109">
        <v>973</v>
      </c>
      <c r="Y133" s="109">
        <v>1108.5</v>
      </c>
      <c r="Z133" s="109">
        <v>554.25</v>
      </c>
      <c r="AA133" s="109">
        <v>277.125</v>
      </c>
      <c r="AB133" s="109">
        <v>26.40625</v>
      </c>
      <c r="AC133" s="109">
        <v>69.28125</v>
      </c>
      <c r="AD133" s="109">
        <v>0</v>
      </c>
      <c r="AE133" s="109">
        <v>0</v>
      </c>
      <c r="AF133" s="109">
        <v>0</v>
      </c>
      <c r="AG133" s="109">
        <v>0</v>
      </c>
      <c r="AH133" s="109">
        <v>0</v>
      </c>
      <c r="AI133" s="109">
        <v>0</v>
      </c>
      <c r="AJ133" s="109">
        <v>0</v>
      </c>
      <c r="AK133" s="109">
        <v>0</v>
      </c>
      <c r="AL133" s="109">
        <v>0</v>
      </c>
      <c r="AM133" s="109">
        <v>0</v>
      </c>
      <c r="AN133" s="109">
        <v>0</v>
      </c>
      <c r="AO133" s="109">
        <v>0</v>
      </c>
      <c r="AP133" s="109">
        <v>0</v>
      </c>
      <c r="AQ133" s="109">
        <v>0</v>
      </c>
      <c r="AR133" s="109">
        <v>0</v>
      </c>
      <c r="AS133" s="109">
        <v>0</v>
      </c>
      <c r="AT133" s="109">
        <v>0</v>
      </c>
      <c r="AU133" s="109">
        <v>0</v>
      </c>
      <c r="AV133" s="109">
        <v>0</v>
      </c>
      <c r="AW133" s="109">
        <v>0</v>
      </c>
      <c r="AX133" s="109">
        <v>0</v>
      </c>
      <c r="AY133" s="109">
        <v>0</v>
      </c>
    </row>
    <row r="134" spans="1:51" x14ac:dyDescent="0.2">
      <c r="A134" s="112"/>
      <c r="B134" s="123">
        <v>13</v>
      </c>
      <c r="C134" s="109"/>
      <c r="D134" s="109">
        <v>0</v>
      </c>
      <c r="E134" s="109">
        <v>0</v>
      </c>
      <c r="F134" s="109">
        <v>0</v>
      </c>
      <c r="G134" s="109">
        <v>0</v>
      </c>
      <c r="H134" s="109">
        <v>0</v>
      </c>
      <c r="I134" s="109">
        <v>0</v>
      </c>
      <c r="J134" s="109">
        <v>0</v>
      </c>
      <c r="K134" s="109">
        <v>0</v>
      </c>
      <c r="L134" s="109">
        <v>0</v>
      </c>
      <c r="M134" s="109">
        <v>0</v>
      </c>
      <c r="N134" s="109">
        <v>0</v>
      </c>
      <c r="O134" s="109">
        <v>0</v>
      </c>
      <c r="P134" s="109">
        <v>0</v>
      </c>
      <c r="Q134" s="109">
        <v>0</v>
      </c>
      <c r="R134" s="109">
        <v>0</v>
      </c>
      <c r="S134" s="109">
        <v>0</v>
      </c>
      <c r="T134" s="109">
        <v>0</v>
      </c>
      <c r="U134" s="109">
        <v>0</v>
      </c>
      <c r="V134" s="109">
        <v>0</v>
      </c>
      <c r="W134" s="109">
        <v>0</v>
      </c>
      <c r="X134" s="109">
        <v>0</v>
      </c>
      <c r="Y134" s="109">
        <v>338.5</v>
      </c>
      <c r="Z134" s="109">
        <v>554.25</v>
      </c>
      <c r="AA134" s="109">
        <v>277.125</v>
      </c>
      <c r="AB134" s="109">
        <v>138.5625</v>
      </c>
      <c r="AC134" s="109">
        <v>13.203125</v>
      </c>
      <c r="AD134" s="109">
        <v>0</v>
      </c>
      <c r="AE134" s="109">
        <v>0</v>
      </c>
      <c r="AF134" s="109">
        <v>0</v>
      </c>
      <c r="AG134" s="109">
        <v>0</v>
      </c>
      <c r="AH134" s="109">
        <v>0</v>
      </c>
      <c r="AI134" s="109">
        <v>0</v>
      </c>
      <c r="AJ134" s="109">
        <v>0</v>
      </c>
      <c r="AK134" s="109">
        <v>0</v>
      </c>
      <c r="AL134" s="109">
        <v>0</v>
      </c>
      <c r="AM134" s="109">
        <v>0</v>
      </c>
      <c r="AN134" s="109">
        <v>0</v>
      </c>
      <c r="AO134" s="109">
        <v>0</v>
      </c>
      <c r="AP134" s="109">
        <v>0</v>
      </c>
      <c r="AQ134" s="109">
        <v>0</v>
      </c>
      <c r="AR134" s="109">
        <v>0</v>
      </c>
      <c r="AS134" s="109">
        <v>0</v>
      </c>
      <c r="AT134" s="109">
        <v>0</v>
      </c>
      <c r="AU134" s="109">
        <v>0</v>
      </c>
      <c r="AV134" s="109">
        <v>0</v>
      </c>
      <c r="AW134" s="109">
        <v>0</v>
      </c>
      <c r="AX134" s="109">
        <v>0</v>
      </c>
      <c r="AY134" s="109">
        <v>0</v>
      </c>
    </row>
    <row r="135" spans="1:51" x14ac:dyDescent="0.2">
      <c r="A135" s="112"/>
      <c r="B135" s="123">
        <v>14</v>
      </c>
      <c r="C135" s="109"/>
      <c r="D135" s="109">
        <v>0</v>
      </c>
      <c r="E135" s="109">
        <v>0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  <c r="K135" s="109">
        <v>0</v>
      </c>
      <c r="L135" s="109">
        <v>0</v>
      </c>
      <c r="M135" s="109">
        <v>0</v>
      </c>
      <c r="N135" s="109">
        <v>0</v>
      </c>
      <c r="O135" s="109">
        <v>0</v>
      </c>
      <c r="P135" s="109">
        <v>0</v>
      </c>
      <c r="Q135" s="109">
        <v>0</v>
      </c>
      <c r="R135" s="109">
        <v>0</v>
      </c>
      <c r="S135" s="109">
        <v>0</v>
      </c>
      <c r="T135" s="109">
        <v>0</v>
      </c>
      <c r="U135" s="109">
        <v>0</v>
      </c>
      <c r="V135" s="109">
        <v>0</v>
      </c>
      <c r="W135" s="109">
        <v>0</v>
      </c>
      <c r="X135" s="109">
        <v>0</v>
      </c>
      <c r="Y135" s="109">
        <v>0</v>
      </c>
      <c r="Z135" s="109">
        <v>53.25</v>
      </c>
      <c r="AA135" s="109">
        <v>173.75</v>
      </c>
      <c r="AB135" s="109">
        <v>85.4375</v>
      </c>
      <c r="AC135" s="109">
        <v>4</v>
      </c>
      <c r="AD135" s="109">
        <v>0</v>
      </c>
      <c r="AE135" s="109">
        <v>0</v>
      </c>
      <c r="AF135" s="109">
        <v>0</v>
      </c>
      <c r="AG135" s="109">
        <v>0</v>
      </c>
      <c r="AH135" s="109">
        <v>0</v>
      </c>
      <c r="AI135" s="109">
        <v>0</v>
      </c>
      <c r="AJ135" s="109">
        <v>0</v>
      </c>
      <c r="AK135" s="109">
        <v>0</v>
      </c>
      <c r="AL135" s="109">
        <v>0</v>
      </c>
      <c r="AM135" s="109">
        <v>0</v>
      </c>
      <c r="AN135" s="109">
        <v>0</v>
      </c>
      <c r="AO135" s="109">
        <v>0</v>
      </c>
      <c r="AP135" s="109">
        <v>0</v>
      </c>
      <c r="AQ135" s="109">
        <v>0</v>
      </c>
      <c r="AR135" s="109">
        <v>0</v>
      </c>
      <c r="AS135" s="109">
        <v>0</v>
      </c>
      <c r="AT135" s="109">
        <v>0</v>
      </c>
      <c r="AU135" s="109">
        <v>0</v>
      </c>
      <c r="AV135" s="109">
        <v>0</v>
      </c>
      <c r="AW135" s="109">
        <v>0</v>
      </c>
      <c r="AX135" s="109">
        <v>0</v>
      </c>
      <c r="AY135" s="109">
        <v>0</v>
      </c>
    </row>
    <row r="136" spans="1:51" x14ac:dyDescent="0.2">
      <c r="A136" s="112"/>
      <c r="B136" s="123">
        <v>15</v>
      </c>
      <c r="C136" s="109"/>
      <c r="D136" s="109">
        <v>0</v>
      </c>
      <c r="E136" s="109">
        <v>0</v>
      </c>
      <c r="F136" s="109">
        <v>0</v>
      </c>
      <c r="G136" s="109">
        <v>0</v>
      </c>
      <c r="H136" s="109">
        <v>0</v>
      </c>
      <c r="I136" s="109">
        <v>0</v>
      </c>
      <c r="J136" s="109">
        <v>0</v>
      </c>
      <c r="K136" s="109">
        <v>0</v>
      </c>
      <c r="L136" s="109">
        <v>0</v>
      </c>
      <c r="M136" s="109">
        <v>0</v>
      </c>
      <c r="N136" s="109">
        <v>0</v>
      </c>
      <c r="O136" s="109">
        <v>0</v>
      </c>
      <c r="P136" s="109">
        <v>0</v>
      </c>
      <c r="Q136" s="109">
        <v>0</v>
      </c>
      <c r="R136" s="109">
        <v>0</v>
      </c>
      <c r="S136" s="109">
        <v>0</v>
      </c>
      <c r="T136" s="109">
        <v>0</v>
      </c>
      <c r="U136" s="109">
        <v>0</v>
      </c>
      <c r="V136" s="109">
        <v>0</v>
      </c>
      <c r="W136" s="109">
        <v>0</v>
      </c>
      <c r="X136" s="109">
        <v>0</v>
      </c>
      <c r="Y136" s="109">
        <v>0</v>
      </c>
      <c r="Z136" s="109">
        <v>0</v>
      </c>
      <c r="AA136" s="109">
        <v>0</v>
      </c>
      <c r="AB136" s="109">
        <v>0</v>
      </c>
      <c r="AC136" s="109">
        <v>0</v>
      </c>
      <c r="AD136" s="109">
        <v>0</v>
      </c>
      <c r="AE136" s="109">
        <v>0</v>
      </c>
      <c r="AF136" s="109">
        <v>0</v>
      </c>
      <c r="AG136" s="109">
        <v>0</v>
      </c>
      <c r="AH136" s="109">
        <v>0</v>
      </c>
      <c r="AI136" s="109">
        <v>0</v>
      </c>
      <c r="AJ136" s="109">
        <v>0</v>
      </c>
      <c r="AK136" s="109">
        <v>0</v>
      </c>
      <c r="AL136" s="109">
        <v>0</v>
      </c>
      <c r="AM136" s="109">
        <v>0</v>
      </c>
      <c r="AN136" s="109">
        <v>0</v>
      </c>
      <c r="AO136" s="109">
        <v>0</v>
      </c>
      <c r="AP136" s="109">
        <v>0</v>
      </c>
      <c r="AQ136" s="109">
        <v>0</v>
      </c>
      <c r="AR136" s="109">
        <v>0</v>
      </c>
      <c r="AS136" s="109">
        <v>0</v>
      </c>
      <c r="AT136" s="109">
        <v>0</v>
      </c>
      <c r="AU136" s="109">
        <v>0</v>
      </c>
      <c r="AV136" s="109">
        <v>0</v>
      </c>
      <c r="AW136" s="109">
        <v>0</v>
      </c>
      <c r="AX136" s="109">
        <v>0</v>
      </c>
      <c r="AY136" s="109">
        <v>0</v>
      </c>
    </row>
    <row r="137" spans="1:51" x14ac:dyDescent="0.2">
      <c r="A137" s="112"/>
      <c r="B137" s="123">
        <v>16</v>
      </c>
      <c r="C137" s="109"/>
      <c r="D137" s="109">
        <v>0</v>
      </c>
      <c r="E137" s="109">
        <v>0</v>
      </c>
      <c r="F137" s="109">
        <v>0</v>
      </c>
      <c r="G137" s="109">
        <v>0</v>
      </c>
      <c r="H137" s="109">
        <v>0</v>
      </c>
      <c r="I137" s="109">
        <v>0</v>
      </c>
      <c r="J137" s="109">
        <v>0</v>
      </c>
      <c r="K137" s="109">
        <v>0</v>
      </c>
      <c r="L137" s="109">
        <v>0</v>
      </c>
      <c r="M137" s="109">
        <v>0</v>
      </c>
      <c r="N137" s="109">
        <v>0</v>
      </c>
      <c r="O137" s="109">
        <v>0</v>
      </c>
      <c r="P137" s="109">
        <v>0</v>
      </c>
      <c r="Q137" s="109">
        <v>0</v>
      </c>
      <c r="R137" s="109">
        <v>0</v>
      </c>
      <c r="S137" s="109">
        <v>0</v>
      </c>
      <c r="T137" s="109">
        <v>0</v>
      </c>
      <c r="U137" s="109">
        <v>0</v>
      </c>
      <c r="V137" s="109">
        <v>0</v>
      </c>
      <c r="W137" s="109">
        <v>0</v>
      </c>
      <c r="X137" s="109">
        <v>0</v>
      </c>
      <c r="Y137" s="109">
        <v>0</v>
      </c>
      <c r="Z137" s="109">
        <v>0</v>
      </c>
      <c r="AA137" s="109">
        <v>0</v>
      </c>
      <c r="AB137" s="109">
        <v>0</v>
      </c>
      <c r="AC137" s="109">
        <v>0</v>
      </c>
      <c r="AD137" s="109">
        <v>0</v>
      </c>
      <c r="AE137" s="109">
        <v>0</v>
      </c>
      <c r="AF137" s="109">
        <v>0</v>
      </c>
      <c r="AG137" s="109">
        <v>0</v>
      </c>
      <c r="AH137" s="109">
        <v>0</v>
      </c>
      <c r="AI137" s="109">
        <v>0</v>
      </c>
      <c r="AJ137" s="109">
        <v>0</v>
      </c>
      <c r="AK137" s="109">
        <v>0</v>
      </c>
      <c r="AL137" s="109">
        <v>0</v>
      </c>
      <c r="AM137" s="109">
        <v>0</v>
      </c>
      <c r="AN137" s="109">
        <v>0</v>
      </c>
      <c r="AO137" s="109">
        <v>0</v>
      </c>
      <c r="AP137" s="109">
        <v>0</v>
      </c>
      <c r="AQ137" s="109">
        <v>0</v>
      </c>
      <c r="AR137" s="109">
        <v>0</v>
      </c>
      <c r="AS137" s="109">
        <v>0</v>
      </c>
      <c r="AT137" s="109">
        <v>0</v>
      </c>
      <c r="AU137" s="109">
        <v>0</v>
      </c>
      <c r="AV137" s="109">
        <v>0</v>
      </c>
      <c r="AW137" s="109">
        <v>0</v>
      </c>
      <c r="AX137" s="109">
        <v>0</v>
      </c>
      <c r="AY137" s="109">
        <v>0</v>
      </c>
    </row>
    <row r="138" spans="1:51" x14ac:dyDescent="0.2">
      <c r="A138" s="112"/>
      <c r="B138" s="123">
        <v>17</v>
      </c>
      <c r="C138" s="109"/>
      <c r="D138" s="109">
        <v>0</v>
      </c>
      <c r="E138" s="109">
        <v>0</v>
      </c>
      <c r="F138" s="109">
        <v>0</v>
      </c>
      <c r="G138" s="109">
        <v>0</v>
      </c>
      <c r="H138" s="109">
        <v>0</v>
      </c>
      <c r="I138" s="109">
        <v>0</v>
      </c>
      <c r="J138" s="109">
        <v>0</v>
      </c>
      <c r="K138" s="109">
        <v>0</v>
      </c>
      <c r="L138" s="109">
        <v>0</v>
      </c>
      <c r="M138" s="109">
        <v>0</v>
      </c>
      <c r="N138" s="109">
        <v>0</v>
      </c>
      <c r="O138" s="109">
        <v>0</v>
      </c>
      <c r="P138" s="109">
        <v>0</v>
      </c>
      <c r="Q138" s="109">
        <v>0</v>
      </c>
      <c r="R138" s="109">
        <v>0</v>
      </c>
      <c r="S138" s="109">
        <v>0</v>
      </c>
      <c r="T138" s="109">
        <v>0</v>
      </c>
      <c r="U138" s="109">
        <v>0</v>
      </c>
      <c r="V138" s="109">
        <v>0</v>
      </c>
      <c r="W138" s="109">
        <v>0</v>
      </c>
      <c r="X138" s="109">
        <v>0</v>
      </c>
      <c r="Y138" s="109">
        <v>0</v>
      </c>
      <c r="Z138" s="109">
        <v>0</v>
      </c>
      <c r="AA138" s="109">
        <v>0</v>
      </c>
      <c r="AB138" s="109">
        <v>0</v>
      </c>
      <c r="AC138" s="109">
        <v>0</v>
      </c>
      <c r="AD138" s="109">
        <v>0</v>
      </c>
      <c r="AE138" s="109">
        <v>0</v>
      </c>
      <c r="AF138" s="109">
        <v>0</v>
      </c>
      <c r="AG138" s="109">
        <v>0</v>
      </c>
      <c r="AH138" s="109">
        <v>0</v>
      </c>
      <c r="AI138" s="109">
        <v>0</v>
      </c>
      <c r="AJ138" s="109">
        <v>0</v>
      </c>
      <c r="AK138" s="109">
        <v>0</v>
      </c>
      <c r="AL138" s="109">
        <v>0</v>
      </c>
      <c r="AM138" s="109">
        <v>0</v>
      </c>
      <c r="AN138" s="109">
        <v>0</v>
      </c>
      <c r="AO138" s="109">
        <v>0</v>
      </c>
      <c r="AP138" s="109">
        <v>0</v>
      </c>
      <c r="AQ138" s="109">
        <v>0</v>
      </c>
      <c r="AR138" s="109">
        <v>0</v>
      </c>
      <c r="AS138" s="109">
        <v>0</v>
      </c>
      <c r="AT138" s="109">
        <v>0</v>
      </c>
      <c r="AU138" s="109">
        <v>0</v>
      </c>
      <c r="AV138" s="109">
        <v>0</v>
      </c>
      <c r="AW138" s="109">
        <v>0</v>
      </c>
      <c r="AX138" s="109">
        <v>0</v>
      </c>
      <c r="AY138" s="109">
        <v>0</v>
      </c>
    </row>
    <row r="139" spans="1:51" x14ac:dyDescent="0.2">
      <c r="A139" s="112"/>
      <c r="B139" s="123">
        <v>18</v>
      </c>
      <c r="C139" s="109"/>
      <c r="D139" s="109">
        <v>0</v>
      </c>
      <c r="E139" s="109">
        <v>0</v>
      </c>
      <c r="F139" s="109">
        <v>0</v>
      </c>
      <c r="G139" s="109">
        <v>0</v>
      </c>
      <c r="H139" s="109">
        <v>0</v>
      </c>
      <c r="I139" s="109">
        <v>0</v>
      </c>
      <c r="J139" s="109">
        <v>0</v>
      </c>
      <c r="K139" s="109">
        <v>0</v>
      </c>
      <c r="L139" s="109">
        <v>0</v>
      </c>
      <c r="M139" s="109">
        <v>0</v>
      </c>
      <c r="N139" s="109">
        <v>0</v>
      </c>
      <c r="O139" s="109">
        <v>0</v>
      </c>
      <c r="P139" s="109">
        <v>0</v>
      </c>
      <c r="Q139" s="109">
        <v>0</v>
      </c>
      <c r="R139" s="109">
        <v>0</v>
      </c>
      <c r="S139" s="109">
        <v>0</v>
      </c>
      <c r="T139" s="109">
        <v>0</v>
      </c>
      <c r="U139" s="109">
        <v>0</v>
      </c>
      <c r="V139" s="109">
        <v>0</v>
      </c>
      <c r="W139" s="109">
        <v>0</v>
      </c>
      <c r="X139" s="109">
        <v>0</v>
      </c>
      <c r="Y139" s="109">
        <v>0</v>
      </c>
      <c r="Z139" s="109">
        <v>0</v>
      </c>
      <c r="AA139" s="109">
        <v>0</v>
      </c>
      <c r="AB139" s="109">
        <v>0</v>
      </c>
      <c r="AC139" s="109">
        <v>0</v>
      </c>
      <c r="AD139" s="109">
        <v>0</v>
      </c>
      <c r="AE139" s="109">
        <v>0</v>
      </c>
      <c r="AF139" s="109">
        <v>0</v>
      </c>
      <c r="AG139" s="109">
        <v>0</v>
      </c>
      <c r="AH139" s="109">
        <v>0</v>
      </c>
      <c r="AI139" s="109">
        <v>0</v>
      </c>
      <c r="AJ139" s="109">
        <v>0</v>
      </c>
      <c r="AK139" s="109">
        <v>0</v>
      </c>
      <c r="AL139" s="109">
        <v>0</v>
      </c>
      <c r="AM139" s="109">
        <v>0</v>
      </c>
      <c r="AN139" s="109">
        <v>0</v>
      </c>
      <c r="AO139" s="109">
        <v>0</v>
      </c>
      <c r="AP139" s="109">
        <v>0</v>
      </c>
      <c r="AQ139" s="109">
        <v>0</v>
      </c>
      <c r="AR139" s="109">
        <v>0</v>
      </c>
      <c r="AS139" s="109">
        <v>0</v>
      </c>
      <c r="AT139" s="109">
        <v>0</v>
      </c>
      <c r="AU139" s="109">
        <v>0</v>
      </c>
      <c r="AV139" s="109">
        <v>0</v>
      </c>
      <c r="AW139" s="109">
        <v>0</v>
      </c>
      <c r="AX139" s="109">
        <v>0</v>
      </c>
      <c r="AY139" s="109">
        <v>0</v>
      </c>
    </row>
    <row r="140" spans="1:51" x14ac:dyDescent="0.2">
      <c r="A140" s="112"/>
      <c r="B140" s="123">
        <v>19</v>
      </c>
      <c r="C140" s="109"/>
      <c r="D140" s="109">
        <v>0</v>
      </c>
      <c r="E140" s="109">
        <v>0</v>
      </c>
      <c r="F140" s="109">
        <v>0</v>
      </c>
      <c r="G140" s="109">
        <v>0</v>
      </c>
      <c r="H140" s="109">
        <v>0</v>
      </c>
      <c r="I140" s="109">
        <v>0</v>
      </c>
      <c r="J140" s="109">
        <v>0</v>
      </c>
      <c r="K140" s="109">
        <v>0</v>
      </c>
      <c r="L140" s="109">
        <v>0</v>
      </c>
      <c r="M140" s="109">
        <v>0</v>
      </c>
      <c r="N140" s="109">
        <v>0</v>
      </c>
      <c r="O140" s="109">
        <v>0</v>
      </c>
      <c r="P140" s="109">
        <v>0</v>
      </c>
      <c r="Q140" s="109">
        <v>0</v>
      </c>
      <c r="R140" s="109">
        <v>0</v>
      </c>
      <c r="S140" s="109">
        <v>0</v>
      </c>
      <c r="T140" s="109">
        <v>0</v>
      </c>
      <c r="U140" s="109">
        <v>0</v>
      </c>
      <c r="V140" s="109">
        <v>0</v>
      </c>
      <c r="W140" s="109">
        <v>0</v>
      </c>
      <c r="X140" s="109">
        <v>0</v>
      </c>
      <c r="Y140" s="109">
        <v>0</v>
      </c>
      <c r="Z140" s="109">
        <v>0</v>
      </c>
      <c r="AA140" s="109">
        <v>0</v>
      </c>
      <c r="AB140" s="109">
        <v>0</v>
      </c>
      <c r="AC140" s="109">
        <v>0</v>
      </c>
      <c r="AD140" s="109">
        <v>0</v>
      </c>
      <c r="AE140" s="109">
        <v>0</v>
      </c>
      <c r="AF140" s="109">
        <v>0</v>
      </c>
      <c r="AG140" s="109">
        <v>0</v>
      </c>
      <c r="AH140" s="109">
        <v>0</v>
      </c>
      <c r="AI140" s="109">
        <v>0</v>
      </c>
      <c r="AJ140" s="109">
        <v>0</v>
      </c>
      <c r="AK140" s="109">
        <v>0</v>
      </c>
      <c r="AL140" s="109">
        <v>0</v>
      </c>
      <c r="AM140" s="109">
        <v>0</v>
      </c>
      <c r="AN140" s="109">
        <v>0</v>
      </c>
      <c r="AO140" s="109">
        <v>0</v>
      </c>
      <c r="AP140" s="109">
        <v>0</v>
      </c>
      <c r="AQ140" s="109">
        <v>0</v>
      </c>
      <c r="AR140" s="109">
        <v>0</v>
      </c>
      <c r="AS140" s="109">
        <v>0</v>
      </c>
      <c r="AT140" s="109">
        <v>0</v>
      </c>
      <c r="AU140" s="109">
        <v>0</v>
      </c>
      <c r="AV140" s="109">
        <v>0</v>
      </c>
      <c r="AW140" s="109">
        <v>0</v>
      </c>
      <c r="AX140" s="109">
        <v>0</v>
      </c>
      <c r="AY140" s="109">
        <v>0</v>
      </c>
    </row>
    <row r="141" spans="1:51" x14ac:dyDescent="0.2">
      <c r="A141" s="112"/>
      <c r="B141" s="123">
        <v>20</v>
      </c>
      <c r="C141" s="109"/>
      <c r="D141" s="109">
        <v>0</v>
      </c>
      <c r="E141" s="109">
        <v>0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  <c r="K141" s="109">
        <v>0</v>
      </c>
      <c r="L141" s="109">
        <v>0</v>
      </c>
      <c r="M141" s="109">
        <v>0</v>
      </c>
      <c r="N141" s="109">
        <v>0</v>
      </c>
      <c r="O141" s="109">
        <v>0</v>
      </c>
      <c r="P141" s="109">
        <v>0</v>
      </c>
      <c r="Q141" s="109">
        <v>0</v>
      </c>
      <c r="R141" s="109">
        <v>0</v>
      </c>
      <c r="S141" s="109">
        <v>0</v>
      </c>
      <c r="T141" s="109">
        <v>0</v>
      </c>
      <c r="U141" s="109">
        <v>0</v>
      </c>
      <c r="V141" s="109">
        <v>0</v>
      </c>
      <c r="W141" s="109">
        <v>0</v>
      </c>
      <c r="X141" s="109">
        <v>0</v>
      </c>
      <c r="Y141" s="109">
        <v>0</v>
      </c>
      <c r="Z141" s="109">
        <v>0</v>
      </c>
      <c r="AA141" s="109">
        <v>0</v>
      </c>
      <c r="AB141" s="109">
        <v>0</v>
      </c>
      <c r="AC141" s="109">
        <v>0</v>
      </c>
      <c r="AD141" s="109">
        <v>0</v>
      </c>
      <c r="AE141" s="109">
        <v>0</v>
      </c>
      <c r="AF141" s="109">
        <v>0</v>
      </c>
      <c r="AG141" s="109">
        <v>0</v>
      </c>
      <c r="AH141" s="109">
        <v>0</v>
      </c>
      <c r="AI141" s="109">
        <v>0</v>
      </c>
      <c r="AJ141" s="109">
        <v>0</v>
      </c>
      <c r="AK141" s="109">
        <v>0</v>
      </c>
      <c r="AL141" s="109">
        <v>0</v>
      </c>
      <c r="AM141" s="109">
        <v>0</v>
      </c>
      <c r="AN141" s="109">
        <v>0</v>
      </c>
      <c r="AO141" s="109">
        <v>0</v>
      </c>
      <c r="AP141" s="109">
        <v>0</v>
      </c>
      <c r="AQ141" s="109">
        <v>0</v>
      </c>
      <c r="AR141" s="109">
        <v>0</v>
      </c>
      <c r="AS141" s="109">
        <v>0</v>
      </c>
      <c r="AT141" s="109">
        <v>0</v>
      </c>
      <c r="AU141" s="109">
        <v>0</v>
      </c>
      <c r="AV141" s="109">
        <v>0</v>
      </c>
      <c r="AW141" s="109">
        <v>0</v>
      </c>
      <c r="AX141" s="109">
        <v>0</v>
      </c>
      <c r="AY141" s="109">
        <v>0</v>
      </c>
    </row>
    <row r="142" spans="1:51" x14ac:dyDescent="0.2">
      <c r="A142" s="112"/>
      <c r="B142" s="123">
        <v>21</v>
      </c>
      <c r="C142" s="109"/>
      <c r="D142" s="109">
        <v>0</v>
      </c>
      <c r="E142" s="109">
        <v>0</v>
      </c>
      <c r="F142" s="109">
        <v>0</v>
      </c>
      <c r="G142" s="109">
        <v>0</v>
      </c>
      <c r="H142" s="109">
        <v>0</v>
      </c>
      <c r="I142" s="109">
        <v>0</v>
      </c>
      <c r="J142" s="109">
        <v>0</v>
      </c>
      <c r="K142" s="109">
        <v>0</v>
      </c>
      <c r="L142" s="109">
        <v>0</v>
      </c>
      <c r="M142" s="109">
        <v>0</v>
      </c>
      <c r="N142" s="109">
        <v>0</v>
      </c>
      <c r="O142" s="109">
        <v>0</v>
      </c>
      <c r="P142" s="109">
        <v>0</v>
      </c>
      <c r="Q142" s="109">
        <v>0</v>
      </c>
      <c r="R142" s="109">
        <v>0</v>
      </c>
      <c r="S142" s="109">
        <v>0</v>
      </c>
      <c r="T142" s="109">
        <v>0</v>
      </c>
      <c r="U142" s="109">
        <v>0</v>
      </c>
      <c r="V142" s="109">
        <v>0</v>
      </c>
      <c r="W142" s="109">
        <v>0</v>
      </c>
      <c r="X142" s="109">
        <v>0</v>
      </c>
      <c r="Y142" s="109">
        <v>0</v>
      </c>
      <c r="Z142" s="109">
        <v>0</v>
      </c>
      <c r="AA142" s="109">
        <v>0</v>
      </c>
      <c r="AB142" s="109">
        <v>0</v>
      </c>
      <c r="AC142" s="109">
        <v>0</v>
      </c>
      <c r="AD142" s="109">
        <v>0</v>
      </c>
      <c r="AE142" s="109">
        <v>0</v>
      </c>
      <c r="AF142" s="109">
        <v>0</v>
      </c>
      <c r="AG142" s="109">
        <v>0</v>
      </c>
      <c r="AH142" s="109">
        <v>0</v>
      </c>
      <c r="AI142" s="109">
        <v>0</v>
      </c>
      <c r="AJ142" s="109">
        <v>0</v>
      </c>
      <c r="AK142" s="109">
        <v>0</v>
      </c>
      <c r="AL142" s="109">
        <v>0</v>
      </c>
      <c r="AM142" s="109">
        <v>0</v>
      </c>
      <c r="AN142" s="109">
        <v>0</v>
      </c>
      <c r="AO142" s="109">
        <v>0</v>
      </c>
      <c r="AP142" s="109">
        <v>0</v>
      </c>
      <c r="AQ142" s="109">
        <v>0</v>
      </c>
      <c r="AR142" s="109">
        <v>0</v>
      </c>
      <c r="AS142" s="109">
        <v>0</v>
      </c>
      <c r="AT142" s="109">
        <v>0</v>
      </c>
      <c r="AU142" s="109">
        <v>0</v>
      </c>
      <c r="AV142" s="109">
        <v>0</v>
      </c>
      <c r="AW142" s="109">
        <v>0</v>
      </c>
      <c r="AX142" s="109">
        <v>0</v>
      </c>
      <c r="AY142" s="109">
        <v>0</v>
      </c>
    </row>
    <row r="143" spans="1:51" x14ac:dyDescent="0.2">
      <c r="A143" s="112"/>
      <c r="B143" s="123">
        <v>22</v>
      </c>
      <c r="C143" s="109"/>
      <c r="D143" s="109">
        <v>0</v>
      </c>
      <c r="E143" s="109">
        <v>0</v>
      </c>
      <c r="F143" s="109">
        <v>0</v>
      </c>
      <c r="G143" s="109">
        <v>0</v>
      </c>
      <c r="H143" s="109">
        <v>0</v>
      </c>
      <c r="I143" s="109">
        <v>0</v>
      </c>
      <c r="J143" s="109">
        <v>0</v>
      </c>
      <c r="K143" s="109">
        <v>0</v>
      </c>
      <c r="L143" s="109">
        <v>0</v>
      </c>
      <c r="M143" s="109">
        <v>0</v>
      </c>
      <c r="N143" s="109">
        <v>0</v>
      </c>
      <c r="O143" s="109">
        <v>0</v>
      </c>
      <c r="P143" s="109">
        <v>0</v>
      </c>
      <c r="Q143" s="109">
        <v>0</v>
      </c>
      <c r="R143" s="109">
        <v>0</v>
      </c>
      <c r="S143" s="109">
        <v>0</v>
      </c>
      <c r="T143" s="109">
        <v>0</v>
      </c>
      <c r="U143" s="109">
        <v>0</v>
      </c>
      <c r="V143" s="109">
        <v>0</v>
      </c>
      <c r="W143" s="109">
        <v>0</v>
      </c>
      <c r="X143" s="109">
        <v>0</v>
      </c>
      <c r="Y143" s="109">
        <v>0</v>
      </c>
      <c r="Z143" s="109">
        <v>0</v>
      </c>
      <c r="AA143" s="109">
        <v>0</v>
      </c>
      <c r="AB143" s="109">
        <v>0</v>
      </c>
      <c r="AC143" s="109">
        <v>0</v>
      </c>
      <c r="AD143" s="109">
        <v>0</v>
      </c>
      <c r="AE143" s="109">
        <v>0</v>
      </c>
      <c r="AF143" s="109">
        <v>0</v>
      </c>
      <c r="AG143" s="109">
        <v>0</v>
      </c>
      <c r="AH143" s="109">
        <v>0</v>
      </c>
      <c r="AI143" s="109">
        <v>0</v>
      </c>
      <c r="AJ143" s="109">
        <v>0</v>
      </c>
      <c r="AK143" s="109">
        <v>0</v>
      </c>
      <c r="AL143" s="109">
        <v>0</v>
      </c>
      <c r="AM143" s="109">
        <v>0</v>
      </c>
      <c r="AN143" s="109">
        <v>0</v>
      </c>
      <c r="AO143" s="109">
        <v>0</v>
      </c>
      <c r="AP143" s="109">
        <v>0</v>
      </c>
      <c r="AQ143" s="109">
        <v>0</v>
      </c>
      <c r="AR143" s="109">
        <v>0</v>
      </c>
      <c r="AS143" s="109">
        <v>0</v>
      </c>
      <c r="AT143" s="109">
        <v>0</v>
      </c>
      <c r="AU143" s="109">
        <v>0</v>
      </c>
      <c r="AV143" s="109">
        <v>0</v>
      </c>
      <c r="AW143" s="109">
        <v>0</v>
      </c>
      <c r="AX143" s="109">
        <v>0</v>
      </c>
      <c r="AY143" s="109">
        <v>0</v>
      </c>
    </row>
    <row r="144" spans="1:51" x14ac:dyDescent="0.2">
      <c r="A144" s="112"/>
      <c r="B144" s="123">
        <v>23</v>
      </c>
      <c r="C144" s="109"/>
      <c r="D144" s="109">
        <v>0</v>
      </c>
      <c r="E144" s="109">
        <v>0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  <c r="K144" s="109">
        <v>0</v>
      </c>
      <c r="L144" s="109">
        <v>0</v>
      </c>
      <c r="M144" s="109">
        <v>0</v>
      </c>
      <c r="N144" s="109">
        <v>0</v>
      </c>
      <c r="O144" s="109">
        <v>0</v>
      </c>
      <c r="P144" s="109">
        <v>0</v>
      </c>
      <c r="Q144" s="109">
        <v>0</v>
      </c>
      <c r="R144" s="109">
        <v>0</v>
      </c>
      <c r="S144" s="109">
        <v>0</v>
      </c>
      <c r="T144" s="109">
        <v>0</v>
      </c>
      <c r="U144" s="109">
        <v>0</v>
      </c>
      <c r="V144" s="109">
        <v>0</v>
      </c>
      <c r="W144" s="109">
        <v>0</v>
      </c>
      <c r="X144" s="109">
        <v>0</v>
      </c>
      <c r="Y144" s="109">
        <v>0</v>
      </c>
      <c r="Z144" s="109">
        <v>0</v>
      </c>
      <c r="AA144" s="109">
        <v>0</v>
      </c>
      <c r="AB144" s="109">
        <v>0</v>
      </c>
      <c r="AC144" s="109">
        <v>0</v>
      </c>
      <c r="AD144" s="109">
        <v>0</v>
      </c>
      <c r="AE144" s="109">
        <v>0</v>
      </c>
      <c r="AF144" s="109">
        <v>0</v>
      </c>
      <c r="AG144" s="109">
        <v>0</v>
      </c>
      <c r="AH144" s="109">
        <v>0</v>
      </c>
      <c r="AI144" s="109">
        <v>0</v>
      </c>
      <c r="AJ144" s="109">
        <v>0</v>
      </c>
      <c r="AK144" s="109">
        <v>0</v>
      </c>
      <c r="AL144" s="109">
        <v>0</v>
      </c>
      <c r="AM144" s="109">
        <v>0</v>
      </c>
      <c r="AN144" s="109">
        <v>0</v>
      </c>
      <c r="AO144" s="109">
        <v>0</v>
      </c>
      <c r="AP144" s="109">
        <v>0</v>
      </c>
      <c r="AQ144" s="109">
        <v>0</v>
      </c>
      <c r="AR144" s="109">
        <v>0</v>
      </c>
      <c r="AS144" s="109">
        <v>0</v>
      </c>
      <c r="AT144" s="109">
        <v>0</v>
      </c>
      <c r="AU144" s="109">
        <v>0</v>
      </c>
      <c r="AV144" s="109">
        <v>0</v>
      </c>
      <c r="AW144" s="109">
        <v>0</v>
      </c>
      <c r="AX144" s="109">
        <v>0</v>
      </c>
      <c r="AY144" s="109">
        <v>0</v>
      </c>
    </row>
    <row r="145" spans="1:51" x14ac:dyDescent="0.2">
      <c r="A145" s="112"/>
      <c r="B145" s="123">
        <v>24</v>
      </c>
      <c r="C145" s="109"/>
      <c r="D145" s="109">
        <v>0</v>
      </c>
      <c r="E145" s="109">
        <v>0</v>
      </c>
      <c r="F145" s="109">
        <v>0</v>
      </c>
      <c r="G145" s="109">
        <v>0</v>
      </c>
      <c r="H145" s="109">
        <v>0</v>
      </c>
      <c r="I145" s="109">
        <v>0</v>
      </c>
      <c r="J145" s="109">
        <v>0</v>
      </c>
      <c r="K145" s="109">
        <v>0</v>
      </c>
      <c r="L145" s="109">
        <v>0</v>
      </c>
      <c r="M145" s="109">
        <v>0</v>
      </c>
      <c r="N145" s="109">
        <v>0</v>
      </c>
      <c r="O145" s="109">
        <v>0</v>
      </c>
      <c r="P145" s="109">
        <v>0</v>
      </c>
      <c r="Q145" s="109">
        <v>0</v>
      </c>
      <c r="R145" s="109">
        <v>0</v>
      </c>
      <c r="S145" s="109">
        <v>0</v>
      </c>
      <c r="T145" s="109">
        <v>0</v>
      </c>
      <c r="U145" s="109">
        <v>0</v>
      </c>
      <c r="V145" s="109">
        <v>0</v>
      </c>
      <c r="W145" s="109">
        <v>0</v>
      </c>
      <c r="X145" s="109">
        <v>0</v>
      </c>
      <c r="Y145" s="109">
        <v>0</v>
      </c>
      <c r="Z145" s="109">
        <v>0</v>
      </c>
      <c r="AA145" s="109">
        <v>0</v>
      </c>
      <c r="AB145" s="109">
        <v>0</v>
      </c>
      <c r="AC145" s="109">
        <v>0</v>
      </c>
      <c r="AD145" s="109">
        <v>0</v>
      </c>
      <c r="AE145" s="109">
        <v>0</v>
      </c>
      <c r="AF145" s="109">
        <v>0</v>
      </c>
      <c r="AG145" s="109">
        <v>0</v>
      </c>
      <c r="AH145" s="109">
        <v>0</v>
      </c>
      <c r="AI145" s="109">
        <v>0</v>
      </c>
      <c r="AJ145" s="109">
        <v>0</v>
      </c>
      <c r="AK145" s="109">
        <v>0</v>
      </c>
      <c r="AL145" s="109">
        <v>0</v>
      </c>
      <c r="AM145" s="109">
        <v>0</v>
      </c>
      <c r="AN145" s="109">
        <v>0</v>
      </c>
      <c r="AO145" s="109">
        <v>0</v>
      </c>
      <c r="AP145" s="109">
        <v>0</v>
      </c>
      <c r="AQ145" s="109">
        <v>0</v>
      </c>
      <c r="AR145" s="109">
        <v>0</v>
      </c>
      <c r="AS145" s="109">
        <v>0</v>
      </c>
      <c r="AT145" s="109">
        <v>0</v>
      </c>
      <c r="AU145" s="109">
        <v>0</v>
      </c>
      <c r="AV145" s="109">
        <v>0</v>
      </c>
      <c r="AW145" s="109">
        <v>0</v>
      </c>
      <c r="AX145" s="109">
        <v>0</v>
      </c>
      <c r="AY145" s="109">
        <v>0</v>
      </c>
    </row>
    <row r="146" spans="1:51" x14ac:dyDescent="0.2">
      <c r="A146" s="112"/>
      <c r="B146" s="130">
        <v>25</v>
      </c>
      <c r="C146" s="109"/>
      <c r="D146" s="109">
        <v>0</v>
      </c>
      <c r="E146" s="109">
        <v>0</v>
      </c>
      <c r="F146" s="109">
        <v>0</v>
      </c>
      <c r="G146" s="109">
        <v>0</v>
      </c>
      <c r="H146" s="109">
        <v>0</v>
      </c>
      <c r="I146" s="109">
        <v>0</v>
      </c>
      <c r="J146" s="109">
        <v>0</v>
      </c>
      <c r="K146" s="109">
        <v>0</v>
      </c>
      <c r="L146" s="109">
        <v>0</v>
      </c>
      <c r="M146" s="109">
        <v>0</v>
      </c>
      <c r="N146" s="109">
        <v>0</v>
      </c>
      <c r="O146" s="109">
        <v>0</v>
      </c>
      <c r="P146" s="109">
        <v>0</v>
      </c>
      <c r="Q146" s="109">
        <v>0</v>
      </c>
      <c r="R146" s="109">
        <v>0</v>
      </c>
      <c r="S146" s="109">
        <v>0</v>
      </c>
      <c r="T146" s="109">
        <v>0</v>
      </c>
      <c r="U146" s="109">
        <v>0</v>
      </c>
      <c r="V146" s="109">
        <v>0</v>
      </c>
      <c r="W146" s="109">
        <v>0</v>
      </c>
      <c r="X146" s="109">
        <v>0</v>
      </c>
      <c r="Y146" s="109">
        <v>0</v>
      </c>
      <c r="Z146" s="109">
        <v>0</v>
      </c>
      <c r="AA146" s="109">
        <v>0</v>
      </c>
      <c r="AB146" s="109">
        <v>0</v>
      </c>
      <c r="AC146" s="109">
        <v>0</v>
      </c>
      <c r="AD146" s="109">
        <v>0</v>
      </c>
      <c r="AE146" s="109">
        <v>0</v>
      </c>
      <c r="AF146" s="109">
        <v>0</v>
      </c>
      <c r="AG146" s="109">
        <v>0</v>
      </c>
      <c r="AH146" s="109">
        <v>0</v>
      </c>
      <c r="AI146" s="109">
        <v>0</v>
      </c>
      <c r="AJ146" s="109">
        <v>0</v>
      </c>
      <c r="AK146" s="109">
        <v>0</v>
      </c>
      <c r="AL146" s="109">
        <v>0</v>
      </c>
      <c r="AM146" s="109">
        <v>0</v>
      </c>
      <c r="AN146" s="109">
        <v>0</v>
      </c>
      <c r="AO146" s="109">
        <v>0</v>
      </c>
      <c r="AP146" s="109">
        <v>0</v>
      </c>
      <c r="AQ146" s="109">
        <v>0</v>
      </c>
      <c r="AR146" s="109">
        <v>0</v>
      </c>
      <c r="AS146" s="109">
        <v>0</v>
      </c>
      <c r="AT146" s="109">
        <v>0</v>
      </c>
      <c r="AU146" s="109">
        <v>0</v>
      </c>
      <c r="AV146" s="109">
        <v>0</v>
      </c>
      <c r="AW146" s="109">
        <v>0</v>
      </c>
      <c r="AX146" s="109">
        <v>0</v>
      </c>
      <c r="AY146" s="109">
        <v>0</v>
      </c>
    </row>
    <row r="147" spans="1:51" x14ac:dyDescent="0.2">
      <c r="A147" s="112"/>
      <c r="B147" s="130">
        <v>26</v>
      </c>
      <c r="C147" s="109"/>
      <c r="D147" s="109">
        <v>0</v>
      </c>
      <c r="E147" s="109">
        <v>0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  <c r="K147" s="109">
        <v>0</v>
      </c>
      <c r="L147" s="109">
        <v>0</v>
      </c>
      <c r="M147" s="109">
        <v>0</v>
      </c>
      <c r="N147" s="109">
        <v>0</v>
      </c>
      <c r="O147" s="109">
        <v>0</v>
      </c>
      <c r="P147" s="109">
        <v>0</v>
      </c>
      <c r="Q147" s="109">
        <v>0</v>
      </c>
      <c r="R147" s="109">
        <v>0</v>
      </c>
      <c r="S147" s="109">
        <v>0</v>
      </c>
      <c r="T147" s="109">
        <v>0</v>
      </c>
      <c r="U147" s="109">
        <v>0</v>
      </c>
      <c r="V147" s="109">
        <v>0</v>
      </c>
      <c r="W147" s="109">
        <v>0</v>
      </c>
      <c r="X147" s="109">
        <v>0</v>
      </c>
      <c r="Y147" s="109">
        <v>0</v>
      </c>
      <c r="Z147" s="109">
        <v>0</v>
      </c>
      <c r="AA147" s="109">
        <v>0</v>
      </c>
      <c r="AB147" s="109">
        <v>0</v>
      </c>
      <c r="AC147" s="109">
        <v>0</v>
      </c>
      <c r="AD147" s="109">
        <v>0</v>
      </c>
      <c r="AE147" s="109">
        <v>0</v>
      </c>
      <c r="AF147" s="109">
        <v>0</v>
      </c>
      <c r="AG147" s="109">
        <v>0</v>
      </c>
      <c r="AH147" s="109">
        <v>0</v>
      </c>
      <c r="AI147" s="109">
        <v>0</v>
      </c>
      <c r="AJ147" s="109">
        <v>0</v>
      </c>
      <c r="AK147" s="109">
        <v>0</v>
      </c>
      <c r="AL147" s="109">
        <v>0</v>
      </c>
      <c r="AM147" s="109">
        <v>0</v>
      </c>
      <c r="AN147" s="109">
        <v>0</v>
      </c>
      <c r="AO147" s="109">
        <v>0</v>
      </c>
      <c r="AP147" s="109">
        <v>0</v>
      </c>
      <c r="AQ147" s="109">
        <v>0</v>
      </c>
      <c r="AR147" s="109">
        <v>0</v>
      </c>
      <c r="AS147" s="109">
        <v>0</v>
      </c>
      <c r="AT147" s="109">
        <v>0</v>
      </c>
      <c r="AU147" s="109">
        <v>0</v>
      </c>
      <c r="AV147" s="109">
        <v>0</v>
      </c>
      <c r="AW147" s="109">
        <v>0</v>
      </c>
      <c r="AX147" s="109">
        <v>0</v>
      </c>
      <c r="AY147" s="109">
        <v>0</v>
      </c>
    </row>
    <row r="148" spans="1:51" x14ac:dyDescent="0.2">
      <c r="A148" s="112"/>
      <c r="B148" s="130">
        <v>27</v>
      </c>
      <c r="C148" s="109"/>
      <c r="D148" s="109">
        <v>0</v>
      </c>
      <c r="E148" s="109">
        <v>0</v>
      </c>
      <c r="F148" s="109">
        <v>0</v>
      </c>
      <c r="G148" s="109">
        <v>0</v>
      </c>
      <c r="H148" s="109">
        <v>0</v>
      </c>
      <c r="I148" s="109">
        <v>0</v>
      </c>
      <c r="J148" s="109">
        <v>0</v>
      </c>
      <c r="K148" s="109">
        <v>0</v>
      </c>
      <c r="L148" s="109">
        <v>0</v>
      </c>
      <c r="M148" s="109">
        <v>0</v>
      </c>
      <c r="N148" s="109">
        <v>0</v>
      </c>
      <c r="O148" s="109">
        <v>0</v>
      </c>
      <c r="P148" s="109">
        <v>0</v>
      </c>
      <c r="Q148" s="109">
        <v>0</v>
      </c>
      <c r="R148" s="109">
        <v>0</v>
      </c>
      <c r="S148" s="109">
        <v>0</v>
      </c>
      <c r="T148" s="109">
        <v>0</v>
      </c>
      <c r="U148" s="109">
        <v>0</v>
      </c>
      <c r="V148" s="109">
        <v>0</v>
      </c>
      <c r="W148" s="109">
        <v>0</v>
      </c>
      <c r="X148" s="109">
        <v>0</v>
      </c>
      <c r="Y148" s="109">
        <v>0</v>
      </c>
      <c r="Z148" s="109">
        <v>0</v>
      </c>
      <c r="AA148" s="109">
        <v>0</v>
      </c>
      <c r="AB148" s="109">
        <v>0</v>
      </c>
      <c r="AC148" s="109">
        <v>0</v>
      </c>
      <c r="AD148" s="109">
        <v>0</v>
      </c>
      <c r="AE148" s="109">
        <v>0</v>
      </c>
      <c r="AF148" s="109">
        <v>0</v>
      </c>
      <c r="AG148" s="109">
        <v>0</v>
      </c>
      <c r="AH148" s="109">
        <v>0</v>
      </c>
      <c r="AI148" s="109">
        <v>0</v>
      </c>
      <c r="AJ148" s="109">
        <v>0</v>
      </c>
      <c r="AK148" s="109">
        <v>0</v>
      </c>
      <c r="AL148" s="109">
        <v>0</v>
      </c>
      <c r="AM148" s="109">
        <v>0</v>
      </c>
      <c r="AN148" s="109">
        <v>0</v>
      </c>
      <c r="AO148" s="109">
        <v>0</v>
      </c>
      <c r="AP148" s="109">
        <v>0</v>
      </c>
      <c r="AQ148" s="109">
        <v>0</v>
      </c>
      <c r="AR148" s="109">
        <v>0</v>
      </c>
      <c r="AS148" s="109">
        <v>0</v>
      </c>
      <c r="AT148" s="109">
        <v>0</v>
      </c>
      <c r="AU148" s="109">
        <v>0</v>
      </c>
      <c r="AV148" s="109">
        <v>0</v>
      </c>
      <c r="AW148" s="109">
        <v>0</v>
      </c>
      <c r="AX148" s="109">
        <v>0</v>
      </c>
      <c r="AY148" s="109">
        <v>0</v>
      </c>
    </row>
    <row r="149" spans="1:51" x14ac:dyDescent="0.2">
      <c r="A149" s="112"/>
      <c r="B149" s="130">
        <v>28</v>
      </c>
      <c r="C149" s="109"/>
      <c r="D149" s="109">
        <v>0</v>
      </c>
      <c r="E149" s="109">
        <v>0</v>
      </c>
      <c r="F149" s="109">
        <v>0</v>
      </c>
      <c r="G149" s="109">
        <v>0</v>
      </c>
      <c r="H149" s="109">
        <v>0</v>
      </c>
      <c r="I149" s="109">
        <v>0</v>
      </c>
      <c r="J149" s="109">
        <v>0</v>
      </c>
      <c r="K149" s="109">
        <v>0</v>
      </c>
      <c r="L149" s="109">
        <v>0</v>
      </c>
      <c r="M149" s="109">
        <v>0</v>
      </c>
      <c r="N149" s="109">
        <v>0</v>
      </c>
      <c r="O149" s="109">
        <v>0</v>
      </c>
      <c r="P149" s="109">
        <v>0</v>
      </c>
      <c r="Q149" s="109">
        <v>0</v>
      </c>
      <c r="R149" s="109">
        <v>0</v>
      </c>
      <c r="S149" s="109">
        <v>0</v>
      </c>
      <c r="T149" s="109">
        <v>0</v>
      </c>
      <c r="U149" s="109">
        <v>0</v>
      </c>
      <c r="V149" s="109">
        <v>0</v>
      </c>
      <c r="W149" s="109">
        <v>0</v>
      </c>
      <c r="X149" s="109">
        <v>0</v>
      </c>
      <c r="Y149" s="109">
        <v>0</v>
      </c>
      <c r="Z149" s="109">
        <v>0</v>
      </c>
      <c r="AA149" s="109">
        <v>0</v>
      </c>
      <c r="AB149" s="109">
        <v>0</v>
      </c>
      <c r="AC149" s="109">
        <v>0</v>
      </c>
      <c r="AD149" s="109">
        <v>0</v>
      </c>
      <c r="AE149" s="109">
        <v>0</v>
      </c>
      <c r="AF149" s="109">
        <v>0</v>
      </c>
      <c r="AG149" s="109">
        <v>0</v>
      </c>
      <c r="AH149" s="109">
        <v>0</v>
      </c>
      <c r="AI149" s="109">
        <v>0</v>
      </c>
      <c r="AJ149" s="109">
        <v>0</v>
      </c>
      <c r="AK149" s="109">
        <v>0</v>
      </c>
      <c r="AL149" s="109">
        <v>0</v>
      </c>
      <c r="AM149" s="109">
        <v>0</v>
      </c>
      <c r="AN149" s="109">
        <v>0</v>
      </c>
      <c r="AO149" s="109">
        <v>0</v>
      </c>
      <c r="AP149" s="109">
        <v>0</v>
      </c>
      <c r="AQ149" s="109">
        <v>0</v>
      </c>
      <c r="AR149" s="109">
        <v>0</v>
      </c>
      <c r="AS149" s="109">
        <v>0</v>
      </c>
      <c r="AT149" s="109">
        <v>0</v>
      </c>
      <c r="AU149" s="109">
        <v>0</v>
      </c>
      <c r="AV149" s="109">
        <v>0</v>
      </c>
      <c r="AW149" s="109">
        <v>0</v>
      </c>
      <c r="AX149" s="109">
        <v>0</v>
      </c>
      <c r="AY149" s="109">
        <v>0</v>
      </c>
    </row>
    <row r="150" spans="1:51" x14ac:dyDescent="0.2">
      <c r="A150" s="112"/>
      <c r="B150" s="130">
        <v>29</v>
      </c>
      <c r="C150" s="109"/>
      <c r="D150" s="109">
        <v>0</v>
      </c>
      <c r="E150" s="109">
        <v>0</v>
      </c>
      <c r="F150" s="109">
        <v>0</v>
      </c>
      <c r="G150" s="109">
        <v>0</v>
      </c>
      <c r="H150" s="109">
        <v>0</v>
      </c>
      <c r="I150" s="109">
        <v>0</v>
      </c>
      <c r="J150" s="109">
        <v>0</v>
      </c>
      <c r="K150" s="109">
        <v>0</v>
      </c>
      <c r="L150" s="109">
        <v>0</v>
      </c>
      <c r="M150" s="109">
        <v>0</v>
      </c>
      <c r="N150" s="109">
        <v>0</v>
      </c>
      <c r="O150" s="109">
        <v>0</v>
      </c>
      <c r="P150" s="109">
        <v>0</v>
      </c>
      <c r="Q150" s="109">
        <v>0</v>
      </c>
      <c r="R150" s="109">
        <v>0</v>
      </c>
      <c r="S150" s="109">
        <v>0</v>
      </c>
      <c r="T150" s="109">
        <v>0</v>
      </c>
      <c r="U150" s="109">
        <v>0</v>
      </c>
      <c r="V150" s="109">
        <v>0</v>
      </c>
      <c r="W150" s="109">
        <v>0</v>
      </c>
      <c r="X150" s="109">
        <v>0</v>
      </c>
      <c r="Y150" s="109">
        <v>0</v>
      </c>
      <c r="Z150" s="109">
        <v>0</v>
      </c>
      <c r="AA150" s="109">
        <v>0</v>
      </c>
      <c r="AB150" s="109">
        <v>0</v>
      </c>
      <c r="AC150" s="109">
        <v>0</v>
      </c>
      <c r="AD150" s="109">
        <v>0</v>
      </c>
      <c r="AE150" s="109">
        <v>0</v>
      </c>
      <c r="AF150" s="109">
        <v>0</v>
      </c>
      <c r="AG150" s="109">
        <v>0</v>
      </c>
      <c r="AH150" s="109">
        <v>0</v>
      </c>
      <c r="AI150" s="109">
        <v>0</v>
      </c>
      <c r="AJ150" s="109">
        <v>0</v>
      </c>
      <c r="AK150" s="109">
        <v>0</v>
      </c>
      <c r="AL150" s="109">
        <v>0</v>
      </c>
      <c r="AM150" s="109">
        <v>0</v>
      </c>
      <c r="AN150" s="109">
        <v>0</v>
      </c>
      <c r="AO150" s="109">
        <v>0</v>
      </c>
      <c r="AP150" s="109">
        <v>0</v>
      </c>
      <c r="AQ150" s="109">
        <v>0</v>
      </c>
      <c r="AR150" s="109">
        <v>0</v>
      </c>
      <c r="AS150" s="109">
        <v>0</v>
      </c>
      <c r="AT150" s="109">
        <v>0</v>
      </c>
      <c r="AU150" s="109">
        <v>0</v>
      </c>
      <c r="AV150" s="109">
        <v>0</v>
      </c>
      <c r="AW150" s="109">
        <v>0</v>
      </c>
      <c r="AX150" s="109">
        <v>0</v>
      </c>
      <c r="AY150" s="109">
        <v>0</v>
      </c>
    </row>
    <row r="151" spans="1:51" x14ac:dyDescent="0.2">
      <c r="A151" s="112"/>
      <c r="B151" s="130">
        <v>30</v>
      </c>
      <c r="C151" s="109"/>
      <c r="D151" s="109">
        <v>0</v>
      </c>
      <c r="E151" s="109">
        <v>0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  <c r="K151" s="109">
        <v>0</v>
      </c>
      <c r="L151" s="109">
        <v>0</v>
      </c>
      <c r="M151" s="109">
        <v>0</v>
      </c>
      <c r="N151" s="109">
        <v>0</v>
      </c>
      <c r="O151" s="109">
        <v>0</v>
      </c>
      <c r="P151" s="109">
        <v>0</v>
      </c>
      <c r="Q151" s="109">
        <v>0</v>
      </c>
      <c r="R151" s="109">
        <v>0</v>
      </c>
      <c r="S151" s="109">
        <v>0</v>
      </c>
      <c r="T151" s="109">
        <v>0</v>
      </c>
      <c r="U151" s="109">
        <v>0</v>
      </c>
      <c r="V151" s="109">
        <v>0</v>
      </c>
      <c r="W151" s="109">
        <v>0</v>
      </c>
      <c r="X151" s="109">
        <v>0</v>
      </c>
      <c r="Y151" s="109">
        <v>0</v>
      </c>
      <c r="Z151" s="109">
        <v>0</v>
      </c>
      <c r="AA151" s="109">
        <v>0</v>
      </c>
      <c r="AB151" s="109">
        <v>0</v>
      </c>
      <c r="AC151" s="109">
        <v>0</v>
      </c>
      <c r="AD151" s="109">
        <v>0</v>
      </c>
      <c r="AE151" s="109">
        <v>0</v>
      </c>
      <c r="AF151" s="109">
        <v>0</v>
      </c>
      <c r="AG151" s="109">
        <v>0</v>
      </c>
      <c r="AH151" s="109">
        <v>0</v>
      </c>
      <c r="AI151" s="109">
        <v>0</v>
      </c>
      <c r="AJ151" s="109">
        <v>0</v>
      </c>
      <c r="AK151" s="109">
        <v>0</v>
      </c>
      <c r="AL151" s="109">
        <v>0</v>
      </c>
      <c r="AM151" s="109">
        <v>0</v>
      </c>
      <c r="AN151" s="109">
        <v>0</v>
      </c>
      <c r="AO151" s="109">
        <v>0</v>
      </c>
      <c r="AP151" s="109">
        <v>0</v>
      </c>
      <c r="AQ151" s="109">
        <v>0</v>
      </c>
      <c r="AR151" s="109">
        <v>0</v>
      </c>
      <c r="AS151" s="109">
        <v>0</v>
      </c>
      <c r="AT151" s="109">
        <v>0</v>
      </c>
      <c r="AU151" s="109">
        <v>0</v>
      </c>
      <c r="AV151" s="109">
        <v>0</v>
      </c>
      <c r="AW151" s="109">
        <v>0</v>
      </c>
      <c r="AX151" s="109">
        <v>0</v>
      </c>
      <c r="AY151" s="109">
        <v>0</v>
      </c>
    </row>
    <row r="152" spans="1:51" x14ac:dyDescent="0.2">
      <c r="A152" s="112"/>
      <c r="B152" s="130">
        <v>31</v>
      </c>
      <c r="C152" s="109"/>
      <c r="D152" s="109">
        <v>0</v>
      </c>
      <c r="E152" s="109">
        <v>0</v>
      </c>
      <c r="F152" s="109">
        <v>0</v>
      </c>
      <c r="G152" s="109">
        <v>0</v>
      </c>
      <c r="H152" s="109">
        <v>0</v>
      </c>
      <c r="I152" s="109">
        <v>0</v>
      </c>
      <c r="J152" s="109">
        <v>0</v>
      </c>
      <c r="K152" s="109">
        <v>0</v>
      </c>
      <c r="L152" s="109">
        <v>0</v>
      </c>
      <c r="M152" s="109">
        <v>0</v>
      </c>
      <c r="N152" s="109">
        <v>0</v>
      </c>
      <c r="O152" s="109">
        <v>0</v>
      </c>
      <c r="P152" s="109">
        <v>0</v>
      </c>
      <c r="Q152" s="109">
        <v>0</v>
      </c>
      <c r="R152" s="109">
        <v>0</v>
      </c>
      <c r="S152" s="109">
        <v>0</v>
      </c>
      <c r="T152" s="109">
        <v>0</v>
      </c>
      <c r="U152" s="109">
        <v>0</v>
      </c>
      <c r="V152" s="109">
        <v>0</v>
      </c>
      <c r="W152" s="109">
        <v>0</v>
      </c>
      <c r="X152" s="109">
        <v>0</v>
      </c>
      <c r="Y152" s="109">
        <v>0</v>
      </c>
      <c r="Z152" s="109">
        <v>0</v>
      </c>
      <c r="AA152" s="109">
        <v>0</v>
      </c>
      <c r="AB152" s="109">
        <v>0</v>
      </c>
      <c r="AC152" s="109">
        <v>0</v>
      </c>
      <c r="AD152" s="109">
        <v>0</v>
      </c>
      <c r="AE152" s="109">
        <v>0</v>
      </c>
      <c r="AF152" s="109">
        <v>0</v>
      </c>
      <c r="AG152" s="109">
        <v>0</v>
      </c>
      <c r="AH152" s="109">
        <v>0</v>
      </c>
      <c r="AI152" s="109">
        <v>0</v>
      </c>
      <c r="AJ152" s="109">
        <v>0</v>
      </c>
      <c r="AK152" s="109">
        <v>0</v>
      </c>
      <c r="AL152" s="109">
        <v>0</v>
      </c>
      <c r="AM152" s="109">
        <v>0</v>
      </c>
      <c r="AN152" s="109">
        <v>0</v>
      </c>
      <c r="AO152" s="109">
        <v>0</v>
      </c>
      <c r="AP152" s="109">
        <v>0</v>
      </c>
      <c r="AQ152" s="109">
        <v>0</v>
      </c>
      <c r="AR152" s="109">
        <v>0</v>
      </c>
      <c r="AS152" s="109">
        <v>0</v>
      </c>
      <c r="AT152" s="109">
        <v>0</v>
      </c>
      <c r="AU152" s="109">
        <v>0</v>
      </c>
      <c r="AV152" s="109">
        <v>0</v>
      </c>
      <c r="AW152" s="109">
        <v>0</v>
      </c>
      <c r="AX152" s="109">
        <v>0</v>
      </c>
      <c r="AY152" s="109">
        <v>0</v>
      </c>
    </row>
    <row r="153" spans="1:51" x14ac:dyDescent="0.2">
      <c r="A153" s="112"/>
      <c r="B153" s="130">
        <v>32</v>
      </c>
      <c r="C153" s="109"/>
      <c r="D153" s="109">
        <v>0</v>
      </c>
      <c r="E153" s="109">
        <v>0</v>
      </c>
      <c r="F153" s="109">
        <v>0</v>
      </c>
      <c r="G153" s="109">
        <v>0</v>
      </c>
      <c r="H153" s="109">
        <v>0</v>
      </c>
      <c r="I153" s="109">
        <v>0</v>
      </c>
      <c r="J153" s="109">
        <v>0</v>
      </c>
      <c r="K153" s="109">
        <v>0</v>
      </c>
      <c r="L153" s="109">
        <v>0</v>
      </c>
      <c r="M153" s="109">
        <v>0</v>
      </c>
      <c r="N153" s="109">
        <v>0</v>
      </c>
      <c r="O153" s="109">
        <v>0</v>
      </c>
      <c r="P153" s="109">
        <v>0</v>
      </c>
      <c r="Q153" s="109">
        <v>0</v>
      </c>
      <c r="R153" s="109">
        <v>0</v>
      </c>
      <c r="S153" s="109">
        <v>0</v>
      </c>
      <c r="T153" s="109">
        <v>0</v>
      </c>
      <c r="U153" s="109">
        <v>0</v>
      </c>
      <c r="V153" s="109">
        <v>0</v>
      </c>
      <c r="W153" s="109">
        <v>0</v>
      </c>
      <c r="X153" s="109">
        <v>0</v>
      </c>
      <c r="Y153" s="109">
        <v>0</v>
      </c>
      <c r="Z153" s="109">
        <v>0</v>
      </c>
      <c r="AA153" s="109">
        <v>0</v>
      </c>
      <c r="AB153" s="109">
        <v>0</v>
      </c>
      <c r="AC153" s="109">
        <v>0</v>
      </c>
      <c r="AD153" s="109">
        <v>0</v>
      </c>
      <c r="AE153" s="109">
        <v>0</v>
      </c>
      <c r="AF153" s="109">
        <v>0</v>
      </c>
      <c r="AG153" s="109">
        <v>0</v>
      </c>
      <c r="AH153" s="109">
        <v>0</v>
      </c>
      <c r="AI153" s="109">
        <v>0</v>
      </c>
      <c r="AJ153" s="109">
        <v>0</v>
      </c>
      <c r="AK153" s="109">
        <v>0</v>
      </c>
      <c r="AL153" s="109">
        <v>0</v>
      </c>
      <c r="AM153" s="109">
        <v>0</v>
      </c>
      <c r="AN153" s="109">
        <v>0</v>
      </c>
      <c r="AO153" s="109">
        <v>0</v>
      </c>
      <c r="AP153" s="109">
        <v>0</v>
      </c>
      <c r="AQ153" s="109">
        <v>0</v>
      </c>
      <c r="AR153" s="109">
        <v>0</v>
      </c>
      <c r="AS153" s="109">
        <v>0</v>
      </c>
      <c r="AT153" s="109">
        <v>0</v>
      </c>
      <c r="AU153" s="109">
        <v>0</v>
      </c>
      <c r="AV153" s="109">
        <v>0</v>
      </c>
      <c r="AW153" s="109">
        <v>0</v>
      </c>
      <c r="AX153" s="109">
        <v>0</v>
      </c>
      <c r="AY153" s="109">
        <v>0</v>
      </c>
    </row>
    <row r="154" spans="1:51" x14ac:dyDescent="0.2">
      <c r="A154" s="112"/>
      <c r="B154" s="130">
        <v>33</v>
      </c>
      <c r="C154" s="109"/>
      <c r="D154" s="109">
        <v>0</v>
      </c>
      <c r="E154" s="109">
        <v>0</v>
      </c>
      <c r="F154" s="109">
        <v>0</v>
      </c>
      <c r="G154" s="109">
        <v>0</v>
      </c>
      <c r="H154" s="109">
        <v>0</v>
      </c>
      <c r="I154" s="109">
        <v>0</v>
      </c>
      <c r="J154" s="109">
        <v>0</v>
      </c>
      <c r="K154" s="109">
        <v>0</v>
      </c>
      <c r="L154" s="109">
        <v>0</v>
      </c>
      <c r="M154" s="109">
        <v>0</v>
      </c>
      <c r="N154" s="109">
        <v>0</v>
      </c>
      <c r="O154" s="109">
        <v>0</v>
      </c>
      <c r="P154" s="109">
        <v>0</v>
      </c>
      <c r="Q154" s="109">
        <v>0</v>
      </c>
      <c r="R154" s="109">
        <v>0</v>
      </c>
      <c r="S154" s="109">
        <v>0</v>
      </c>
      <c r="T154" s="109">
        <v>0</v>
      </c>
      <c r="U154" s="109">
        <v>0</v>
      </c>
      <c r="V154" s="109">
        <v>0</v>
      </c>
      <c r="W154" s="109">
        <v>0</v>
      </c>
      <c r="X154" s="109">
        <v>0</v>
      </c>
      <c r="Y154" s="109">
        <v>0</v>
      </c>
      <c r="Z154" s="109">
        <v>0</v>
      </c>
      <c r="AA154" s="109">
        <v>0</v>
      </c>
      <c r="AB154" s="109">
        <v>0</v>
      </c>
      <c r="AC154" s="109">
        <v>0</v>
      </c>
      <c r="AD154" s="109">
        <v>0</v>
      </c>
      <c r="AE154" s="109">
        <v>0</v>
      </c>
      <c r="AF154" s="109">
        <v>0</v>
      </c>
      <c r="AG154" s="109">
        <v>0</v>
      </c>
      <c r="AH154" s="109">
        <v>0</v>
      </c>
      <c r="AI154" s="109">
        <v>0</v>
      </c>
      <c r="AJ154" s="109">
        <v>0</v>
      </c>
      <c r="AK154" s="109">
        <v>0</v>
      </c>
      <c r="AL154" s="109">
        <v>0</v>
      </c>
      <c r="AM154" s="109">
        <v>0</v>
      </c>
      <c r="AN154" s="109">
        <v>0</v>
      </c>
      <c r="AO154" s="109">
        <v>0</v>
      </c>
      <c r="AP154" s="109">
        <v>0</v>
      </c>
      <c r="AQ154" s="109">
        <v>0</v>
      </c>
      <c r="AR154" s="109">
        <v>0</v>
      </c>
      <c r="AS154" s="109">
        <v>0</v>
      </c>
      <c r="AT154" s="109">
        <v>0</v>
      </c>
      <c r="AU154" s="109">
        <v>0</v>
      </c>
      <c r="AV154" s="109">
        <v>0</v>
      </c>
      <c r="AW154" s="109">
        <v>0</v>
      </c>
      <c r="AX154" s="109">
        <v>0</v>
      </c>
      <c r="AY154" s="109">
        <v>0</v>
      </c>
    </row>
    <row r="155" spans="1:51" x14ac:dyDescent="0.2">
      <c r="A155" s="112"/>
      <c r="B155" s="130">
        <v>34</v>
      </c>
      <c r="C155" s="109"/>
      <c r="D155" s="109">
        <v>0</v>
      </c>
      <c r="E155" s="109">
        <v>0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  <c r="K155" s="109">
        <v>0</v>
      </c>
      <c r="L155" s="109">
        <v>0</v>
      </c>
      <c r="M155" s="109">
        <v>0</v>
      </c>
      <c r="N155" s="109">
        <v>0</v>
      </c>
      <c r="O155" s="109">
        <v>0</v>
      </c>
      <c r="P155" s="109">
        <v>0</v>
      </c>
      <c r="Q155" s="109">
        <v>0</v>
      </c>
      <c r="R155" s="109">
        <v>0</v>
      </c>
      <c r="S155" s="109">
        <v>0</v>
      </c>
      <c r="T155" s="109">
        <v>0</v>
      </c>
      <c r="U155" s="109">
        <v>0</v>
      </c>
      <c r="V155" s="109">
        <v>0</v>
      </c>
      <c r="W155" s="109">
        <v>0</v>
      </c>
      <c r="X155" s="109">
        <v>0</v>
      </c>
      <c r="Y155" s="109">
        <v>0</v>
      </c>
      <c r="Z155" s="109">
        <v>0</v>
      </c>
      <c r="AA155" s="109">
        <v>0</v>
      </c>
      <c r="AB155" s="109">
        <v>0</v>
      </c>
      <c r="AC155" s="109">
        <v>0</v>
      </c>
      <c r="AD155" s="109">
        <v>0</v>
      </c>
      <c r="AE155" s="109">
        <v>0</v>
      </c>
      <c r="AF155" s="109">
        <v>0</v>
      </c>
      <c r="AG155" s="109">
        <v>0</v>
      </c>
      <c r="AH155" s="109">
        <v>0</v>
      </c>
      <c r="AI155" s="109">
        <v>0</v>
      </c>
      <c r="AJ155" s="109">
        <v>0</v>
      </c>
      <c r="AK155" s="109">
        <v>0</v>
      </c>
      <c r="AL155" s="109">
        <v>0</v>
      </c>
      <c r="AM155" s="109">
        <v>0</v>
      </c>
      <c r="AN155" s="109">
        <v>0</v>
      </c>
      <c r="AO155" s="109">
        <v>0</v>
      </c>
      <c r="AP155" s="109">
        <v>0</v>
      </c>
      <c r="AQ155" s="109">
        <v>0</v>
      </c>
      <c r="AR155" s="109">
        <v>0</v>
      </c>
      <c r="AS155" s="109">
        <v>0</v>
      </c>
      <c r="AT155" s="109">
        <v>0</v>
      </c>
      <c r="AU155" s="109">
        <v>0</v>
      </c>
      <c r="AV155" s="109">
        <v>0</v>
      </c>
      <c r="AW155" s="109">
        <v>0</v>
      </c>
      <c r="AX155" s="109">
        <v>0</v>
      </c>
      <c r="AY155" s="109">
        <v>0</v>
      </c>
    </row>
    <row r="156" spans="1:51" x14ac:dyDescent="0.2">
      <c r="A156" s="112"/>
      <c r="B156" s="130">
        <v>35</v>
      </c>
      <c r="C156" s="109"/>
      <c r="D156" s="109">
        <v>0</v>
      </c>
      <c r="E156" s="109">
        <v>0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  <c r="K156" s="109">
        <v>0</v>
      </c>
      <c r="L156" s="109">
        <v>0</v>
      </c>
      <c r="M156" s="109">
        <v>0</v>
      </c>
      <c r="N156" s="109">
        <v>0</v>
      </c>
      <c r="O156" s="109">
        <v>0</v>
      </c>
      <c r="P156" s="109">
        <v>0</v>
      </c>
      <c r="Q156" s="109">
        <v>0</v>
      </c>
      <c r="R156" s="109">
        <v>0</v>
      </c>
      <c r="S156" s="109">
        <v>0</v>
      </c>
      <c r="T156" s="109">
        <v>0</v>
      </c>
      <c r="U156" s="109">
        <v>0</v>
      </c>
      <c r="V156" s="109">
        <v>0</v>
      </c>
      <c r="W156" s="109">
        <v>0</v>
      </c>
      <c r="X156" s="109">
        <v>0</v>
      </c>
      <c r="Y156" s="109">
        <v>0</v>
      </c>
      <c r="Z156" s="109">
        <v>0</v>
      </c>
      <c r="AA156" s="109">
        <v>0</v>
      </c>
      <c r="AB156" s="109">
        <v>0</v>
      </c>
      <c r="AC156" s="109">
        <v>0</v>
      </c>
      <c r="AD156" s="109">
        <v>0</v>
      </c>
      <c r="AE156" s="109">
        <v>0</v>
      </c>
      <c r="AF156" s="109">
        <v>0</v>
      </c>
      <c r="AG156" s="109">
        <v>0</v>
      </c>
      <c r="AH156" s="109">
        <v>0</v>
      </c>
      <c r="AI156" s="109">
        <v>0</v>
      </c>
      <c r="AJ156" s="109">
        <v>0</v>
      </c>
      <c r="AK156" s="109">
        <v>0</v>
      </c>
      <c r="AL156" s="109">
        <v>0</v>
      </c>
      <c r="AM156" s="109">
        <v>0</v>
      </c>
      <c r="AN156" s="109">
        <v>0</v>
      </c>
      <c r="AO156" s="109">
        <v>0</v>
      </c>
      <c r="AP156" s="109">
        <v>0</v>
      </c>
      <c r="AQ156" s="109">
        <v>0</v>
      </c>
      <c r="AR156" s="109">
        <v>0</v>
      </c>
      <c r="AS156" s="109">
        <v>0</v>
      </c>
      <c r="AT156" s="109">
        <v>0</v>
      </c>
      <c r="AU156" s="109">
        <v>0</v>
      </c>
      <c r="AV156" s="109">
        <v>0</v>
      </c>
      <c r="AW156" s="109">
        <v>0</v>
      </c>
      <c r="AX156" s="109">
        <v>0</v>
      </c>
      <c r="AY156" s="109">
        <v>0</v>
      </c>
    </row>
    <row r="157" spans="1:51" x14ac:dyDescent="0.2">
      <c r="A157" s="112"/>
      <c r="B157" s="130">
        <v>36</v>
      </c>
      <c r="C157" s="109"/>
      <c r="D157" s="109">
        <v>0</v>
      </c>
      <c r="E157" s="109">
        <v>0</v>
      </c>
      <c r="F157" s="109">
        <v>0</v>
      </c>
      <c r="G157" s="109">
        <v>0</v>
      </c>
      <c r="H157" s="109">
        <v>0</v>
      </c>
      <c r="I157" s="109">
        <v>0</v>
      </c>
      <c r="J157" s="109">
        <v>0</v>
      </c>
      <c r="K157" s="109">
        <v>0</v>
      </c>
      <c r="L157" s="109">
        <v>0</v>
      </c>
      <c r="M157" s="109">
        <v>0</v>
      </c>
      <c r="N157" s="109">
        <v>0</v>
      </c>
      <c r="O157" s="109">
        <v>0</v>
      </c>
      <c r="P157" s="109">
        <v>0</v>
      </c>
      <c r="Q157" s="109">
        <v>0</v>
      </c>
      <c r="R157" s="109">
        <v>0</v>
      </c>
      <c r="S157" s="109">
        <v>0</v>
      </c>
      <c r="T157" s="109">
        <v>0</v>
      </c>
      <c r="U157" s="109">
        <v>0</v>
      </c>
      <c r="V157" s="109">
        <v>0</v>
      </c>
      <c r="W157" s="109">
        <v>0</v>
      </c>
      <c r="X157" s="109">
        <v>0</v>
      </c>
      <c r="Y157" s="109">
        <v>0</v>
      </c>
      <c r="Z157" s="109">
        <v>0</v>
      </c>
      <c r="AA157" s="109">
        <v>0</v>
      </c>
      <c r="AB157" s="109">
        <v>0</v>
      </c>
      <c r="AC157" s="109">
        <v>0</v>
      </c>
      <c r="AD157" s="109">
        <v>0</v>
      </c>
      <c r="AE157" s="109">
        <v>0</v>
      </c>
      <c r="AF157" s="109">
        <v>0</v>
      </c>
      <c r="AG157" s="109">
        <v>0</v>
      </c>
      <c r="AH157" s="109">
        <v>0</v>
      </c>
      <c r="AI157" s="109">
        <v>0</v>
      </c>
      <c r="AJ157" s="109">
        <v>0</v>
      </c>
      <c r="AK157" s="109">
        <v>0</v>
      </c>
      <c r="AL157" s="109">
        <v>0</v>
      </c>
      <c r="AM157" s="109">
        <v>0</v>
      </c>
      <c r="AN157" s="109">
        <v>0</v>
      </c>
      <c r="AO157" s="109">
        <v>0</v>
      </c>
      <c r="AP157" s="109">
        <v>0</v>
      </c>
      <c r="AQ157" s="109">
        <v>0</v>
      </c>
      <c r="AR157" s="109">
        <v>0</v>
      </c>
      <c r="AS157" s="109">
        <v>0</v>
      </c>
      <c r="AT157" s="109">
        <v>0</v>
      </c>
      <c r="AU157" s="109">
        <v>0</v>
      </c>
      <c r="AV157" s="109">
        <v>0</v>
      </c>
      <c r="AW157" s="109">
        <v>0</v>
      </c>
      <c r="AX157" s="109">
        <v>0</v>
      </c>
      <c r="AY157" s="109">
        <v>0</v>
      </c>
    </row>
    <row r="158" spans="1:51" x14ac:dyDescent="0.2">
      <c r="A158" s="112"/>
      <c r="B158" s="133">
        <v>37</v>
      </c>
      <c r="C158" s="109"/>
      <c r="D158" s="109">
        <v>0</v>
      </c>
      <c r="E158" s="109">
        <v>0</v>
      </c>
      <c r="F158" s="109">
        <v>0</v>
      </c>
      <c r="G158" s="109">
        <v>0</v>
      </c>
      <c r="H158" s="109">
        <v>0</v>
      </c>
      <c r="I158" s="109">
        <v>0</v>
      </c>
      <c r="J158" s="109">
        <v>0</v>
      </c>
      <c r="K158" s="109">
        <v>0</v>
      </c>
      <c r="L158" s="109">
        <v>0</v>
      </c>
      <c r="M158" s="109">
        <v>0</v>
      </c>
      <c r="N158" s="109">
        <v>0</v>
      </c>
      <c r="O158" s="109">
        <v>0</v>
      </c>
      <c r="P158" s="109">
        <v>0</v>
      </c>
      <c r="Q158" s="109">
        <v>0</v>
      </c>
      <c r="R158" s="109">
        <v>0</v>
      </c>
      <c r="S158" s="109">
        <v>0</v>
      </c>
      <c r="T158" s="109">
        <v>0</v>
      </c>
      <c r="U158" s="109">
        <v>0</v>
      </c>
      <c r="V158" s="109">
        <v>0</v>
      </c>
      <c r="W158" s="109">
        <v>0</v>
      </c>
      <c r="X158" s="109">
        <v>0</v>
      </c>
      <c r="Y158" s="109">
        <v>0</v>
      </c>
      <c r="Z158" s="109">
        <v>0</v>
      </c>
      <c r="AA158" s="109">
        <v>0</v>
      </c>
      <c r="AB158" s="109">
        <v>0</v>
      </c>
      <c r="AC158" s="109">
        <v>0</v>
      </c>
      <c r="AD158" s="109">
        <v>0</v>
      </c>
      <c r="AE158" s="109">
        <v>0</v>
      </c>
      <c r="AF158" s="109">
        <v>0</v>
      </c>
      <c r="AG158" s="109">
        <v>0</v>
      </c>
      <c r="AH158" s="109">
        <v>0</v>
      </c>
      <c r="AI158" s="109">
        <v>0</v>
      </c>
      <c r="AJ158" s="109">
        <v>0</v>
      </c>
      <c r="AK158" s="109">
        <v>0</v>
      </c>
      <c r="AL158" s="109">
        <v>0</v>
      </c>
      <c r="AM158" s="109">
        <v>0</v>
      </c>
      <c r="AN158" s="109">
        <v>0</v>
      </c>
      <c r="AO158" s="109">
        <v>0</v>
      </c>
      <c r="AP158" s="109">
        <v>0</v>
      </c>
      <c r="AQ158" s="109">
        <v>0</v>
      </c>
      <c r="AR158" s="109">
        <v>0</v>
      </c>
      <c r="AS158" s="109">
        <v>0</v>
      </c>
      <c r="AT158" s="109">
        <v>0</v>
      </c>
      <c r="AU158" s="109">
        <v>0</v>
      </c>
      <c r="AV158" s="109">
        <v>0</v>
      </c>
      <c r="AW158" s="109">
        <v>0</v>
      </c>
      <c r="AX158" s="109">
        <v>0</v>
      </c>
      <c r="AY158" s="109">
        <v>0</v>
      </c>
    </row>
    <row r="159" spans="1:51" x14ac:dyDescent="0.2">
      <c r="A159" s="112"/>
      <c r="B159" s="133">
        <v>38</v>
      </c>
      <c r="C159" s="109"/>
      <c r="D159" s="109">
        <v>0</v>
      </c>
      <c r="E159" s="109">
        <v>0</v>
      </c>
      <c r="F159" s="109">
        <v>0</v>
      </c>
      <c r="G159" s="109">
        <v>0</v>
      </c>
      <c r="H159" s="109">
        <v>0</v>
      </c>
      <c r="I159" s="109">
        <v>0</v>
      </c>
      <c r="J159" s="109">
        <v>0</v>
      </c>
      <c r="K159" s="109">
        <v>0</v>
      </c>
      <c r="L159" s="109">
        <v>0</v>
      </c>
      <c r="M159" s="109">
        <v>0</v>
      </c>
      <c r="N159" s="109">
        <v>0</v>
      </c>
      <c r="O159" s="109">
        <v>0</v>
      </c>
      <c r="P159" s="109">
        <v>0</v>
      </c>
      <c r="Q159" s="109">
        <v>0</v>
      </c>
      <c r="R159" s="109">
        <v>0</v>
      </c>
      <c r="S159" s="109">
        <v>0</v>
      </c>
      <c r="T159" s="109">
        <v>0</v>
      </c>
      <c r="U159" s="109">
        <v>0</v>
      </c>
      <c r="V159" s="109">
        <v>0</v>
      </c>
      <c r="W159" s="109">
        <v>0</v>
      </c>
      <c r="X159" s="109">
        <v>0</v>
      </c>
      <c r="Y159" s="109">
        <v>0</v>
      </c>
      <c r="Z159" s="109">
        <v>0</v>
      </c>
      <c r="AA159" s="109">
        <v>0</v>
      </c>
      <c r="AB159" s="109">
        <v>0</v>
      </c>
      <c r="AC159" s="109">
        <v>0</v>
      </c>
      <c r="AD159" s="109">
        <v>0</v>
      </c>
      <c r="AE159" s="109">
        <v>0</v>
      </c>
      <c r="AF159" s="109">
        <v>0</v>
      </c>
      <c r="AG159" s="109">
        <v>0</v>
      </c>
      <c r="AH159" s="109">
        <v>0</v>
      </c>
      <c r="AI159" s="109">
        <v>0</v>
      </c>
      <c r="AJ159" s="109">
        <v>0</v>
      </c>
      <c r="AK159" s="109">
        <v>0</v>
      </c>
      <c r="AL159" s="109">
        <v>0</v>
      </c>
      <c r="AM159" s="109">
        <v>0</v>
      </c>
      <c r="AN159" s="109">
        <v>0</v>
      </c>
      <c r="AO159" s="109">
        <v>0</v>
      </c>
      <c r="AP159" s="109">
        <v>0</v>
      </c>
      <c r="AQ159" s="109">
        <v>0</v>
      </c>
      <c r="AR159" s="109">
        <v>0</v>
      </c>
      <c r="AS159" s="109">
        <v>0</v>
      </c>
      <c r="AT159" s="109">
        <v>0</v>
      </c>
      <c r="AU159" s="109">
        <v>0</v>
      </c>
      <c r="AV159" s="109">
        <v>0</v>
      </c>
      <c r="AW159" s="109">
        <v>0</v>
      </c>
      <c r="AX159" s="109">
        <v>0</v>
      </c>
      <c r="AY159" s="109">
        <v>0</v>
      </c>
    </row>
    <row r="160" spans="1:51" x14ac:dyDescent="0.2">
      <c r="A160" s="112"/>
      <c r="B160" s="133">
        <v>39</v>
      </c>
      <c r="C160" s="109"/>
      <c r="D160" s="109">
        <v>0</v>
      </c>
      <c r="E160" s="109">
        <v>0</v>
      </c>
      <c r="F160" s="109">
        <v>0</v>
      </c>
      <c r="G160" s="109">
        <v>0</v>
      </c>
      <c r="H160" s="109">
        <v>0</v>
      </c>
      <c r="I160" s="109">
        <v>0</v>
      </c>
      <c r="J160" s="109">
        <v>0</v>
      </c>
      <c r="K160" s="109">
        <v>0</v>
      </c>
      <c r="L160" s="109">
        <v>0</v>
      </c>
      <c r="M160" s="109">
        <v>0</v>
      </c>
      <c r="N160" s="109">
        <v>0</v>
      </c>
      <c r="O160" s="109">
        <v>0</v>
      </c>
      <c r="P160" s="109">
        <v>0</v>
      </c>
      <c r="Q160" s="109">
        <v>0</v>
      </c>
      <c r="R160" s="109">
        <v>0</v>
      </c>
      <c r="S160" s="109">
        <v>0</v>
      </c>
      <c r="T160" s="109">
        <v>0</v>
      </c>
      <c r="U160" s="109">
        <v>0</v>
      </c>
      <c r="V160" s="109">
        <v>0</v>
      </c>
      <c r="W160" s="109">
        <v>0</v>
      </c>
      <c r="X160" s="109">
        <v>0</v>
      </c>
      <c r="Y160" s="109">
        <v>0</v>
      </c>
      <c r="Z160" s="109">
        <v>0</v>
      </c>
      <c r="AA160" s="109">
        <v>0</v>
      </c>
      <c r="AB160" s="109">
        <v>0</v>
      </c>
      <c r="AC160" s="109">
        <v>0</v>
      </c>
      <c r="AD160" s="109">
        <v>0</v>
      </c>
      <c r="AE160" s="109">
        <v>0</v>
      </c>
      <c r="AF160" s="109">
        <v>0</v>
      </c>
      <c r="AG160" s="109">
        <v>0</v>
      </c>
      <c r="AH160" s="109">
        <v>0</v>
      </c>
      <c r="AI160" s="109">
        <v>0</v>
      </c>
      <c r="AJ160" s="109">
        <v>0</v>
      </c>
      <c r="AK160" s="109">
        <v>0</v>
      </c>
      <c r="AL160" s="109">
        <v>0</v>
      </c>
      <c r="AM160" s="109">
        <v>0</v>
      </c>
      <c r="AN160" s="109">
        <v>0</v>
      </c>
      <c r="AO160" s="109">
        <v>0</v>
      </c>
      <c r="AP160" s="109">
        <v>0</v>
      </c>
      <c r="AQ160" s="109">
        <v>0</v>
      </c>
      <c r="AR160" s="109">
        <v>0</v>
      </c>
      <c r="AS160" s="109">
        <v>0</v>
      </c>
      <c r="AT160" s="109">
        <v>0</v>
      </c>
      <c r="AU160" s="109">
        <v>0</v>
      </c>
      <c r="AV160" s="109">
        <v>0</v>
      </c>
      <c r="AW160" s="109">
        <v>0</v>
      </c>
      <c r="AX160" s="109">
        <v>0</v>
      </c>
      <c r="AY160" s="109">
        <v>0</v>
      </c>
    </row>
    <row r="161" spans="1:52" x14ac:dyDescent="0.2">
      <c r="A161" s="112"/>
      <c r="B161" s="133">
        <v>40</v>
      </c>
      <c r="C161" s="109"/>
      <c r="D161" s="109">
        <v>0</v>
      </c>
      <c r="E161" s="109">
        <v>0</v>
      </c>
      <c r="F161" s="109">
        <v>0</v>
      </c>
      <c r="G161" s="109">
        <v>0</v>
      </c>
      <c r="H161" s="109">
        <v>0</v>
      </c>
      <c r="I161" s="109">
        <v>0</v>
      </c>
      <c r="J161" s="109">
        <v>0</v>
      </c>
      <c r="K161" s="109">
        <v>0</v>
      </c>
      <c r="L161" s="109">
        <v>0</v>
      </c>
      <c r="M161" s="109">
        <v>0</v>
      </c>
      <c r="N161" s="109">
        <v>0</v>
      </c>
      <c r="O161" s="109">
        <v>0</v>
      </c>
      <c r="P161" s="109">
        <v>0</v>
      </c>
      <c r="Q161" s="109">
        <v>0</v>
      </c>
      <c r="R161" s="109">
        <v>0</v>
      </c>
      <c r="S161" s="109">
        <v>0</v>
      </c>
      <c r="T161" s="109">
        <v>0</v>
      </c>
      <c r="U161" s="109">
        <v>0</v>
      </c>
      <c r="V161" s="109">
        <v>0</v>
      </c>
      <c r="W161" s="109">
        <v>0</v>
      </c>
      <c r="X161" s="109">
        <v>0</v>
      </c>
      <c r="Y161" s="109">
        <v>0</v>
      </c>
      <c r="Z161" s="109">
        <v>0</v>
      </c>
      <c r="AA161" s="109">
        <v>0</v>
      </c>
      <c r="AB161" s="109">
        <v>0</v>
      </c>
      <c r="AC161" s="109">
        <v>0</v>
      </c>
      <c r="AD161" s="109">
        <v>0</v>
      </c>
      <c r="AE161" s="109">
        <v>0</v>
      </c>
      <c r="AF161" s="109">
        <v>0</v>
      </c>
      <c r="AG161" s="109">
        <v>0</v>
      </c>
      <c r="AH161" s="109">
        <v>0</v>
      </c>
      <c r="AI161" s="109">
        <v>0</v>
      </c>
      <c r="AJ161" s="109">
        <v>0</v>
      </c>
      <c r="AK161" s="109">
        <v>0</v>
      </c>
      <c r="AL161" s="109">
        <v>0</v>
      </c>
      <c r="AM161" s="109">
        <v>0</v>
      </c>
      <c r="AN161" s="109">
        <v>0</v>
      </c>
      <c r="AO161" s="109">
        <v>0</v>
      </c>
      <c r="AP161" s="109">
        <v>0</v>
      </c>
      <c r="AQ161" s="109">
        <v>0</v>
      </c>
      <c r="AR161" s="109">
        <v>0</v>
      </c>
      <c r="AS161" s="109">
        <v>0</v>
      </c>
      <c r="AT161" s="109">
        <v>0</v>
      </c>
      <c r="AU161" s="109">
        <v>0</v>
      </c>
      <c r="AV161" s="109">
        <v>0</v>
      </c>
      <c r="AW161" s="109">
        <v>0</v>
      </c>
      <c r="AX161" s="109">
        <v>0</v>
      </c>
      <c r="AY161" s="109">
        <v>0</v>
      </c>
    </row>
    <row r="162" spans="1:52" x14ac:dyDescent="0.2">
      <c r="A162" s="112"/>
      <c r="B162" s="133">
        <v>41</v>
      </c>
      <c r="C162" s="109"/>
      <c r="D162" s="109">
        <v>0</v>
      </c>
      <c r="E162" s="109">
        <v>0</v>
      </c>
      <c r="F162" s="109">
        <v>0</v>
      </c>
      <c r="G162" s="109">
        <v>0</v>
      </c>
      <c r="H162" s="109">
        <v>0</v>
      </c>
      <c r="I162" s="109">
        <v>0</v>
      </c>
      <c r="J162" s="109">
        <v>0</v>
      </c>
      <c r="K162" s="109">
        <v>0</v>
      </c>
      <c r="L162" s="109">
        <v>0</v>
      </c>
      <c r="M162" s="109">
        <v>0</v>
      </c>
      <c r="N162" s="109">
        <v>0</v>
      </c>
      <c r="O162" s="109">
        <v>0</v>
      </c>
      <c r="P162" s="109">
        <v>0</v>
      </c>
      <c r="Q162" s="109">
        <v>0</v>
      </c>
      <c r="R162" s="109">
        <v>0</v>
      </c>
      <c r="S162" s="109">
        <v>0</v>
      </c>
      <c r="T162" s="109">
        <v>0</v>
      </c>
      <c r="U162" s="109">
        <v>0</v>
      </c>
      <c r="V162" s="109">
        <v>0</v>
      </c>
      <c r="W162" s="109">
        <v>0</v>
      </c>
      <c r="X162" s="109">
        <v>0</v>
      </c>
      <c r="Y162" s="109">
        <v>0</v>
      </c>
      <c r="Z162" s="109">
        <v>0</v>
      </c>
      <c r="AA162" s="109">
        <v>0</v>
      </c>
      <c r="AB162" s="109">
        <v>0</v>
      </c>
      <c r="AC162" s="109">
        <v>0</v>
      </c>
      <c r="AD162" s="109">
        <v>0</v>
      </c>
      <c r="AE162" s="109">
        <v>0</v>
      </c>
      <c r="AF162" s="109">
        <v>0</v>
      </c>
      <c r="AG162" s="109">
        <v>0</v>
      </c>
      <c r="AH162" s="109">
        <v>0</v>
      </c>
      <c r="AI162" s="109">
        <v>0</v>
      </c>
      <c r="AJ162" s="109">
        <v>0</v>
      </c>
      <c r="AK162" s="109">
        <v>0</v>
      </c>
      <c r="AL162" s="109">
        <v>0</v>
      </c>
      <c r="AM162" s="109">
        <v>0</v>
      </c>
      <c r="AN162" s="109">
        <v>0</v>
      </c>
      <c r="AO162" s="109">
        <v>0</v>
      </c>
      <c r="AP162" s="109">
        <v>0</v>
      </c>
      <c r="AQ162" s="109">
        <v>0</v>
      </c>
      <c r="AR162" s="109">
        <v>0</v>
      </c>
      <c r="AS162" s="109">
        <v>0</v>
      </c>
      <c r="AT162" s="109">
        <v>0</v>
      </c>
      <c r="AU162" s="109">
        <v>0</v>
      </c>
      <c r="AV162" s="109">
        <v>0</v>
      </c>
      <c r="AW162" s="109">
        <v>0</v>
      </c>
      <c r="AX162" s="109">
        <v>0</v>
      </c>
      <c r="AY162" s="109">
        <v>0</v>
      </c>
    </row>
    <row r="163" spans="1:52" x14ac:dyDescent="0.2">
      <c r="A163" s="112"/>
      <c r="B163" s="133">
        <v>42</v>
      </c>
      <c r="C163" s="109"/>
      <c r="D163" s="109">
        <v>0</v>
      </c>
      <c r="E163" s="109">
        <v>0</v>
      </c>
      <c r="F163" s="109">
        <v>0</v>
      </c>
      <c r="G163" s="109">
        <v>0</v>
      </c>
      <c r="H163" s="109">
        <v>0</v>
      </c>
      <c r="I163" s="109">
        <v>0</v>
      </c>
      <c r="J163" s="109">
        <v>0</v>
      </c>
      <c r="K163" s="109">
        <v>0</v>
      </c>
      <c r="L163" s="109">
        <v>0</v>
      </c>
      <c r="M163" s="109">
        <v>0</v>
      </c>
      <c r="N163" s="109">
        <v>0</v>
      </c>
      <c r="O163" s="109">
        <v>0</v>
      </c>
      <c r="P163" s="109">
        <v>0</v>
      </c>
      <c r="Q163" s="109">
        <v>0</v>
      </c>
      <c r="R163" s="109">
        <v>0</v>
      </c>
      <c r="S163" s="109">
        <v>0</v>
      </c>
      <c r="T163" s="109">
        <v>0</v>
      </c>
      <c r="U163" s="109">
        <v>0</v>
      </c>
      <c r="V163" s="109">
        <v>0</v>
      </c>
      <c r="W163" s="109">
        <v>0</v>
      </c>
      <c r="X163" s="109">
        <v>0</v>
      </c>
      <c r="Y163" s="109">
        <v>0</v>
      </c>
      <c r="Z163" s="109">
        <v>0</v>
      </c>
      <c r="AA163" s="109">
        <v>0</v>
      </c>
      <c r="AB163" s="109">
        <v>0</v>
      </c>
      <c r="AC163" s="109">
        <v>0</v>
      </c>
      <c r="AD163" s="109">
        <v>0</v>
      </c>
      <c r="AE163" s="109">
        <v>0</v>
      </c>
      <c r="AF163" s="109">
        <v>0</v>
      </c>
      <c r="AG163" s="109">
        <v>0</v>
      </c>
      <c r="AH163" s="109">
        <v>0</v>
      </c>
      <c r="AI163" s="109">
        <v>0</v>
      </c>
      <c r="AJ163" s="109">
        <v>0</v>
      </c>
      <c r="AK163" s="109">
        <v>0</v>
      </c>
      <c r="AL163" s="109">
        <v>0</v>
      </c>
      <c r="AM163" s="109">
        <v>0</v>
      </c>
      <c r="AN163" s="109">
        <v>0</v>
      </c>
      <c r="AO163" s="109">
        <v>0</v>
      </c>
      <c r="AP163" s="109">
        <v>0</v>
      </c>
      <c r="AQ163" s="109">
        <v>0</v>
      </c>
      <c r="AR163" s="109">
        <v>0</v>
      </c>
      <c r="AS163" s="109">
        <v>0</v>
      </c>
      <c r="AT163" s="109">
        <v>0</v>
      </c>
      <c r="AU163" s="109">
        <v>0</v>
      </c>
      <c r="AV163" s="109">
        <v>0</v>
      </c>
      <c r="AW163" s="109">
        <v>0</v>
      </c>
      <c r="AX163" s="109">
        <v>0</v>
      </c>
      <c r="AY163" s="109">
        <v>0</v>
      </c>
    </row>
    <row r="164" spans="1:52" x14ac:dyDescent="0.2">
      <c r="A164" s="112"/>
      <c r="B164" s="133">
        <v>43</v>
      </c>
      <c r="C164" s="109"/>
      <c r="D164" s="109">
        <v>0</v>
      </c>
      <c r="E164" s="109">
        <v>0</v>
      </c>
      <c r="F164" s="109">
        <v>0</v>
      </c>
      <c r="G164" s="109">
        <v>0</v>
      </c>
      <c r="H164" s="109">
        <v>0</v>
      </c>
      <c r="I164" s="109">
        <v>0</v>
      </c>
      <c r="J164" s="109">
        <v>0</v>
      </c>
      <c r="K164" s="109">
        <v>0</v>
      </c>
      <c r="L164" s="109">
        <v>0</v>
      </c>
      <c r="M164" s="109">
        <v>0</v>
      </c>
      <c r="N164" s="109">
        <v>0</v>
      </c>
      <c r="O164" s="109">
        <v>0</v>
      </c>
      <c r="P164" s="109">
        <v>0</v>
      </c>
      <c r="Q164" s="109">
        <v>0</v>
      </c>
      <c r="R164" s="109">
        <v>0</v>
      </c>
      <c r="S164" s="109">
        <v>0</v>
      </c>
      <c r="T164" s="109">
        <v>0</v>
      </c>
      <c r="U164" s="109">
        <v>0</v>
      </c>
      <c r="V164" s="109">
        <v>0</v>
      </c>
      <c r="W164" s="109">
        <v>0</v>
      </c>
      <c r="X164" s="109">
        <v>0</v>
      </c>
      <c r="Y164" s="109">
        <v>0</v>
      </c>
      <c r="Z164" s="109">
        <v>0</v>
      </c>
      <c r="AA164" s="109">
        <v>0</v>
      </c>
      <c r="AB164" s="109">
        <v>0</v>
      </c>
      <c r="AC164" s="109">
        <v>0</v>
      </c>
      <c r="AD164" s="109">
        <v>0</v>
      </c>
      <c r="AE164" s="109">
        <v>0</v>
      </c>
      <c r="AF164" s="109">
        <v>0</v>
      </c>
      <c r="AG164" s="109">
        <v>0</v>
      </c>
      <c r="AH164" s="109">
        <v>0</v>
      </c>
      <c r="AI164" s="109">
        <v>0</v>
      </c>
      <c r="AJ164" s="109">
        <v>0</v>
      </c>
      <c r="AK164" s="109">
        <v>0</v>
      </c>
      <c r="AL164" s="109">
        <v>0</v>
      </c>
      <c r="AM164" s="109">
        <v>0</v>
      </c>
      <c r="AN164" s="109">
        <v>0</v>
      </c>
      <c r="AO164" s="109">
        <v>0</v>
      </c>
      <c r="AP164" s="109">
        <v>0</v>
      </c>
      <c r="AQ164" s="109">
        <v>0</v>
      </c>
      <c r="AR164" s="109">
        <v>0</v>
      </c>
      <c r="AS164" s="109">
        <v>0</v>
      </c>
      <c r="AT164" s="109">
        <v>0</v>
      </c>
      <c r="AU164" s="109">
        <v>0</v>
      </c>
      <c r="AV164" s="109">
        <v>0</v>
      </c>
      <c r="AW164" s="109">
        <v>0</v>
      </c>
      <c r="AX164" s="109">
        <v>0</v>
      </c>
      <c r="AY164" s="109">
        <v>0</v>
      </c>
    </row>
    <row r="165" spans="1:52" x14ac:dyDescent="0.2">
      <c r="A165" s="112"/>
      <c r="B165" s="133">
        <v>44</v>
      </c>
      <c r="C165" s="109"/>
      <c r="D165" s="109">
        <v>0</v>
      </c>
      <c r="E165" s="109">
        <v>0</v>
      </c>
      <c r="F165" s="109">
        <v>0</v>
      </c>
      <c r="G165" s="109">
        <v>0</v>
      </c>
      <c r="H165" s="109">
        <v>0</v>
      </c>
      <c r="I165" s="109">
        <v>0</v>
      </c>
      <c r="J165" s="109">
        <v>0</v>
      </c>
      <c r="K165" s="109">
        <v>0</v>
      </c>
      <c r="L165" s="109">
        <v>0</v>
      </c>
      <c r="M165" s="109">
        <v>0</v>
      </c>
      <c r="N165" s="109">
        <v>0</v>
      </c>
      <c r="O165" s="109">
        <v>0</v>
      </c>
      <c r="P165" s="109">
        <v>0</v>
      </c>
      <c r="Q165" s="109">
        <v>0</v>
      </c>
      <c r="R165" s="109">
        <v>0</v>
      </c>
      <c r="S165" s="109">
        <v>0</v>
      </c>
      <c r="T165" s="109">
        <v>0</v>
      </c>
      <c r="U165" s="109">
        <v>0</v>
      </c>
      <c r="V165" s="109">
        <v>0</v>
      </c>
      <c r="W165" s="109">
        <v>0</v>
      </c>
      <c r="X165" s="109">
        <v>0</v>
      </c>
      <c r="Y165" s="109">
        <v>0</v>
      </c>
      <c r="Z165" s="109">
        <v>0</v>
      </c>
      <c r="AA165" s="109">
        <v>0</v>
      </c>
      <c r="AB165" s="109">
        <v>0</v>
      </c>
      <c r="AC165" s="109">
        <v>0</v>
      </c>
      <c r="AD165" s="109">
        <v>0</v>
      </c>
      <c r="AE165" s="109">
        <v>0</v>
      </c>
      <c r="AF165" s="109">
        <v>0</v>
      </c>
      <c r="AG165" s="109">
        <v>0</v>
      </c>
      <c r="AH165" s="109">
        <v>0</v>
      </c>
      <c r="AI165" s="109">
        <v>0</v>
      </c>
      <c r="AJ165" s="109">
        <v>0</v>
      </c>
      <c r="AK165" s="109">
        <v>0</v>
      </c>
      <c r="AL165" s="109">
        <v>0</v>
      </c>
      <c r="AM165" s="109">
        <v>0</v>
      </c>
      <c r="AN165" s="109">
        <v>0</v>
      </c>
      <c r="AO165" s="109">
        <v>0</v>
      </c>
      <c r="AP165" s="109">
        <v>0</v>
      </c>
      <c r="AQ165" s="109">
        <v>0</v>
      </c>
      <c r="AR165" s="109">
        <v>0</v>
      </c>
      <c r="AS165" s="109">
        <v>0</v>
      </c>
      <c r="AT165" s="109">
        <v>0</v>
      </c>
      <c r="AU165" s="109">
        <v>0</v>
      </c>
      <c r="AV165" s="109">
        <v>0</v>
      </c>
      <c r="AW165" s="109">
        <v>0</v>
      </c>
      <c r="AX165" s="109">
        <v>0</v>
      </c>
      <c r="AY165" s="109">
        <v>0</v>
      </c>
    </row>
    <row r="166" spans="1:52" x14ac:dyDescent="0.2">
      <c r="A166" s="112"/>
      <c r="B166" s="133">
        <v>45</v>
      </c>
      <c r="C166" s="109"/>
      <c r="D166" s="109">
        <v>0</v>
      </c>
      <c r="E166" s="109">
        <v>0</v>
      </c>
      <c r="F166" s="109">
        <v>0</v>
      </c>
      <c r="G166" s="109">
        <v>0</v>
      </c>
      <c r="H166" s="109">
        <v>0</v>
      </c>
      <c r="I166" s="109">
        <v>0</v>
      </c>
      <c r="J166" s="109">
        <v>0</v>
      </c>
      <c r="K166" s="109">
        <v>0</v>
      </c>
      <c r="L166" s="109">
        <v>0</v>
      </c>
      <c r="M166" s="109">
        <v>0</v>
      </c>
      <c r="N166" s="109">
        <v>0</v>
      </c>
      <c r="O166" s="109">
        <v>0</v>
      </c>
      <c r="P166" s="109">
        <v>0</v>
      </c>
      <c r="Q166" s="109">
        <v>0</v>
      </c>
      <c r="R166" s="109">
        <v>0</v>
      </c>
      <c r="S166" s="109">
        <v>0</v>
      </c>
      <c r="T166" s="109">
        <v>0</v>
      </c>
      <c r="U166" s="109">
        <v>0</v>
      </c>
      <c r="V166" s="109">
        <v>0</v>
      </c>
      <c r="W166" s="109">
        <v>0</v>
      </c>
      <c r="X166" s="109">
        <v>0</v>
      </c>
      <c r="Y166" s="109">
        <v>0</v>
      </c>
      <c r="Z166" s="109">
        <v>0</v>
      </c>
      <c r="AA166" s="109">
        <v>0</v>
      </c>
      <c r="AB166" s="109">
        <v>0</v>
      </c>
      <c r="AC166" s="109">
        <v>0</v>
      </c>
      <c r="AD166" s="109">
        <v>0</v>
      </c>
      <c r="AE166" s="109">
        <v>0</v>
      </c>
      <c r="AF166" s="109">
        <v>0</v>
      </c>
      <c r="AG166" s="109">
        <v>0</v>
      </c>
      <c r="AH166" s="109">
        <v>0</v>
      </c>
      <c r="AI166" s="109">
        <v>0</v>
      </c>
      <c r="AJ166" s="109">
        <v>0</v>
      </c>
      <c r="AK166" s="109">
        <v>0</v>
      </c>
      <c r="AL166" s="109">
        <v>0</v>
      </c>
      <c r="AM166" s="109">
        <v>0</v>
      </c>
      <c r="AN166" s="109">
        <v>0</v>
      </c>
      <c r="AO166" s="109">
        <v>0</v>
      </c>
      <c r="AP166" s="109">
        <v>0</v>
      </c>
      <c r="AQ166" s="109">
        <v>0</v>
      </c>
      <c r="AR166" s="109">
        <v>0</v>
      </c>
      <c r="AS166" s="109">
        <v>0</v>
      </c>
      <c r="AT166" s="109">
        <v>0</v>
      </c>
      <c r="AU166" s="109">
        <v>0</v>
      </c>
      <c r="AV166" s="109">
        <v>0</v>
      </c>
      <c r="AW166" s="109">
        <v>0</v>
      </c>
      <c r="AX166" s="109">
        <v>0</v>
      </c>
      <c r="AY166" s="109">
        <v>0</v>
      </c>
    </row>
    <row r="167" spans="1:52" x14ac:dyDescent="0.2">
      <c r="A167" s="112"/>
      <c r="B167" s="133">
        <v>46</v>
      </c>
      <c r="C167" s="109"/>
      <c r="D167" s="109">
        <v>0</v>
      </c>
      <c r="E167" s="109">
        <v>0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  <c r="K167" s="109">
        <v>0</v>
      </c>
      <c r="L167" s="109">
        <v>0</v>
      </c>
      <c r="M167" s="109">
        <v>0</v>
      </c>
      <c r="N167" s="109">
        <v>0</v>
      </c>
      <c r="O167" s="109">
        <v>0</v>
      </c>
      <c r="P167" s="109">
        <v>0</v>
      </c>
      <c r="Q167" s="109">
        <v>0</v>
      </c>
      <c r="R167" s="109">
        <v>0</v>
      </c>
      <c r="S167" s="109">
        <v>0</v>
      </c>
      <c r="T167" s="109">
        <v>0</v>
      </c>
      <c r="U167" s="109">
        <v>0</v>
      </c>
      <c r="V167" s="109">
        <v>0</v>
      </c>
      <c r="W167" s="109">
        <v>0</v>
      </c>
      <c r="X167" s="109">
        <v>0</v>
      </c>
      <c r="Y167" s="109">
        <v>0</v>
      </c>
      <c r="Z167" s="109">
        <v>0</v>
      </c>
      <c r="AA167" s="109">
        <v>0</v>
      </c>
      <c r="AB167" s="109">
        <v>0</v>
      </c>
      <c r="AC167" s="109">
        <v>0</v>
      </c>
      <c r="AD167" s="109">
        <v>0</v>
      </c>
      <c r="AE167" s="109">
        <v>0</v>
      </c>
      <c r="AF167" s="109">
        <v>0</v>
      </c>
      <c r="AG167" s="109">
        <v>0</v>
      </c>
      <c r="AH167" s="109">
        <v>0</v>
      </c>
      <c r="AI167" s="109">
        <v>0</v>
      </c>
      <c r="AJ167" s="109">
        <v>0</v>
      </c>
      <c r="AK167" s="109">
        <v>0</v>
      </c>
      <c r="AL167" s="109">
        <v>0</v>
      </c>
      <c r="AM167" s="109">
        <v>0</v>
      </c>
      <c r="AN167" s="109">
        <v>0</v>
      </c>
      <c r="AO167" s="109">
        <v>0</v>
      </c>
      <c r="AP167" s="109">
        <v>0</v>
      </c>
      <c r="AQ167" s="109">
        <v>0</v>
      </c>
      <c r="AR167" s="109">
        <v>0</v>
      </c>
      <c r="AS167" s="109">
        <v>0</v>
      </c>
      <c r="AT167" s="109">
        <v>0</v>
      </c>
      <c r="AU167" s="109">
        <v>0</v>
      </c>
      <c r="AV167" s="109">
        <v>0</v>
      </c>
      <c r="AW167" s="109">
        <v>0</v>
      </c>
      <c r="AX167" s="109">
        <v>0</v>
      </c>
      <c r="AY167" s="109">
        <v>0</v>
      </c>
    </row>
    <row r="168" spans="1:52" x14ac:dyDescent="0.2">
      <c r="A168" s="112"/>
      <c r="B168" s="133">
        <v>47</v>
      </c>
      <c r="C168" s="109"/>
      <c r="D168" s="109">
        <v>0</v>
      </c>
      <c r="E168" s="109">
        <v>0</v>
      </c>
      <c r="F168" s="109">
        <v>0</v>
      </c>
      <c r="G168" s="109">
        <v>0</v>
      </c>
      <c r="H168" s="109">
        <v>0</v>
      </c>
      <c r="I168" s="109">
        <v>0</v>
      </c>
      <c r="J168" s="109">
        <v>0</v>
      </c>
      <c r="K168" s="109">
        <v>0</v>
      </c>
      <c r="L168" s="109">
        <v>0</v>
      </c>
      <c r="M168" s="109">
        <v>0</v>
      </c>
      <c r="N168" s="109">
        <v>0</v>
      </c>
      <c r="O168" s="109">
        <v>0</v>
      </c>
      <c r="P168" s="109">
        <v>0</v>
      </c>
      <c r="Q168" s="109">
        <v>0</v>
      </c>
      <c r="R168" s="109">
        <v>0</v>
      </c>
      <c r="S168" s="109">
        <v>0</v>
      </c>
      <c r="T168" s="109">
        <v>0</v>
      </c>
      <c r="U168" s="109">
        <v>0</v>
      </c>
      <c r="V168" s="109">
        <v>0</v>
      </c>
      <c r="W168" s="109">
        <v>0</v>
      </c>
      <c r="X168" s="109">
        <v>0</v>
      </c>
      <c r="Y168" s="109">
        <v>0</v>
      </c>
      <c r="Z168" s="109">
        <v>0</v>
      </c>
      <c r="AA168" s="109">
        <v>0</v>
      </c>
      <c r="AB168" s="109">
        <v>0</v>
      </c>
      <c r="AC168" s="109">
        <v>0</v>
      </c>
      <c r="AD168" s="109">
        <v>0</v>
      </c>
      <c r="AE168" s="109">
        <v>0</v>
      </c>
      <c r="AF168" s="109">
        <v>0</v>
      </c>
      <c r="AG168" s="109">
        <v>0</v>
      </c>
      <c r="AH168" s="109">
        <v>0</v>
      </c>
      <c r="AI168" s="109">
        <v>0</v>
      </c>
      <c r="AJ168" s="109">
        <v>0</v>
      </c>
      <c r="AK168" s="109">
        <v>0</v>
      </c>
      <c r="AL168" s="109">
        <v>0</v>
      </c>
      <c r="AM168" s="109">
        <v>0</v>
      </c>
      <c r="AN168" s="109">
        <v>0</v>
      </c>
      <c r="AO168" s="109">
        <v>0</v>
      </c>
      <c r="AP168" s="109">
        <v>0</v>
      </c>
      <c r="AQ168" s="109">
        <v>0</v>
      </c>
      <c r="AR168" s="109">
        <v>0</v>
      </c>
      <c r="AS168" s="109">
        <v>0</v>
      </c>
      <c r="AT168" s="109">
        <v>0</v>
      </c>
      <c r="AU168" s="109">
        <v>0</v>
      </c>
      <c r="AV168" s="109">
        <v>0</v>
      </c>
      <c r="AW168" s="109">
        <v>0</v>
      </c>
      <c r="AX168" s="109">
        <v>0</v>
      </c>
      <c r="AY168" s="109">
        <v>0</v>
      </c>
    </row>
    <row r="169" spans="1:52" x14ac:dyDescent="0.2">
      <c r="A169" s="112"/>
      <c r="B169" s="133">
        <v>48</v>
      </c>
      <c r="C169" s="109"/>
      <c r="D169" s="109">
        <v>0</v>
      </c>
      <c r="E169" s="109">
        <v>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  <c r="K169" s="109">
        <v>0</v>
      </c>
      <c r="L169" s="109">
        <v>0</v>
      </c>
      <c r="M169" s="109">
        <v>0</v>
      </c>
      <c r="N169" s="109">
        <v>0</v>
      </c>
      <c r="O169" s="109">
        <v>0</v>
      </c>
      <c r="P169" s="109">
        <v>0</v>
      </c>
      <c r="Q169" s="109">
        <v>0</v>
      </c>
      <c r="R169" s="109">
        <v>0</v>
      </c>
      <c r="S169" s="109">
        <v>0</v>
      </c>
      <c r="T169" s="109">
        <v>0</v>
      </c>
      <c r="U169" s="109">
        <v>0</v>
      </c>
      <c r="V169" s="109">
        <v>0</v>
      </c>
      <c r="W169" s="109">
        <v>0</v>
      </c>
      <c r="X169" s="109">
        <v>0</v>
      </c>
      <c r="Y169" s="109">
        <v>0</v>
      </c>
      <c r="Z169" s="109">
        <v>0</v>
      </c>
      <c r="AA169" s="109">
        <v>0</v>
      </c>
      <c r="AB169" s="109">
        <v>0</v>
      </c>
      <c r="AC169" s="109">
        <v>0</v>
      </c>
      <c r="AD169" s="109">
        <v>0</v>
      </c>
      <c r="AE169" s="109">
        <v>0</v>
      </c>
      <c r="AF169" s="109">
        <v>0</v>
      </c>
      <c r="AG169" s="109">
        <v>0</v>
      </c>
      <c r="AH169" s="109">
        <v>0</v>
      </c>
      <c r="AI169" s="109">
        <v>0</v>
      </c>
      <c r="AJ169" s="109">
        <v>0</v>
      </c>
      <c r="AK169" s="109">
        <v>0</v>
      </c>
      <c r="AL169" s="109">
        <v>0</v>
      </c>
      <c r="AM169" s="109">
        <v>0</v>
      </c>
      <c r="AN169" s="109">
        <v>0</v>
      </c>
      <c r="AO169" s="109">
        <v>0</v>
      </c>
      <c r="AP169" s="109">
        <v>0</v>
      </c>
      <c r="AQ169" s="109">
        <v>0</v>
      </c>
      <c r="AR169" s="109">
        <v>0</v>
      </c>
      <c r="AS169" s="109">
        <v>0</v>
      </c>
      <c r="AT169" s="109">
        <v>0</v>
      </c>
      <c r="AU169" s="109">
        <v>0</v>
      </c>
      <c r="AV169" s="109">
        <v>0</v>
      </c>
      <c r="AW169" s="109">
        <v>0</v>
      </c>
      <c r="AX169" s="109">
        <v>0</v>
      </c>
      <c r="AY169" s="109">
        <v>0</v>
      </c>
    </row>
    <row r="170" spans="1:52" x14ac:dyDescent="0.2">
      <c r="A170" s="131"/>
      <c r="B170" s="135" t="s">
        <v>295</v>
      </c>
      <c r="C170" s="117"/>
      <c r="D170" s="128">
        <v>0</v>
      </c>
      <c r="E170" s="128">
        <v>0</v>
      </c>
      <c r="F170" s="128">
        <v>0</v>
      </c>
      <c r="G170" s="128">
        <v>0</v>
      </c>
      <c r="H170" s="128">
        <v>0</v>
      </c>
      <c r="I170" s="128">
        <v>0</v>
      </c>
      <c r="J170" s="128">
        <v>0</v>
      </c>
      <c r="K170" s="128">
        <v>0</v>
      </c>
      <c r="L170" s="128">
        <v>0</v>
      </c>
      <c r="M170" s="128">
        <v>0</v>
      </c>
      <c r="N170" s="128">
        <v>0</v>
      </c>
      <c r="O170" s="128">
        <v>0</v>
      </c>
      <c r="P170" s="128">
        <v>0</v>
      </c>
      <c r="Q170" s="128">
        <v>0</v>
      </c>
      <c r="R170" s="128">
        <v>0</v>
      </c>
      <c r="S170" s="128">
        <v>0</v>
      </c>
      <c r="T170" s="128">
        <v>0</v>
      </c>
      <c r="U170" s="128">
        <v>0</v>
      </c>
      <c r="V170" s="128">
        <v>0</v>
      </c>
      <c r="W170" s="128">
        <v>0</v>
      </c>
      <c r="X170" s="128">
        <v>0</v>
      </c>
      <c r="Y170" s="128">
        <v>0</v>
      </c>
      <c r="Z170" s="128">
        <v>0</v>
      </c>
      <c r="AA170" s="128">
        <v>0</v>
      </c>
      <c r="AB170" s="128">
        <v>0</v>
      </c>
      <c r="AC170" s="128">
        <v>0</v>
      </c>
      <c r="AD170" s="128">
        <v>0</v>
      </c>
      <c r="AE170" s="128">
        <v>0</v>
      </c>
      <c r="AF170" s="128">
        <v>0</v>
      </c>
      <c r="AG170" s="128">
        <v>0</v>
      </c>
      <c r="AH170" s="128">
        <v>0</v>
      </c>
      <c r="AI170" s="128">
        <v>0</v>
      </c>
      <c r="AJ170" s="128">
        <v>0</v>
      </c>
      <c r="AK170" s="128">
        <v>0</v>
      </c>
      <c r="AL170" s="128">
        <v>0</v>
      </c>
      <c r="AM170" s="128">
        <v>0</v>
      </c>
      <c r="AN170" s="128">
        <v>0</v>
      </c>
      <c r="AO170" s="128">
        <v>0</v>
      </c>
      <c r="AP170" s="128">
        <v>0</v>
      </c>
      <c r="AQ170" s="128">
        <v>0</v>
      </c>
      <c r="AR170" s="128">
        <v>0</v>
      </c>
      <c r="AS170" s="128">
        <v>0</v>
      </c>
      <c r="AT170" s="128">
        <v>0</v>
      </c>
      <c r="AU170" s="128">
        <v>0</v>
      </c>
      <c r="AV170" s="128">
        <v>0</v>
      </c>
      <c r="AW170" s="128">
        <v>0</v>
      </c>
      <c r="AX170" s="128">
        <v>0</v>
      </c>
      <c r="AY170" s="128">
        <v>0</v>
      </c>
      <c r="AZ170" s="110">
        <f>SUM($D170:$AY170)</f>
        <v>0</v>
      </c>
    </row>
    <row r="172" spans="1:52" x14ac:dyDescent="0.2">
      <c r="A172" s="105" t="s">
        <v>124</v>
      </c>
      <c r="B172" s="136" t="s">
        <v>296</v>
      </c>
      <c r="C172" s="137"/>
      <c r="D172" s="137">
        <v>0</v>
      </c>
      <c r="E172" s="137">
        <v>0</v>
      </c>
      <c r="F172" s="137">
        <v>0</v>
      </c>
      <c r="G172" s="137">
        <v>0</v>
      </c>
      <c r="H172" s="137">
        <v>0</v>
      </c>
      <c r="I172" s="137">
        <v>0</v>
      </c>
      <c r="J172" s="137">
        <v>0</v>
      </c>
      <c r="K172" s="137">
        <v>0</v>
      </c>
      <c r="L172" s="137">
        <v>0</v>
      </c>
      <c r="M172" s="137">
        <v>0</v>
      </c>
      <c r="N172" s="137">
        <v>0</v>
      </c>
      <c r="O172" s="137">
        <v>0</v>
      </c>
      <c r="P172" s="137">
        <v>0</v>
      </c>
      <c r="Q172" s="137">
        <v>0</v>
      </c>
      <c r="R172" s="137">
        <v>0</v>
      </c>
      <c r="S172" s="137">
        <v>0</v>
      </c>
      <c r="T172" s="137">
        <v>0</v>
      </c>
      <c r="U172" s="137">
        <v>0</v>
      </c>
      <c r="V172" s="137">
        <v>0</v>
      </c>
      <c r="W172" s="137">
        <v>0</v>
      </c>
      <c r="X172" s="137">
        <v>0.5</v>
      </c>
      <c r="Y172" s="137">
        <v>0.5</v>
      </c>
      <c r="Z172" s="137">
        <v>0.5</v>
      </c>
      <c r="AA172" s="137">
        <v>0.5</v>
      </c>
      <c r="AB172" s="137">
        <v>0.5</v>
      </c>
      <c r="AC172" s="137">
        <v>0.5</v>
      </c>
      <c r="AD172" s="137">
        <v>0.5</v>
      </c>
      <c r="AE172" s="137">
        <v>0.5</v>
      </c>
      <c r="AF172" s="137">
        <v>1</v>
      </c>
      <c r="AG172" s="137">
        <v>1</v>
      </c>
      <c r="AH172" s="137">
        <v>1</v>
      </c>
      <c r="AI172" s="137">
        <v>1</v>
      </c>
      <c r="AJ172" s="137">
        <v>1</v>
      </c>
      <c r="AK172" s="137">
        <v>1</v>
      </c>
      <c r="AL172" s="137">
        <v>1</v>
      </c>
      <c r="AM172" s="137">
        <v>1</v>
      </c>
      <c r="AN172" s="137">
        <v>1</v>
      </c>
      <c r="AO172" s="137">
        <v>1</v>
      </c>
      <c r="AP172" s="137">
        <v>1</v>
      </c>
      <c r="AQ172" s="137">
        <v>1</v>
      </c>
      <c r="AR172" s="137">
        <v>1</v>
      </c>
      <c r="AS172" s="137">
        <v>1</v>
      </c>
      <c r="AT172" s="137">
        <v>1</v>
      </c>
      <c r="AU172" s="137">
        <v>1</v>
      </c>
      <c r="AV172" s="137">
        <v>1</v>
      </c>
      <c r="AW172" s="137">
        <v>1</v>
      </c>
      <c r="AX172" s="137">
        <v>1</v>
      </c>
      <c r="AY172" s="137">
        <v>1</v>
      </c>
    </row>
    <row r="174" spans="1:52" x14ac:dyDescent="0.2">
      <c r="A174" s="105" t="s">
        <v>271</v>
      </c>
    </row>
    <row r="175" spans="1:52" x14ac:dyDescent="0.2">
      <c r="A175" s="138" t="s">
        <v>125</v>
      </c>
      <c r="B175" s="138" t="s">
        <v>297</v>
      </c>
      <c r="C175" s="127" t="s">
        <v>292</v>
      </c>
      <c r="D175" s="127">
        <f t="shared" ref="D175:AY175" si="1">SUM(D95:D98)</f>
        <v>0</v>
      </c>
      <c r="E175" s="127">
        <f t="shared" si="1"/>
        <v>0</v>
      </c>
      <c r="F175" s="127">
        <f t="shared" si="1"/>
        <v>0</v>
      </c>
      <c r="G175" s="127">
        <f t="shared" si="1"/>
        <v>0</v>
      </c>
      <c r="H175" s="127">
        <f t="shared" si="1"/>
        <v>0</v>
      </c>
      <c r="I175" s="127">
        <f t="shared" si="1"/>
        <v>0</v>
      </c>
      <c r="J175" s="127">
        <f t="shared" si="1"/>
        <v>0</v>
      </c>
      <c r="K175" s="127">
        <f t="shared" si="1"/>
        <v>0</v>
      </c>
      <c r="L175" s="127">
        <f t="shared" si="1"/>
        <v>0</v>
      </c>
      <c r="M175" s="127">
        <f t="shared" si="1"/>
        <v>0</v>
      </c>
      <c r="N175" s="127">
        <f t="shared" si="1"/>
        <v>0</v>
      </c>
      <c r="O175" s="127">
        <f t="shared" si="1"/>
        <v>0</v>
      </c>
      <c r="P175" s="127">
        <f t="shared" si="1"/>
        <v>0</v>
      </c>
      <c r="Q175" s="127">
        <f t="shared" si="1"/>
        <v>0</v>
      </c>
      <c r="R175" s="127">
        <f t="shared" si="1"/>
        <v>0</v>
      </c>
      <c r="S175" s="127">
        <f t="shared" si="1"/>
        <v>0</v>
      </c>
      <c r="T175" s="127">
        <f t="shared" si="1"/>
        <v>0</v>
      </c>
      <c r="U175" s="127">
        <f t="shared" si="1"/>
        <v>0</v>
      </c>
      <c r="V175" s="127">
        <f t="shared" si="1"/>
        <v>0</v>
      </c>
      <c r="W175" s="127">
        <f t="shared" si="1"/>
        <v>0</v>
      </c>
      <c r="X175" s="127">
        <f t="shared" si="1"/>
        <v>0</v>
      </c>
      <c r="Y175" s="127">
        <f t="shared" si="1"/>
        <v>0</v>
      </c>
      <c r="Z175" s="127">
        <f t="shared" si="1"/>
        <v>0</v>
      </c>
      <c r="AA175" s="127">
        <f t="shared" si="1"/>
        <v>0</v>
      </c>
      <c r="AB175" s="127">
        <f t="shared" si="1"/>
        <v>0</v>
      </c>
      <c r="AC175" s="127">
        <f t="shared" si="1"/>
        <v>0</v>
      </c>
      <c r="AD175" s="127">
        <f t="shared" si="1"/>
        <v>0</v>
      </c>
      <c r="AE175" s="127">
        <f t="shared" si="1"/>
        <v>0</v>
      </c>
      <c r="AF175" s="127">
        <f t="shared" si="1"/>
        <v>0</v>
      </c>
      <c r="AG175" s="127">
        <f t="shared" si="1"/>
        <v>0</v>
      </c>
      <c r="AH175" s="127">
        <f t="shared" si="1"/>
        <v>0</v>
      </c>
      <c r="AI175" s="127">
        <f t="shared" si="1"/>
        <v>0</v>
      </c>
      <c r="AJ175" s="127">
        <f t="shared" si="1"/>
        <v>0</v>
      </c>
      <c r="AK175" s="127">
        <f t="shared" si="1"/>
        <v>0</v>
      </c>
      <c r="AL175" s="127">
        <f t="shared" si="1"/>
        <v>0</v>
      </c>
      <c r="AM175" s="127">
        <f t="shared" si="1"/>
        <v>0</v>
      </c>
      <c r="AN175" s="127">
        <f t="shared" si="1"/>
        <v>0</v>
      </c>
      <c r="AO175" s="127">
        <f t="shared" si="1"/>
        <v>0</v>
      </c>
      <c r="AP175" s="127">
        <f t="shared" si="1"/>
        <v>0</v>
      </c>
      <c r="AQ175" s="127">
        <f t="shared" si="1"/>
        <v>0</v>
      </c>
      <c r="AR175" s="127">
        <f t="shared" si="1"/>
        <v>0</v>
      </c>
      <c r="AS175" s="127">
        <f t="shared" si="1"/>
        <v>0</v>
      </c>
      <c r="AT175" s="127">
        <f t="shared" si="1"/>
        <v>0</v>
      </c>
      <c r="AU175" s="127">
        <f t="shared" si="1"/>
        <v>0</v>
      </c>
      <c r="AV175" s="127">
        <f t="shared" si="1"/>
        <v>0</v>
      </c>
      <c r="AW175" s="127">
        <f t="shared" si="1"/>
        <v>0</v>
      </c>
      <c r="AX175" s="127">
        <f t="shared" si="1"/>
        <v>0</v>
      </c>
      <c r="AY175" s="127">
        <f t="shared" si="1"/>
        <v>0</v>
      </c>
    </row>
    <row r="176" spans="1:52" x14ac:dyDescent="0.2">
      <c r="A176" s="128"/>
      <c r="B176" s="139" t="s">
        <v>298</v>
      </c>
      <c r="C176" s="128" t="s">
        <v>292</v>
      </c>
      <c r="D176" s="128">
        <v>0</v>
      </c>
      <c r="E176" s="128">
        <v>0</v>
      </c>
      <c r="F176" s="128">
        <v>0</v>
      </c>
      <c r="G176" s="128">
        <v>0</v>
      </c>
      <c r="H176" s="128">
        <v>0</v>
      </c>
      <c r="I176" s="128">
        <v>0</v>
      </c>
      <c r="J176" s="128">
        <v>0</v>
      </c>
      <c r="K176" s="128">
        <v>0</v>
      </c>
      <c r="L176" s="128">
        <v>0</v>
      </c>
      <c r="M176" s="128">
        <v>0</v>
      </c>
      <c r="N176" s="128">
        <v>0</v>
      </c>
      <c r="O176" s="128">
        <v>0</v>
      </c>
      <c r="P176" s="128">
        <v>0</v>
      </c>
      <c r="Q176" s="128">
        <v>0</v>
      </c>
      <c r="R176" s="128">
        <v>0</v>
      </c>
      <c r="S176" s="128">
        <v>0</v>
      </c>
      <c r="T176" s="128">
        <v>0</v>
      </c>
      <c r="U176" s="128">
        <v>0</v>
      </c>
      <c r="V176" s="128">
        <v>0</v>
      </c>
      <c r="W176" s="128">
        <v>0</v>
      </c>
      <c r="X176" s="128">
        <v>0</v>
      </c>
      <c r="Y176" s="128">
        <v>0</v>
      </c>
      <c r="Z176" s="128">
        <v>0</v>
      </c>
      <c r="AA176" s="128">
        <v>0</v>
      </c>
      <c r="AB176" s="128">
        <v>0</v>
      </c>
      <c r="AC176" s="128">
        <v>0</v>
      </c>
      <c r="AD176" s="128">
        <v>0</v>
      </c>
      <c r="AE176" s="128">
        <v>0</v>
      </c>
      <c r="AF176" s="128">
        <v>0</v>
      </c>
      <c r="AG176" s="128">
        <v>0</v>
      </c>
      <c r="AH176" s="128">
        <v>0</v>
      </c>
      <c r="AI176" s="128">
        <v>0</v>
      </c>
      <c r="AJ176" s="128">
        <v>0</v>
      </c>
      <c r="AK176" s="128">
        <v>0</v>
      </c>
      <c r="AL176" s="128">
        <v>0</v>
      </c>
      <c r="AM176" s="128">
        <v>0</v>
      </c>
      <c r="AN176" s="128">
        <v>0</v>
      </c>
      <c r="AO176" s="128">
        <v>0</v>
      </c>
      <c r="AP176" s="128">
        <v>0</v>
      </c>
      <c r="AQ176" s="128">
        <v>0</v>
      </c>
      <c r="AR176" s="128">
        <v>0</v>
      </c>
      <c r="AS176" s="128">
        <v>0</v>
      </c>
      <c r="AT176" s="128">
        <v>0</v>
      </c>
      <c r="AU176" s="128">
        <v>0</v>
      </c>
      <c r="AV176" s="128">
        <v>0</v>
      </c>
      <c r="AW176" s="128">
        <v>0</v>
      </c>
      <c r="AX176" s="128">
        <v>0</v>
      </c>
      <c r="AY176" s="128">
        <v>0</v>
      </c>
    </row>
    <row r="177" spans="1:51" x14ac:dyDescent="0.2">
      <c r="A177" s="138" t="s">
        <v>133</v>
      </c>
      <c r="B177" s="138" t="s">
        <v>297</v>
      </c>
      <c r="C177" s="127" t="s">
        <v>292</v>
      </c>
      <c r="D177" s="127">
        <f t="shared" ref="D177:AY177" si="2">SUM(D100:D107)</f>
        <v>0</v>
      </c>
      <c r="E177" s="127">
        <f t="shared" si="2"/>
        <v>0</v>
      </c>
      <c r="F177" s="127">
        <f t="shared" si="2"/>
        <v>0</v>
      </c>
      <c r="G177" s="127">
        <f t="shared" si="2"/>
        <v>0</v>
      </c>
      <c r="H177" s="127">
        <f t="shared" si="2"/>
        <v>0</v>
      </c>
      <c r="I177" s="127">
        <f t="shared" si="2"/>
        <v>0</v>
      </c>
      <c r="J177" s="127">
        <f t="shared" si="2"/>
        <v>0</v>
      </c>
      <c r="K177" s="127">
        <f t="shared" si="2"/>
        <v>0</v>
      </c>
      <c r="L177" s="127">
        <f t="shared" si="2"/>
        <v>0</v>
      </c>
      <c r="M177" s="127">
        <f t="shared" si="2"/>
        <v>0</v>
      </c>
      <c r="N177" s="127">
        <f t="shared" si="2"/>
        <v>0</v>
      </c>
      <c r="O177" s="127">
        <f t="shared" si="2"/>
        <v>0</v>
      </c>
      <c r="P177" s="127">
        <f t="shared" si="2"/>
        <v>0</v>
      </c>
      <c r="Q177" s="127">
        <f t="shared" si="2"/>
        <v>0</v>
      </c>
      <c r="R177" s="127">
        <f t="shared" si="2"/>
        <v>0</v>
      </c>
      <c r="S177" s="127">
        <f t="shared" si="2"/>
        <v>0</v>
      </c>
      <c r="T177" s="127">
        <f t="shared" si="2"/>
        <v>0</v>
      </c>
      <c r="U177" s="127">
        <f t="shared" si="2"/>
        <v>0</v>
      </c>
      <c r="V177" s="127">
        <f t="shared" si="2"/>
        <v>0</v>
      </c>
      <c r="W177" s="127">
        <f t="shared" si="2"/>
        <v>0</v>
      </c>
      <c r="X177" s="127">
        <f t="shared" si="2"/>
        <v>0</v>
      </c>
      <c r="Y177" s="127">
        <f t="shared" si="2"/>
        <v>0</v>
      </c>
      <c r="Z177" s="127">
        <f t="shared" si="2"/>
        <v>0</v>
      </c>
      <c r="AA177" s="127">
        <f t="shared" si="2"/>
        <v>0</v>
      </c>
      <c r="AB177" s="127">
        <f t="shared" si="2"/>
        <v>0</v>
      </c>
      <c r="AC177" s="127">
        <f t="shared" si="2"/>
        <v>0</v>
      </c>
      <c r="AD177" s="127">
        <f t="shared" si="2"/>
        <v>0</v>
      </c>
      <c r="AE177" s="127">
        <f t="shared" si="2"/>
        <v>0</v>
      </c>
      <c r="AF177" s="127">
        <f t="shared" si="2"/>
        <v>0</v>
      </c>
      <c r="AG177" s="127">
        <f t="shared" si="2"/>
        <v>0</v>
      </c>
      <c r="AH177" s="127">
        <f t="shared" si="2"/>
        <v>0</v>
      </c>
      <c r="AI177" s="127">
        <f t="shared" si="2"/>
        <v>0</v>
      </c>
      <c r="AJ177" s="127">
        <f t="shared" si="2"/>
        <v>0</v>
      </c>
      <c r="AK177" s="127">
        <f t="shared" si="2"/>
        <v>0</v>
      </c>
      <c r="AL177" s="127">
        <f t="shared" si="2"/>
        <v>0</v>
      </c>
      <c r="AM177" s="127">
        <f t="shared" si="2"/>
        <v>0</v>
      </c>
      <c r="AN177" s="127">
        <f t="shared" si="2"/>
        <v>0</v>
      </c>
      <c r="AO177" s="127">
        <f t="shared" si="2"/>
        <v>0</v>
      </c>
      <c r="AP177" s="127">
        <f t="shared" si="2"/>
        <v>0</v>
      </c>
      <c r="AQ177" s="127">
        <f t="shared" si="2"/>
        <v>0</v>
      </c>
      <c r="AR177" s="127">
        <f t="shared" si="2"/>
        <v>0</v>
      </c>
      <c r="AS177" s="127">
        <f t="shared" si="2"/>
        <v>0</v>
      </c>
      <c r="AT177" s="127">
        <f t="shared" si="2"/>
        <v>0</v>
      </c>
      <c r="AU177" s="127">
        <f t="shared" si="2"/>
        <v>0</v>
      </c>
      <c r="AV177" s="127">
        <f t="shared" si="2"/>
        <v>0</v>
      </c>
      <c r="AW177" s="127">
        <f t="shared" si="2"/>
        <v>0</v>
      </c>
      <c r="AX177" s="127">
        <f t="shared" si="2"/>
        <v>0</v>
      </c>
      <c r="AY177" s="127">
        <f t="shared" si="2"/>
        <v>0</v>
      </c>
    </row>
    <row r="178" spans="1:51" x14ac:dyDescent="0.2">
      <c r="A178" s="128"/>
      <c r="B178" s="139" t="s">
        <v>298</v>
      </c>
      <c r="C178" s="128" t="s">
        <v>292</v>
      </c>
      <c r="D178" s="128">
        <v>0</v>
      </c>
      <c r="E178" s="128">
        <v>0</v>
      </c>
      <c r="F178" s="128">
        <v>0</v>
      </c>
      <c r="G178" s="128">
        <v>0</v>
      </c>
      <c r="H178" s="128">
        <v>0</v>
      </c>
      <c r="I178" s="128">
        <v>0</v>
      </c>
      <c r="J178" s="128">
        <v>0</v>
      </c>
      <c r="K178" s="128">
        <v>0</v>
      </c>
      <c r="L178" s="128">
        <v>0</v>
      </c>
      <c r="M178" s="128">
        <v>0</v>
      </c>
      <c r="N178" s="128">
        <v>0</v>
      </c>
      <c r="O178" s="128">
        <v>0</v>
      </c>
      <c r="P178" s="128">
        <v>0</v>
      </c>
      <c r="Q178" s="128">
        <v>0</v>
      </c>
      <c r="R178" s="128">
        <v>0</v>
      </c>
      <c r="S178" s="128">
        <v>0</v>
      </c>
      <c r="T178" s="128">
        <v>0</v>
      </c>
      <c r="U178" s="128">
        <v>0</v>
      </c>
      <c r="V178" s="128">
        <v>0</v>
      </c>
      <c r="W178" s="128">
        <v>0</v>
      </c>
      <c r="X178" s="128">
        <v>0</v>
      </c>
      <c r="Y178" s="128">
        <v>0</v>
      </c>
      <c r="Z178" s="128">
        <v>0</v>
      </c>
      <c r="AA178" s="128">
        <v>0</v>
      </c>
      <c r="AB178" s="128">
        <v>0</v>
      </c>
      <c r="AC178" s="128">
        <v>0</v>
      </c>
      <c r="AD178" s="128">
        <v>0</v>
      </c>
      <c r="AE178" s="128">
        <v>0</v>
      </c>
      <c r="AF178" s="128">
        <v>0</v>
      </c>
      <c r="AG178" s="128">
        <v>0</v>
      </c>
      <c r="AH178" s="128">
        <v>0</v>
      </c>
      <c r="AI178" s="128">
        <v>0</v>
      </c>
      <c r="AJ178" s="128">
        <v>0</v>
      </c>
      <c r="AK178" s="128">
        <v>0</v>
      </c>
      <c r="AL178" s="128">
        <v>0</v>
      </c>
      <c r="AM178" s="128">
        <v>0</v>
      </c>
      <c r="AN178" s="128">
        <v>0</v>
      </c>
      <c r="AO178" s="128">
        <v>0</v>
      </c>
      <c r="AP178" s="128">
        <v>0</v>
      </c>
      <c r="AQ178" s="128">
        <v>0</v>
      </c>
      <c r="AR178" s="128">
        <v>0</v>
      </c>
      <c r="AS178" s="128">
        <v>0</v>
      </c>
      <c r="AT178" s="128">
        <v>0</v>
      </c>
      <c r="AU178" s="128">
        <v>0</v>
      </c>
      <c r="AV178" s="128">
        <v>0</v>
      </c>
      <c r="AW178" s="128">
        <v>0</v>
      </c>
      <c r="AX178" s="128">
        <v>0</v>
      </c>
      <c r="AY178" s="128">
        <v>0</v>
      </c>
    </row>
    <row r="179" spans="1:51" x14ac:dyDescent="0.2">
      <c r="A179" s="138" t="s">
        <v>134</v>
      </c>
      <c r="B179" s="138" t="s">
        <v>297</v>
      </c>
      <c r="C179" s="127" t="s">
        <v>292</v>
      </c>
      <c r="D179" s="127">
        <f t="shared" ref="D179:AY179" si="3">SUM(D109:D120)</f>
        <v>0</v>
      </c>
      <c r="E179" s="127">
        <f t="shared" si="3"/>
        <v>0</v>
      </c>
      <c r="F179" s="127">
        <f t="shared" si="3"/>
        <v>0</v>
      </c>
      <c r="G179" s="127">
        <f t="shared" si="3"/>
        <v>0</v>
      </c>
      <c r="H179" s="127">
        <f t="shared" si="3"/>
        <v>0</v>
      </c>
      <c r="I179" s="127">
        <f t="shared" si="3"/>
        <v>0</v>
      </c>
      <c r="J179" s="127">
        <f t="shared" si="3"/>
        <v>0</v>
      </c>
      <c r="K179" s="127">
        <f t="shared" si="3"/>
        <v>0</v>
      </c>
      <c r="L179" s="127">
        <f t="shared" si="3"/>
        <v>0</v>
      </c>
      <c r="M179" s="127">
        <f t="shared" si="3"/>
        <v>0</v>
      </c>
      <c r="N179" s="127">
        <f t="shared" si="3"/>
        <v>0</v>
      </c>
      <c r="O179" s="127">
        <f t="shared" si="3"/>
        <v>0</v>
      </c>
      <c r="P179" s="127">
        <f t="shared" si="3"/>
        <v>0</v>
      </c>
      <c r="Q179" s="127">
        <f t="shared" si="3"/>
        <v>0</v>
      </c>
      <c r="R179" s="127">
        <f t="shared" si="3"/>
        <v>0</v>
      </c>
      <c r="S179" s="127">
        <f t="shared" si="3"/>
        <v>0</v>
      </c>
      <c r="T179" s="127">
        <f t="shared" si="3"/>
        <v>0</v>
      </c>
      <c r="U179" s="127">
        <f t="shared" si="3"/>
        <v>0</v>
      </c>
      <c r="V179" s="127">
        <f t="shared" si="3"/>
        <v>0</v>
      </c>
      <c r="W179" s="127">
        <f t="shared" si="3"/>
        <v>0</v>
      </c>
      <c r="X179" s="127">
        <f t="shared" si="3"/>
        <v>0</v>
      </c>
      <c r="Y179" s="127">
        <f t="shared" si="3"/>
        <v>10588</v>
      </c>
      <c r="Z179" s="127">
        <f t="shared" si="3"/>
        <v>17478.75</v>
      </c>
      <c r="AA179" s="127">
        <f t="shared" si="3"/>
        <v>21871.625</v>
      </c>
      <c r="AB179" s="127">
        <f t="shared" si="3"/>
        <v>25037.5625</v>
      </c>
      <c r="AC179" s="127">
        <f t="shared" si="3"/>
        <v>27569.28125</v>
      </c>
      <c r="AD179" s="127">
        <f t="shared" si="3"/>
        <v>29600.140625</v>
      </c>
      <c r="AE179" s="127">
        <f t="shared" si="3"/>
        <v>31571.0703125</v>
      </c>
      <c r="AF179" s="127">
        <f t="shared" si="3"/>
        <v>32581.28515625</v>
      </c>
      <c r="AG179" s="127">
        <f t="shared" si="3"/>
        <v>35360.5</v>
      </c>
      <c r="AH179" s="127">
        <f t="shared" si="3"/>
        <v>38983</v>
      </c>
      <c r="AI179" s="127">
        <f t="shared" si="3"/>
        <v>38877</v>
      </c>
      <c r="AJ179" s="127">
        <f t="shared" si="3"/>
        <v>40901.5</v>
      </c>
      <c r="AK179" s="127">
        <f t="shared" si="3"/>
        <v>35652.5</v>
      </c>
      <c r="AL179" s="127">
        <f t="shared" si="3"/>
        <v>30768.75</v>
      </c>
      <c r="AM179" s="127">
        <f t="shared" si="3"/>
        <v>28384.875</v>
      </c>
      <c r="AN179" s="127">
        <f t="shared" si="3"/>
        <v>26273.4375</v>
      </c>
      <c r="AO179" s="127">
        <f t="shared" si="3"/>
        <v>25331.21875</v>
      </c>
      <c r="AP179" s="127">
        <f t="shared" si="3"/>
        <v>24600.359375</v>
      </c>
      <c r="AQ179" s="127">
        <f t="shared" si="3"/>
        <v>24605.4296875</v>
      </c>
      <c r="AR179" s="127">
        <f t="shared" si="3"/>
        <v>23757.71484375</v>
      </c>
      <c r="AS179" s="127">
        <f t="shared" si="3"/>
        <v>23462.5</v>
      </c>
      <c r="AT179" s="127">
        <f t="shared" si="3"/>
        <v>22842.5</v>
      </c>
      <c r="AU179" s="127">
        <f t="shared" si="3"/>
        <v>21668</v>
      </c>
      <c r="AV179" s="127">
        <f t="shared" si="3"/>
        <v>20849</v>
      </c>
      <c r="AW179" s="127">
        <f t="shared" si="3"/>
        <v>15245</v>
      </c>
      <c r="AX179" s="127">
        <f t="shared" si="3"/>
        <v>7355</v>
      </c>
      <c r="AY179" s="127">
        <f t="shared" si="3"/>
        <v>1042.5</v>
      </c>
    </row>
    <row r="180" spans="1:51" x14ac:dyDescent="0.2">
      <c r="A180" s="128"/>
      <c r="B180" s="139" t="s">
        <v>298</v>
      </c>
      <c r="C180" s="128" t="s">
        <v>292</v>
      </c>
      <c r="D180" s="128">
        <v>0</v>
      </c>
      <c r="E180" s="128">
        <v>0</v>
      </c>
      <c r="F180" s="128">
        <v>0</v>
      </c>
      <c r="G180" s="128">
        <v>0</v>
      </c>
      <c r="H180" s="128">
        <v>0</v>
      </c>
      <c r="I180" s="128">
        <v>0</v>
      </c>
      <c r="J180" s="128">
        <v>0</v>
      </c>
      <c r="K180" s="128">
        <v>0</v>
      </c>
      <c r="L180" s="128">
        <v>0</v>
      </c>
      <c r="M180" s="128">
        <v>0</v>
      </c>
      <c r="N180" s="128">
        <v>0</v>
      </c>
      <c r="O180" s="128">
        <v>0</v>
      </c>
      <c r="P180" s="128">
        <v>0</v>
      </c>
      <c r="Q180" s="128">
        <v>0</v>
      </c>
      <c r="R180" s="128">
        <v>0</v>
      </c>
      <c r="S180" s="128">
        <v>0</v>
      </c>
      <c r="T180" s="128">
        <v>0</v>
      </c>
      <c r="U180" s="128">
        <v>0</v>
      </c>
      <c r="V180" s="128">
        <v>0</v>
      </c>
      <c r="W180" s="128">
        <v>0</v>
      </c>
      <c r="X180" s="128">
        <v>0</v>
      </c>
      <c r="Y180" s="128">
        <v>210</v>
      </c>
      <c r="Z180" s="128">
        <v>208</v>
      </c>
      <c r="AA180" s="128">
        <v>178</v>
      </c>
      <c r="AB180" s="128">
        <v>265</v>
      </c>
      <c r="AC180" s="128">
        <v>297</v>
      </c>
      <c r="AD180" s="128">
        <v>241</v>
      </c>
      <c r="AE180" s="128">
        <v>260</v>
      </c>
      <c r="AF180" s="128">
        <v>353</v>
      </c>
      <c r="AG180" s="128">
        <v>389</v>
      </c>
      <c r="AH180" s="128">
        <v>356</v>
      </c>
      <c r="AI180" s="128">
        <v>365</v>
      </c>
      <c r="AJ180" s="128">
        <v>712</v>
      </c>
      <c r="AK180" s="128">
        <v>524</v>
      </c>
      <c r="AL180" s="128">
        <v>534</v>
      </c>
      <c r="AM180" s="128">
        <v>684</v>
      </c>
      <c r="AN180" s="128">
        <v>920</v>
      </c>
      <c r="AO180" s="128">
        <v>1058</v>
      </c>
      <c r="AP180" s="128">
        <v>1171</v>
      </c>
      <c r="AQ180" s="128">
        <v>1076</v>
      </c>
      <c r="AR180" s="128">
        <v>2621</v>
      </c>
      <c r="AS180" s="128">
        <v>2201</v>
      </c>
      <c r="AT180" s="128">
        <v>2407</v>
      </c>
      <c r="AU180" s="128">
        <v>2226</v>
      </c>
      <c r="AV180" s="128">
        <v>8631</v>
      </c>
      <c r="AW180" s="128">
        <v>9297</v>
      </c>
      <c r="AX180" s="128">
        <v>7355</v>
      </c>
      <c r="AY180" s="128">
        <v>1042.5</v>
      </c>
    </row>
    <row r="181" spans="1:51" x14ac:dyDescent="0.2">
      <c r="A181" s="138" t="s">
        <v>123</v>
      </c>
      <c r="B181" s="138" t="s">
        <v>297</v>
      </c>
      <c r="C181" s="127" t="s">
        <v>292</v>
      </c>
      <c r="D181" s="127">
        <f t="shared" ref="D181:AY181" si="4">(1-D172)*SUM(D122:D169)</f>
        <v>0</v>
      </c>
      <c r="E181" s="127">
        <f t="shared" si="4"/>
        <v>0</v>
      </c>
      <c r="F181" s="127">
        <f t="shared" si="4"/>
        <v>1232.5</v>
      </c>
      <c r="G181" s="127">
        <f t="shared" si="4"/>
        <v>2044.5</v>
      </c>
      <c r="H181" s="127">
        <f t="shared" si="4"/>
        <v>3201.5</v>
      </c>
      <c r="I181" s="127">
        <f t="shared" si="4"/>
        <v>3869</v>
      </c>
      <c r="J181" s="127">
        <f t="shared" si="4"/>
        <v>3106.5</v>
      </c>
      <c r="K181" s="127">
        <f t="shared" si="4"/>
        <v>4020</v>
      </c>
      <c r="L181" s="127">
        <f t="shared" si="4"/>
        <v>4183</v>
      </c>
      <c r="M181" s="127">
        <f t="shared" si="4"/>
        <v>3659</v>
      </c>
      <c r="N181" s="127">
        <f t="shared" si="4"/>
        <v>4208</v>
      </c>
      <c r="O181" s="127">
        <f t="shared" si="4"/>
        <v>6379.5</v>
      </c>
      <c r="P181" s="127">
        <f t="shared" si="4"/>
        <v>8803.5</v>
      </c>
      <c r="Q181" s="127">
        <f t="shared" si="4"/>
        <v>9686</v>
      </c>
      <c r="R181" s="127">
        <f t="shared" si="4"/>
        <v>10798</v>
      </c>
      <c r="S181" s="127">
        <f t="shared" si="4"/>
        <v>11854</v>
      </c>
      <c r="T181" s="127">
        <f t="shared" si="4"/>
        <v>14361.5</v>
      </c>
      <c r="U181" s="127">
        <f t="shared" si="4"/>
        <v>16375.5</v>
      </c>
      <c r="V181" s="127">
        <f t="shared" si="4"/>
        <v>19193.5</v>
      </c>
      <c r="W181" s="127">
        <f t="shared" si="4"/>
        <v>19602.5</v>
      </c>
      <c r="X181" s="127">
        <f t="shared" si="4"/>
        <v>10588</v>
      </c>
      <c r="Y181" s="127">
        <f t="shared" si="4"/>
        <v>7100.75</v>
      </c>
      <c r="Z181" s="127">
        <f t="shared" si="4"/>
        <v>4600.875</v>
      </c>
      <c r="AA181" s="127">
        <f t="shared" si="4"/>
        <v>3343.9375</v>
      </c>
      <c r="AB181" s="127">
        <f t="shared" si="4"/>
        <v>2796.71875</v>
      </c>
      <c r="AC181" s="127">
        <f t="shared" si="4"/>
        <v>2327.859375</v>
      </c>
      <c r="AD181" s="127">
        <f t="shared" si="4"/>
        <v>2211.9296875</v>
      </c>
      <c r="AE181" s="127">
        <f t="shared" si="4"/>
        <v>1270.21484375</v>
      </c>
      <c r="AF181" s="127">
        <f t="shared" si="4"/>
        <v>0</v>
      </c>
      <c r="AG181" s="127">
        <f t="shared" si="4"/>
        <v>0</v>
      </c>
      <c r="AH181" s="127">
        <f t="shared" si="4"/>
        <v>0</v>
      </c>
      <c r="AI181" s="127">
        <f t="shared" si="4"/>
        <v>0</v>
      </c>
      <c r="AJ181" s="127">
        <f t="shared" si="4"/>
        <v>0</v>
      </c>
      <c r="AK181" s="127">
        <f t="shared" si="4"/>
        <v>0</v>
      </c>
      <c r="AL181" s="127">
        <f t="shared" si="4"/>
        <v>0</v>
      </c>
      <c r="AM181" s="127">
        <f t="shared" si="4"/>
        <v>0</v>
      </c>
      <c r="AN181" s="127">
        <f t="shared" si="4"/>
        <v>0</v>
      </c>
      <c r="AO181" s="127">
        <f t="shared" si="4"/>
        <v>0</v>
      </c>
      <c r="AP181" s="127">
        <f t="shared" si="4"/>
        <v>0</v>
      </c>
      <c r="AQ181" s="127">
        <f t="shared" si="4"/>
        <v>0</v>
      </c>
      <c r="AR181" s="127">
        <f t="shared" si="4"/>
        <v>0</v>
      </c>
      <c r="AS181" s="127">
        <f t="shared" si="4"/>
        <v>0</v>
      </c>
      <c r="AT181" s="127">
        <f t="shared" si="4"/>
        <v>0</v>
      </c>
      <c r="AU181" s="127">
        <f t="shared" si="4"/>
        <v>0</v>
      </c>
      <c r="AV181" s="127">
        <f t="shared" si="4"/>
        <v>0</v>
      </c>
      <c r="AW181" s="127">
        <f t="shared" si="4"/>
        <v>0</v>
      </c>
      <c r="AX181" s="127">
        <f t="shared" si="4"/>
        <v>0</v>
      </c>
      <c r="AY181" s="127">
        <f t="shared" si="4"/>
        <v>0</v>
      </c>
    </row>
    <row r="182" spans="1:51" x14ac:dyDescent="0.2">
      <c r="A182" s="128"/>
      <c r="B182" s="139" t="s">
        <v>298</v>
      </c>
      <c r="C182" s="128" t="s">
        <v>292</v>
      </c>
      <c r="D182" s="128">
        <v>0</v>
      </c>
      <c r="E182" s="128">
        <v>0</v>
      </c>
      <c r="F182" s="128">
        <v>1232.5</v>
      </c>
      <c r="G182" s="128">
        <v>2044.5</v>
      </c>
      <c r="H182" s="128">
        <v>1722</v>
      </c>
      <c r="I182" s="128">
        <v>1995</v>
      </c>
      <c r="J182" s="128">
        <v>2038</v>
      </c>
      <c r="K182" s="128">
        <v>2054</v>
      </c>
      <c r="L182" s="128">
        <v>774</v>
      </c>
      <c r="M182" s="128">
        <v>856</v>
      </c>
      <c r="N182" s="128">
        <v>840</v>
      </c>
      <c r="O182" s="128">
        <v>793</v>
      </c>
      <c r="P182" s="128">
        <v>352</v>
      </c>
      <c r="Q182" s="128">
        <v>293</v>
      </c>
      <c r="R182" s="128">
        <v>351</v>
      </c>
      <c r="S182" s="128">
        <v>347</v>
      </c>
      <c r="T182" s="128">
        <v>203</v>
      </c>
      <c r="U182" s="128">
        <v>211</v>
      </c>
      <c r="V182" s="128">
        <v>186</v>
      </c>
      <c r="W182" s="128">
        <v>221</v>
      </c>
      <c r="X182" s="128">
        <v>148</v>
      </c>
      <c r="Y182" s="128">
        <v>116</v>
      </c>
      <c r="Z182" s="128">
        <v>130</v>
      </c>
      <c r="AA182" s="128">
        <v>140</v>
      </c>
      <c r="AB182" s="128">
        <v>108</v>
      </c>
      <c r="AC182" s="128">
        <v>121</v>
      </c>
      <c r="AD182" s="128">
        <v>94</v>
      </c>
      <c r="AE182" s="128">
        <v>105</v>
      </c>
      <c r="AF182" s="128">
        <v>0</v>
      </c>
      <c r="AG182" s="128">
        <v>0</v>
      </c>
      <c r="AH182" s="128">
        <v>0</v>
      </c>
      <c r="AI182" s="128">
        <v>0</v>
      </c>
      <c r="AJ182" s="128">
        <v>0</v>
      </c>
      <c r="AK182" s="128">
        <v>0</v>
      </c>
      <c r="AL182" s="128">
        <v>0</v>
      </c>
      <c r="AM182" s="128">
        <v>0</v>
      </c>
      <c r="AN182" s="128">
        <v>0</v>
      </c>
      <c r="AO182" s="128">
        <v>0</v>
      </c>
      <c r="AP182" s="128">
        <v>0</v>
      </c>
      <c r="AQ182" s="128">
        <v>0</v>
      </c>
      <c r="AR182" s="128">
        <v>0</v>
      </c>
      <c r="AS182" s="128">
        <v>0</v>
      </c>
      <c r="AT182" s="128">
        <v>0</v>
      </c>
      <c r="AU182" s="128">
        <v>0</v>
      </c>
      <c r="AV182" s="128">
        <v>0</v>
      </c>
      <c r="AW182" s="128">
        <v>0</v>
      </c>
      <c r="AX182" s="128">
        <v>0</v>
      </c>
      <c r="AY182" s="128">
        <v>0</v>
      </c>
    </row>
    <row r="184" spans="1:51" x14ac:dyDescent="0.2">
      <c r="A184" s="105" t="s">
        <v>299</v>
      </c>
    </row>
    <row r="185" spans="1:51" x14ac:dyDescent="0.2">
      <c r="A185" s="129" t="s">
        <v>125</v>
      </c>
      <c r="B185" s="126">
        <v>1</v>
      </c>
      <c r="C185" s="127"/>
      <c r="D185" s="127">
        <v>0</v>
      </c>
      <c r="E185" s="127">
        <v>0</v>
      </c>
      <c r="F185" s="127">
        <v>0</v>
      </c>
      <c r="G185" s="127">
        <v>0</v>
      </c>
      <c r="H185" s="127">
        <v>0</v>
      </c>
      <c r="I185" s="127">
        <v>0</v>
      </c>
      <c r="J185" s="127">
        <v>0</v>
      </c>
      <c r="K185" s="127">
        <v>0</v>
      </c>
      <c r="L185" s="127">
        <v>0</v>
      </c>
      <c r="M185" s="127">
        <v>0</v>
      </c>
      <c r="N185" s="127">
        <v>0</v>
      </c>
      <c r="O185" s="127">
        <v>0</v>
      </c>
      <c r="P185" s="127">
        <v>0</v>
      </c>
      <c r="Q185" s="127">
        <v>0</v>
      </c>
      <c r="R185" s="127">
        <v>0</v>
      </c>
      <c r="S185" s="127">
        <v>0</v>
      </c>
      <c r="T185" s="127">
        <v>0</v>
      </c>
      <c r="U185" s="127">
        <v>0</v>
      </c>
      <c r="V185" s="127">
        <v>0</v>
      </c>
      <c r="W185" s="127">
        <v>0</v>
      </c>
      <c r="X185" s="127">
        <v>0</v>
      </c>
      <c r="Y185" s="127">
        <v>0</v>
      </c>
      <c r="Z185" s="127">
        <v>0</v>
      </c>
      <c r="AA185" s="127">
        <v>0</v>
      </c>
      <c r="AB185" s="127">
        <v>0</v>
      </c>
      <c r="AC185" s="127">
        <v>0</v>
      </c>
      <c r="AD185" s="127">
        <v>0</v>
      </c>
      <c r="AE185" s="127">
        <v>0</v>
      </c>
      <c r="AF185" s="127">
        <v>0</v>
      </c>
      <c r="AG185" s="127">
        <v>0</v>
      </c>
      <c r="AH185" s="127">
        <v>0</v>
      </c>
      <c r="AI185" s="127">
        <v>0</v>
      </c>
      <c r="AJ185" s="127">
        <v>0</v>
      </c>
      <c r="AK185" s="127">
        <v>0</v>
      </c>
      <c r="AL185" s="127">
        <v>0</v>
      </c>
      <c r="AM185" s="127">
        <v>0</v>
      </c>
      <c r="AN185" s="127">
        <v>0</v>
      </c>
      <c r="AO185" s="127">
        <v>0</v>
      </c>
      <c r="AP185" s="127">
        <v>0</v>
      </c>
      <c r="AQ185" s="127">
        <v>0</v>
      </c>
      <c r="AR185" s="127">
        <v>0</v>
      </c>
      <c r="AS185" s="127">
        <v>0</v>
      </c>
      <c r="AT185" s="127">
        <v>0</v>
      </c>
      <c r="AU185" s="127">
        <v>0</v>
      </c>
      <c r="AV185" s="127">
        <v>0</v>
      </c>
      <c r="AW185" s="127">
        <v>0</v>
      </c>
      <c r="AX185" s="127">
        <v>0</v>
      </c>
      <c r="AY185" s="127">
        <v>0</v>
      </c>
    </row>
    <row r="186" spans="1:51" x14ac:dyDescent="0.2">
      <c r="A186" s="112"/>
      <c r="B186" s="123">
        <v>2</v>
      </c>
      <c r="C186" s="109"/>
      <c r="D186" s="109">
        <v>0</v>
      </c>
      <c r="E186" s="109">
        <v>0</v>
      </c>
      <c r="F186" s="109">
        <v>0</v>
      </c>
      <c r="G186" s="109">
        <v>0</v>
      </c>
      <c r="H186" s="109">
        <v>0</v>
      </c>
      <c r="I186" s="109">
        <v>0</v>
      </c>
      <c r="J186" s="109">
        <v>0</v>
      </c>
      <c r="K186" s="109">
        <v>0</v>
      </c>
      <c r="L186" s="109">
        <v>0</v>
      </c>
      <c r="M186" s="109">
        <v>0</v>
      </c>
      <c r="N186" s="109">
        <v>0</v>
      </c>
      <c r="O186" s="109">
        <v>0</v>
      </c>
      <c r="P186" s="109">
        <v>0</v>
      </c>
      <c r="Q186" s="109">
        <v>0</v>
      </c>
      <c r="R186" s="109">
        <v>0</v>
      </c>
      <c r="S186" s="109">
        <v>0</v>
      </c>
      <c r="T186" s="109">
        <v>0</v>
      </c>
      <c r="U186" s="109">
        <v>0</v>
      </c>
      <c r="V186" s="109">
        <v>0</v>
      </c>
      <c r="W186" s="109">
        <v>0</v>
      </c>
      <c r="X186" s="109">
        <v>0</v>
      </c>
      <c r="Y186" s="109">
        <v>0</v>
      </c>
      <c r="Z186" s="109">
        <v>0</v>
      </c>
      <c r="AA186" s="109">
        <v>0</v>
      </c>
      <c r="AB186" s="109">
        <v>0</v>
      </c>
      <c r="AC186" s="109">
        <v>0</v>
      </c>
      <c r="AD186" s="109">
        <v>0</v>
      </c>
      <c r="AE186" s="109">
        <v>0</v>
      </c>
      <c r="AF186" s="109">
        <v>0</v>
      </c>
      <c r="AG186" s="109">
        <v>0</v>
      </c>
      <c r="AH186" s="109">
        <v>0</v>
      </c>
      <c r="AI186" s="109">
        <v>0</v>
      </c>
      <c r="AJ186" s="109">
        <v>0</v>
      </c>
      <c r="AK186" s="109">
        <v>0</v>
      </c>
      <c r="AL186" s="109">
        <v>0</v>
      </c>
      <c r="AM186" s="109">
        <v>0</v>
      </c>
      <c r="AN186" s="109">
        <v>0</v>
      </c>
      <c r="AO186" s="109">
        <v>0</v>
      </c>
      <c r="AP186" s="109">
        <v>0</v>
      </c>
      <c r="AQ186" s="109">
        <v>0</v>
      </c>
      <c r="AR186" s="109">
        <v>0</v>
      </c>
      <c r="AS186" s="109">
        <v>0</v>
      </c>
      <c r="AT186" s="109">
        <v>0</v>
      </c>
      <c r="AU186" s="109">
        <v>0</v>
      </c>
      <c r="AV186" s="109">
        <v>0</v>
      </c>
      <c r="AW186" s="109">
        <v>0</v>
      </c>
      <c r="AX186" s="109">
        <v>0</v>
      </c>
      <c r="AY186" s="109">
        <v>0</v>
      </c>
    </row>
    <row r="187" spans="1:51" x14ac:dyDescent="0.2">
      <c r="A187" s="112"/>
      <c r="B187" s="130">
        <v>3</v>
      </c>
      <c r="C187" s="109"/>
      <c r="D187" s="109">
        <v>0</v>
      </c>
      <c r="E187" s="109">
        <v>0</v>
      </c>
      <c r="F187" s="109">
        <v>0</v>
      </c>
      <c r="G187" s="109">
        <v>0</v>
      </c>
      <c r="H187" s="109">
        <v>0</v>
      </c>
      <c r="I187" s="109">
        <v>0</v>
      </c>
      <c r="J187" s="109">
        <v>0</v>
      </c>
      <c r="K187" s="109">
        <v>0</v>
      </c>
      <c r="L187" s="109">
        <v>0</v>
      </c>
      <c r="M187" s="109">
        <v>0</v>
      </c>
      <c r="N187" s="109">
        <v>0</v>
      </c>
      <c r="O187" s="109">
        <v>0</v>
      </c>
      <c r="P187" s="109">
        <v>0</v>
      </c>
      <c r="Q187" s="109">
        <v>0</v>
      </c>
      <c r="R187" s="109">
        <v>0</v>
      </c>
      <c r="S187" s="109">
        <v>0</v>
      </c>
      <c r="T187" s="109">
        <v>0</v>
      </c>
      <c r="U187" s="109">
        <v>0</v>
      </c>
      <c r="V187" s="109">
        <v>0</v>
      </c>
      <c r="W187" s="109">
        <v>0</v>
      </c>
      <c r="X187" s="109">
        <v>0</v>
      </c>
      <c r="Y187" s="109">
        <v>0</v>
      </c>
      <c r="Z187" s="109">
        <v>0</v>
      </c>
      <c r="AA187" s="109">
        <v>0</v>
      </c>
      <c r="AB187" s="109">
        <v>0</v>
      </c>
      <c r="AC187" s="109">
        <v>0</v>
      </c>
      <c r="AD187" s="109">
        <v>0</v>
      </c>
      <c r="AE187" s="109">
        <v>0</v>
      </c>
      <c r="AF187" s="109">
        <v>0</v>
      </c>
      <c r="AG187" s="109">
        <v>0</v>
      </c>
      <c r="AH187" s="109">
        <v>0</v>
      </c>
      <c r="AI187" s="109">
        <v>0</v>
      </c>
      <c r="AJ187" s="109">
        <v>0</v>
      </c>
      <c r="AK187" s="109">
        <v>0</v>
      </c>
      <c r="AL187" s="109">
        <v>0</v>
      </c>
      <c r="AM187" s="109">
        <v>0</v>
      </c>
      <c r="AN187" s="109">
        <v>0</v>
      </c>
      <c r="AO187" s="109">
        <v>0</v>
      </c>
      <c r="AP187" s="109">
        <v>0</v>
      </c>
      <c r="AQ187" s="109">
        <v>0</v>
      </c>
      <c r="AR187" s="109">
        <v>0</v>
      </c>
      <c r="AS187" s="109">
        <v>0</v>
      </c>
      <c r="AT187" s="109">
        <v>0</v>
      </c>
      <c r="AU187" s="109">
        <v>0</v>
      </c>
      <c r="AV187" s="109">
        <v>0</v>
      </c>
      <c r="AW187" s="109">
        <v>0</v>
      </c>
      <c r="AX187" s="109">
        <v>0</v>
      </c>
      <c r="AY187" s="109">
        <v>0</v>
      </c>
    </row>
    <row r="188" spans="1:51" x14ac:dyDescent="0.2">
      <c r="A188" s="131"/>
      <c r="B188" s="132">
        <v>4</v>
      </c>
      <c r="C188" s="109"/>
      <c r="D188" s="109">
        <v>0</v>
      </c>
      <c r="E188" s="109">
        <v>0</v>
      </c>
      <c r="F188" s="109">
        <v>0</v>
      </c>
      <c r="G188" s="109">
        <v>0</v>
      </c>
      <c r="H188" s="109">
        <v>0</v>
      </c>
      <c r="I188" s="109">
        <v>0</v>
      </c>
      <c r="J188" s="109">
        <v>0</v>
      </c>
      <c r="K188" s="109">
        <v>0</v>
      </c>
      <c r="L188" s="109">
        <v>0</v>
      </c>
      <c r="M188" s="109">
        <v>0</v>
      </c>
      <c r="N188" s="109">
        <v>0</v>
      </c>
      <c r="O188" s="109">
        <v>0</v>
      </c>
      <c r="P188" s="109">
        <v>0</v>
      </c>
      <c r="Q188" s="109">
        <v>0</v>
      </c>
      <c r="R188" s="109">
        <v>0</v>
      </c>
      <c r="S188" s="109">
        <v>0</v>
      </c>
      <c r="T188" s="109">
        <v>0</v>
      </c>
      <c r="U188" s="109">
        <v>0</v>
      </c>
      <c r="V188" s="109">
        <v>0</v>
      </c>
      <c r="W188" s="109">
        <v>0</v>
      </c>
      <c r="X188" s="109">
        <v>0</v>
      </c>
      <c r="Y188" s="109">
        <v>0</v>
      </c>
      <c r="Z188" s="109">
        <v>0</v>
      </c>
      <c r="AA188" s="109">
        <v>0</v>
      </c>
      <c r="AB188" s="109">
        <v>0</v>
      </c>
      <c r="AC188" s="109">
        <v>0</v>
      </c>
      <c r="AD188" s="109">
        <v>0</v>
      </c>
      <c r="AE188" s="109">
        <v>0</v>
      </c>
      <c r="AF188" s="109">
        <v>0</v>
      </c>
      <c r="AG188" s="109">
        <v>0</v>
      </c>
      <c r="AH188" s="109">
        <v>0</v>
      </c>
      <c r="AI188" s="109">
        <v>0</v>
      </c>
      <c r="AJ188" s="109">
        <v>0</v>
      </c>
      <c r="AK188" s="109">
        <v>0</v>
      </c>
      <c r="AL188" s="109">
        <v>0</v>
      </c>
      <c r="AM188" s="109">
        <v>0</v>
      </c>
      <c r="AN188" s="109">
        <v>0</v>
      </c>
      <c r="AO188" s="109">
        <v>0</v>
      </c>
      <c r="AP188" s="109">
        <v>0</v>
      </c>
      <c r="AQ188" s="109">
        <v>0</v>
      </c>
      <c r="AR188" s="109">
        <v>0</v>
      </c>
      <c r="AS188" s="109">
        <v>0</v>
      </c>
      <c r="AT188" s="109">
        <v>0</v>
      </c>
      <c r="AU188" s="109">
        <v>0</v>
      </c>
      <c r="AV188" s="109">
        <v>0</v>
      </c>
      <c r="AW188" s="109">
        <v>0</v>
      </c>
      <c r="AX188" s="109">
        <v>0</v>
      </c>
      <c r="AY188" s="109">
        <v>0</v>
      </c>
    </row>
    <row r="189" spans="1:51" x14ac:dyDescent="0.2">
      <c r="A189" s="129" t="s">
        <v>133</v>
      </c>
      <c r="B189" s="126">
        <v>1</v>
      </c>
      <c r="C189" s="127"/>
      <c r="D189" s="127">
        <v>0</v>
      </c>
      <c r="E189" s="127">
        <v>0</v>
      </c>
      <c r="F189" s="127">
        <v>0</v>
      </c>
      <c r="G189" s="127">
        <v>0</v>
      </c>
      <c r="H189" s="127">
        <v>0</v>
      </c>
      <c r="I189" s="127">
        <v>0</v>
      </c>
      <c r="J189" s="127">
        <v>0</v>
      </c>
      <c r="K189" s="127">
        <v>0</v>
      </c>
      <c r="L189" s="127">
        <v>0</v>
      </c>
      <c r="M189" s="127">
        <v>0</v>
      </c>
      <c r="N189" s="127">
        <v>0</v>
      </c>
      <c r="O189" s="127">
        <v>0</v>
      </c>
      <c r="P189" s="127">
        <v>0</v>
      </c>
      <c r="Q189" s="127">
        <v>0</v>
      </c>
      <c r="R189" s="127">
        <v>0</v>
      </c>
      <c r="S189" s="127">
        <v>0</v>
      </c>
      <c r="T189" s="127">
        <v>0</v>
      </c>
      <c r="U189" s="127">
        <v>0</v>
      </c>
      <c r="V189" s="127">
        <v>0</v>
      </c>
      <c r="W189" s="127">
        <v>0</v>
      </c>
      <c r="X189" s="127">
        <v>0</v>
      </c>
      <c r="Y189" s="127">
        <v>0</v>
      </c>
      <c r="Z189" s="127">
        <v>0</v>
      </c>
      <c r="AA189" s="127">
        <v>0</v>
      </c>
      <c r="AB189" s="127">
        <v>0</v>
      </c>
      <c r="AC189" s="127">
        <v>0</v>
      </c>
      <c r="AD189" s="127">
        <v>0</v>
      </c>
      <c r="AE189" s="127">
        <v>0</v>
      </c>
      <c r="AF189" s="127">
        <v>0</v>
      </c>
      <c r="AG189" s="127">
        <v>0</v>
      </c>
      <c r="AH189" s="127">
        <v>0</v>
      </c>
      <c r="AI189" s="127">
        <v>0</v>
      </c>
      <c r="AJ189" s="127">
        <v>0</v>
      </c>
      <c r="AK189" s="127">
        <v>0</v>
      </c>
      <c r="AL189" s="127">
        <v>0</v>
      </c>
      <c r="AM189" s="127">
        <v>0</v>
      </c>
      <c r="AN189" s="127">
        <v>0</v>
      </c>
      <c r="AO189" s="127">
        <v>0</v>
      </c>
      <c r="AP189" s="127">
        <v>0</v>
      </c>
      <c r="AQ189" s="127">
        <v>0</v>
      </c>
      <c r="AR189" s="127">
        <v>0</v>
      </c>
      <c r="AS189" s="127">
        <v>0</v>
      </c>
      <c r="AT189" s="127">
        <v>0</v>
      </c>
      <c r="AU189" s="127">
        <v>0</v>
      </c>
      <c r="AV189" s="127">
        <v>0</v>
      </c>
      <c r="AW189" s="127">
        <v>0</v>
      </c>
      <c r="AX189" s="127">
        <v>0</v>
      </c>
      <c r="AY189" s="127">
        <v>0</v>
      </c>
    </row>
    <row r="190" spans="1:51" x14ac:dyDescent="0.2">
      <c r="A190" s="112"/>
      <c r="B190" s="122">
        <v>2</v>
      </c>
      <c r="C190" s="109"/>
      <c r="D190" s="109">
        <v>0</v>
      </c>
      <c r="E190" s="109">
        <v>0</v>
      </c>
      <c r="F190" s="109">
        <v>0</v>
      </c>
      <c r="G190" s="109">
        <v>0</v>
      </c>
      <c r="H190" s="109">
        <v>0</v>
      </c>
      <c r="I190" s="109">
        <v>0</v>
      </c>
      <c r="J190" s="109">
        <v>0</v>
      </c>
      <c r="K190" s="109">
        <v>0</v>
      </c>
      <c r="L190" s="109">
        <v>0</v>
      </c>
      <c r="M190" s="109">
        <v>0</v>
      </c>
      <c r="N190" s="109">
        <v>0</v>
      </c>
      <c r="O190" s="109">
        <v>0</v>
      </c>
      <c r="P190" s="109">
        <v>0</v>
      </c>
      <c r="Q190" s="109">
        <v>0</v>
      </c>
      <c r="R190" s="109">
        <v>0</v>
      </c>
      <c r="S190" s="109">
        <v>0</v>
      </c>
      <c r="T190" s="109">
        <v>0</v>
      </c>
      <c r="U190" s="109">
        <v>0</v>
      </c>
      <c r="V190" s="109">
        <v>0</v>
      </c>
      <c r="W190" s="109">
        <v>0</v>
      </c>
      <c r="X190" s="109">
        <v>0</v>
      </c>
      <c r="Y190" s="109">
        <v>0</v>
      </c>
      <c r="Z190" s="109">
        <v>0</v>
      </c>
      <c r="AA190" s="109">
        <v>0</v>
      </c>
      <c r="AB190" s="109">
        <v>0</v>
      </c>
      <c r="AC190" s="109">
        <v>0</v>
      </c>
      <c r="AD190" s="109">
        <v>0</v>
      </c>
      <c r="AE190" s="109">
        <v>0</v>
      </c>
      <c r="AF190" s="109">
        <v>0</v>
      </c>
      <c r="AG190" s="109">
        <v>0</v>
      </c>
      <c r="AH190" s="109">
        <v>0</v>
      </c>
      <c r="AI190" s="109">
        <v>0</v>
      </c>
      <c r="AJ190" s="109">
        <v>0</v>
      </c>
      <c r="AK190" s="109">
        <v>0</v>
      </c>
      <c r="AL190" s="109">
        <v>0</v>
      </c>
      <c r="AM190" s="109">
        <v>0</v>
      </c>
      <c r="AN190" s="109">
        <v>0</v>
      </c>
      <c r="AO190" s="109">
        <v>0</v>
      </c>
      <c r="AP190" s="109">
        <v>0</v>
      </c>
      <c r="AQ190" s="109">
        <v>0</v>
      </c>
      <c r="AR190" s="109">
        <v>0</v>
      </c>
      <c r="AS190" s="109">
        <v>0</v>
      </c>
      <c r="AT190" s="109">
        <v>0</v>
      </c>
      <c r="AU190" s="109">
        <v>0</v>
      </c>
      <c r="AV190" s="109">
        <v>0</v>
      </c>
      <c r="AW190" s="109">
        <v>0</v>
      </c>
      <c r="AX190" s="109">
        <v>0</v>
      </c>
      <c r="AY190" s="109">
        <v>0</v>
      </c>
    </row>
    <row r="191" spans="1:51" x14ac:dyDescent="0.2">
      <c r="A191" s="112"/>
      <c r="B191" s="123">
        <v>3</v>
      </c>
      <c r="C191" s="109"/>
      <c r="D191" s="109">
        <v>0</v>
      </c>
      <c r="E191" s="109">
        <v>0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  <c r="K191" s="109">
        <v>0</v>
      </c>
      <c r="L191" s="109">
        <v>0</v>
      </c>
      <c r="M191" s="109">
        <v>0</v>
      </c>
      <c r="N191" s="109">
        <v>0</v>
      </c>
      <c r="O191" s="109">
        <v>0</v>
      </c>
      <c r="P191" s="109">
        <v>0</v>
      </c>
      <c r="Q191" s="109">
        <v>0</v>
      </c>
      <c r="R191" s="109">
        <v>0</v>
      </c>
      <c r="S191" s="109">
        <v>0</v>
      </c>
      <c r="T191" s="109">
        <v>0</v>
      </c>
      <c r="U191" s="109">
        <v>0</v>
      </c>
      <c r="V191" s="109">
        <v>0</v>
      </c>
      <c r="W191" s="109">
        <v>0</v>
      </c>
      <c r="X191" s="109">
        <v>0</v>
      </c>
      <c r="Y191" s="109">
        <v>0</v>
      </c>
      <c r="Z191" s="109">
        <v>0</v>
      </c>
      <c r="AA191" s="109">
        <v>0</v>
      </c>
      <c r="AB191" s="109">
        <v>0</v>
      </c>
      <c r="AC191" s="109">
        <v>0</v>
      </c>
      <c r="AD191" s="109">
        <v>0</v>
      </c>
      <c r="AE191" s="109">
        <v>0</v>
      </c>
      <c r="AF191" s="109">
        <v>0</v>
      </c>
      <c r="AG191" s="109">
        <v>0</v>
      </c>
      <c r="AH191" s="109">
        <v>0</v>
      </c>
      <c r="AI191" s="109">
        <v>0</v>
      </c>
      <c r="AJ191" s="109">
        <v>0</v>
      </c>
      <c r="AK191" s="109">
        <v>0</v>
      </c>
      <c r="AL191" s="109">
        <v>0</v>
      </c>
      <c r="AM191" s="109">
        <v>0</v>
      </c>
      <c r="AN191" s="109">
        <v>0</v>
      </c>
      <c r="AO191" s="109">
        <v>0</v>
      </c>
      <c r="AP191" s="109">
        <v>0</v>
      </c>
      <c r="AQ191" s="109">
        <v>0</v>
      </c>
      <c r="AR191" s="109">
        <v>0</v>
      </c>
      <c r="AS191" s="109">
        <v>0</v>
      </c>
      <c r="AT191" s="109">
        <v>0</v>
      </c>
      <c r="AU191" s="109">
        <v>0</v>
      </c>
      <c r="AV191" s="109">
        <v>0</v>
      </c>
      <c r="AW191" s="109">
        <v>0</v>
      </c>
      <c r="AX191" s="109">
        <v>0</v>
      </c>
      <c r="AY191" s="109">
        <v>0</v>
      </c>
    </row>
    <row r="192" spans="1:51" x14ac:dyDescent="0.2">
      <c r="A192" s="112"/>
      <c r="B192" s="123">
        <v>4</v>
      </c>
      <c r="C192" s="109"/>
      <c r="D192" s="109">
        <v>0</v>
      </c>
      <c r="E192" s="109">
        <v>0</v>
      </c>
      <c r="F192" s="109">
        <v>0</v>
      </c>
      <c r="G192" s="109">
        <v>0</v>
      </c>
      <c r="H192" s="109">
        <v>0</v>
      </c>
      <c r="I192" s="109">
        <v>0</v>
      </c>
      <c r="J192" s="109">
        <v>0</v>
      </c>
      <c r="K192" s="109">
        <v>0</v>
      </c>
      <c r="L192" s="109">
        <v>0</v>
      </c>
      <c r="M192" s="109">
        <v>0</v>
      </c>
      <c r="N192" s="109">
        <v>0</v>
      </c>
      <c r="O192" s="109">
        <v>0</v>
      </c>
      <c r="P192" s="109">
        <v>0</v>
      </c>
      <c r="Q192" s="109">
        <v>0</v>
      </c>
      <c r="R192" s="109">
        <v>0</v>
      </c>
      <c r="S192" s="109">
        <v>0</v>
      </c>
      <c r="T192" s="109">
        <v>0</v>
      </c>
      <c r="U192" s="109">
        <v>0</v>
      </c>
      <c r="V192" s="109">
        <v>0</v>
      </c>
      <c r="W192" s="109">
        <v>0</v>
      </c>
      <c r="X192" s="109">
        <v>0</v>
      </c>
      <c r="Y192" s="109">
        <v>0</v>
      </c>
      <c r="Z192" s="109">
        <v>0</v>
      </c>
      <c r="AA192" s="109">
        <v>0</v>
      </c>
      <c r="AB192" s="109">
        <v>0</v>
      </c>
      <c r="AC192" s="109">
        <v>0</v>
      </c>
      <c r="AD192" s="109">
        <v>0</v>
      </c>
      <c r="AE192" s="109">
        <v>0</v>
      </c>
      <c r="AF192" s="109">
        <v>0</v>
      </c>
      <c r="AG192" s="109">
        <v>0</v>
      </c>
      <c r="AH192" s="109">
        <v>0</v>
      </c>
      <c r="AI192" s="109">
        <v>0</v>
      </c>
      <c r="AJ192" s="109">
        <v>0</v>
      </c>
      <c r="AK192" s="109">
        <v>0</v>
      </c>
      <c r="AL192" s="109">
        <v>0</v>
      </c>
      <c r="AM192" s="109">
        <v>0</v>
      </c>
      <c r="AN192" s="109">
        <v>0</v>
      </c>
      <c r="AO192" s="109">
        <v>0</v>
      </c>
      <c r="AP192" s="109">
        <v>0</v>
      </c>
      <c r="AQ192" s="109">
        <v>0</v>
      </c>
      <c r="AR192" s="109">
        <v>0</v>
      </c>
      <c r="AS192" s="109">
        <v>0</v>
      </c>
      <c r="AT192" s="109">
        <v>0</v>
      </c>
      <c r="AU192" s="109">
        <v>0</v>
      </c>
      <c r="AV192" s="109">
        <v>0</v>
      </c>
      <c r="AW192" s="109">
        <v>0</v>
      </c>
      <c r="AX192" s="109">
        <v>0</v>
      </c>
      <c r="AY192" s="109">
        <v>0</v>
      </c>
    </row>
    <row r="193" spans="1:51" x14ac:dyDescent="0.2">
      <c r="A193" s="112"/>
      <c r="B193" s="130">
        <v>5</v>
      </c>
      <c r="C193" s="109"/>
      <c r="D193" s="109">
        <v>0</v>
      </c>
      <c r="E193" s="109">
        <v>0</v>
      </c>
      <c r="F193" s="109">
        <v>0</v>
      </c>
      <c r="G193" s="109">
        <v>0</v>
      </c>
      <c r="H193" s="109">
        <v>0</v>
      </c>
      <c r="I193" s="109">
        <v>0</v>
      </c>
      <c r="J193" s="109">
        <v>0</v>
      </c>
      <c r="K193" s="109">
        <v>0</v>
      </c>
      <c r="L193" s="109">
        <v>0</v>
      </c>
      <c r="M193" s="109">
        <v>0</v>
      </c>
      <c r="N193" s="109">
        <v>0</v>
      </c>
      <c r="O193" s="109">
        <v>0</v>
      </c>
      <c r="P193" s="109">
        <v>0</v>
      </c>
      <c r="Q193" s="109">
        <v>0</v>
      </c>
      <c r="R193" s="109">
        <v>0</v>
      </c>
      <c r="S193" s="109">
        <v>0</v>
      </c>
      <c r="T193" s="109">
        <v>0</v>
      </c>
      <c r="U193" s="109">
        <v>0</v>
      </c>
      <c r="V193" s="109">
        <v>0</v>
      </c>
      <c r="W193" s="109">
        <v>0</v>
      </c>
      <c r="X193" s="109">
        <v>0</v>
      </c>
      <c r="Y193" s="109">
        <v>0</v>
      </c>
      <c r="Z193" s="109">
        <v>0</v>
      </c>
      <c r="AA193" s="109">
        <v>0</v>
      </c>
      <c r="AB193" s="109">
        <v>0</v>
      </c>
      <c r="AC193" s="109">
        <v>0</v>
      </c>
      <c r="AD193" s="109">
        <v>0</v>
      </c>
      <c r="AE193" s="109">
        <v>0</v>
      </c>
      <c r="AF193" s="109">
        <v>0</v>
      </c>
      <c r="AG193" s="109">
        <v>0</v>
      </c>
      <c r="AH193" s="109">
        <v>0</v>
      </c>
      <c r="AI193" s="109">
        <v>0</v>
      </c>
      <c r="AJ193" s="109">
        <v>0</v>
      </c>
      <c r="AK193" s="109">
        <v>0</v>
      </c>
      <c r="AL193" s="109">
        <v>0</v>
      </c>
      <c r="AM193" s="109">
        <v>0</v>
      </c>
      <c r="AN193" s="109">
        <v>0</v>
      </c>
      <c r="AO193" s="109">
        <v>0</v>
      </c>
      <c r="AP193" s="109">
        <v>0</v>
      </c>
      <c r="AQ193" s="109">
        <v>0</v>
      </c>
      <c r="AR193" s="109">
        <v>0</v>
      </c>
      <c r="AS193" s="109">
        <v>0</v>
      </c>
      <c r="AT193" s="109">
        <v>0</v>
      </c>
      <c r="AU193" s="109">
        <v>0</v>
      </c>
      <c r="AV193" s="109">
        <v>0</v>
      </c>
      <c r="AW193" s="109">
        <v>0</v>
      </c>
      <c r="AX193" s="109">
        <v>0</v>
      </c>
      <c r="AY193" s="109">
        <v>0</v>
      </c>
    </row>
    <row r="194" spans="1:51" x14ac:dyDescent="0.2">
      <c r="A194" s="112"/>
      <c r="B194" s="130">
        <v>6</v>
      </c>
      <c r="C194" s="109"/>
      <c r="D194" s="109">
        <v>0</v>
      </c>
      <c r="E194" s="109">
        <v>0</v>
      </c>
      <c r="F194" s="109">
        <v>0</v>
      </c>
      <c r="G194" s="109">
        <v>0</v>
      </c>
      <c r="H194" s="109">
        <v>0</v>
      </c>
      <c r="I194" s="109">
        <v>0</v>
      </c>
      <c r="J194" s="109">
        <v>0</v>
      </c>
      <c r="K194" s="109">
        <v>0</v>
      </c>
      <c r="L194" s="109">
        <v>0</v>
      </c>
      <c r="M194" s="109">
        <v>0</v>
      </c>
      <c r="N194" s="109">
        <v>0</v>
      </c>
      <c r="O194" s="109">
        <v>0</v>
      </c>
      <c r="P194" s="109">
        <v>0</v>
      </c>
      <c r="Q194" s="109">
        <v>0</v>
      </c>
      <c r="R194" s="109">
        <v>0</v>
      </c>
      <c r="S194" s="109">
        <v>0</v>
      </c>
      <c r="T194" s="109">
        <v>0</v>
      </c>
      <c r="U194" s="109">
        <v>0</v>
      </c>
      <c r="V194" s="109">
        <v>0</v>
      </c>
      <c r="W194" s="109">
        <v>0</v>
      </c>
      <c r="X194" s="109">
        <v>0</v>
      </c>
      <c r="Y194" s="109">
        <v>0</v>
      </c>
      <c r="Z194" s="109">
        <v>0</v>
      </c>
      <c r="AA194" s="109">
        <v>0</v>
      </c>
      <c r="AB194" s="109">
        <v>0</v>
      </c>
      <c r="AC194" s="109">
        <v>0</v>
      </c>
      <c r="AD194" s="109">
        <v>0</v>
      </c>
      <c r="AE194" s="109">
        <v>0</v>
      </c>
      <c r="AF194" s="109">
        <v>0</v>
      </c>
      <c r="AG194" s="109">
        <v>0</v>
      </c>
      <c r="AH194" s="109">
        <v>0</v>
      </c>
      <c r="AI194" s="109">
        <v>0</v>
      </c>
      <c r="AJ194" s="109">
        <v>0</v>
      </c>
      <c r="AK194" s="109">
        <v>0</v>
      </c>
      <c r="AL194" s="109">
        <v>0</v>
      </c>
      <c r="AM194" s="109">
        <v>0</v>
      </c>
      <c r="AN194" s="109">
        <v>0</v>
      </c>
      <c r="AO194" s="109">
        <v>0</v>
      </c>
      <c r="AP194" s="109">
        <v>0</v>
      </c>
      <c r="AQ194" s="109">
        <v>0</v>
      </c>
      <c r="AR194" s="109">
        <v>0</v>
      </c>
      <c r="AS194" s="109">
        <v>0</v>
      </c>
      <c r="AT194" s="109">
        <v>0</v>
      </c>
      <c r="AU194" s="109">
        <v>0</v>
      </c>
      <c r="AV194" s="109">
        <v>0</v>
      </c>
      <c r="AW194" s="109">
        <v>0</v>
      </c>
      <c r="AX194" s="109">
        <v>0</v>
      </c>
      <c r="AY194" s="109">
        <v>0</v>
      </c>
    </row>
    <row r="195" spans="1:51" x14ac:dyDescent="0.2">
      <c r="A195" s="112"/>
      <c r="B195" s="133">
        <v>7</v>
      </c>
      <c r="C195" s="109"/>
      <c r="D195" s="109">
        <v>0</v>
      </c>
      <c r="E195" s="109">
        <v>0</v>
      </c>
      <c r="F195" s="109">
        <v>0</v>
      </c>
      <c r="G195" s="109">
        <v>0</v>
      </c>
      <c r="H195" s="109">
        <v>0</v>
      </c>
      <c r="I195" s="109">
        <v>0</v>
      </c>
      <c r="J195" s="109">
        <v>0</v>
      </c>
      <c r="K195" s="109">
        <v>0</v>
      </c>
      <c r="L195" s="109">
        <v>0</v>
      </c>
      <c r="M195" s="109">
        <v>0</v>
      </c>
      <c r="N195" s="109">
        <v>0</v>
      </c>
      <c r="O195" s="109">
        <v>0</v>
      </c>
      <c r="P195" s="109">
        <v>0</v>
      </c>
      <c r="Q195" s="109">
        <v>0</v>
      </c>
      <c r="R195" s="109">
        <v>0</v>
      </c>
      <c r="S195" s="109">
        <v>0</v>
      </c>
      <c r="T195" s="109">
        <v>0</v>
      </c>
      <c r="U195" s="109">
        <v>0</v>
      </c>
      <c r="V195" s="109">
        <v>0</v>
      </c>
      <c r="W195" s="109">
        <v>0</v>
      </c>
      <c r="X195" s="109">
        <v>0</v>
      </c>
      <c r="Y195" s="109">
        <v>0</v>
      </c>
      <c r="Z195" s="109">
        <v>0</v>
      </c>
      <c r="AA195" s="109">
        <v>0</v>
      </c>
      <c r="AB195" s="109">
        <v>0</v>
      </c>
      <c r="AC195" s="109">
        <v>0</v>
      </c>
      <c r="AD195" s="109">
        <v>0</v>
      </c>
      <c r="AE195" s="109">
        <v>0</v>
      </c>
      <c r="AF195" s="109">
        <v>0</v>
      </c>
      <c r="AG195" s="109">
        <v>0</v>
      </c>
      <c r="AH195" s="109">
        <v>0</v>
      </c>
      <c r="AI195" s="109">
        <v>0</v>
      </c>
      <c r="AJ195" s="109">
        <v>0</v>
      </c>
      <c r="AK195" s="109">
        <v>0</v>
      </c>
      <c r="AL195" s="109">
        <v>0</v>
      </c>
      <c r="AM195" s="109">
        <v>0</v>
      </c>
      <c r="AN195" s="109">
        <v>0</v>
      </c>
      <c r="AO195" s="109">
        <v>0</v>
      </c>
      <c r="AP195" s="109">
        <v>0</v>
      </c>
      <c r="AQ195" s="109">
        <v>0</v>
      </c>
      <c r="AR195" s="109">
        <v>0</v>
      </c>
      <c r="AS195" s="109">
        <v>0</v>
      </c>
      <c r="AT195" s="109">
        <v>0</v>
      </c>
      <c r="AU195" s="109">
        <v>0</v>
      </c>
      <c r="AV195" s="109">
        <v>0</v>
      </c>
      <c r="AW195" s="109">
        <v>0</v>
      </c>
      <c r="AX195" s="109">
        <v>0</v>
      </c>
      <c r="AY195" s="109">
        <v>0</v>
      </c>
    </row>
    <row r="196" spans="1:51" x14ac:dyDescent="0.2">
      <c r="A196" s="131"/>
      <c r="B196" s="132">
        <v>8</v>
      </c>
      <c r="C196" s="117"/>
      <c r="D196" s="117">
        <v>0</v>
      </c>
      <c r="E196" s="117">
        <v>0</v>
      </c>
      <c r="F196" s="117">
        <v>0</v>
      </c>
      <c r="G196" s="117">
        <v>0</v>
      </c>
      <c r="H196" s="117">
        <v>0</v>
      </c>
      <c r="I196" s="117">
        <v>0</v>
      </c>
      <c r="J196" s="117">
        <v>0</v>
      </c>
      <c r="K196" s="117">
        <v>0</v>
      </c>
      <c r="L196" s="117">
        <v>0</v>
      </c>
      <c r="M196" s="117">
        <v>0</v>
      </c>
      <c r="N196" s="117">
        <v>0</v>
      </c>
      <c r="O196" s="117">
        <v>0</v>
      </c>
      <c r="P196" s="117">
        <v>0</v>
      </c>
      <c r="Q196" s="117">
        <v>0</v>
      </c>
      <c r="R196" s="117">
        <v>0</v>
      </c>
      <c r="S196" s="117">
        <v>0</v>
      </c>
      <c r="T196" s="117">
        <v>0</v>
      </c>
      <c r="U196" s="117">
        <v>0</v>
      </c>
      <c r="V196" s="117">
        <v>0</v>
      </c>
      <c r="W196" s="117">
        <v>0</v>
      </c>
      <c r="X196" s="117">
        <v>0</v>
      </c>
      <c r="Y196" s="117">
        <v>0</v>
      </c>
      <c r="Z196" s="117">
        <v>0</v>
      </c>
      <c r="AA196" s="117">
        <v>0</v>
      </c>
      <c r="AB196" s="117">
        <v>0</v>
      </c>
      <c r="AC196" s="117">
        <v>0</v>
      </c>
      <c r="AD196" s="117">
        <v>0</v>
      </c>
      <c r="AE196" s="117">
        <v>0</v>
      </c>
      <c r="AF196" s="117">
        <v>0</v>
      </c>
      <c r="AG196" s="117">
        <v>0</v>
      </c>
      <c r="AH196" s="117">
        <v>0</v>
      </c>
      <c r="AI196" s="117">
        <v>0</v>
      </c>
      <c r="AJ196" s="117">
        <v>0</v>
      </c>
      <c r="AK196" s="117">
        <v>0</v>
      </c>
      <c r="AL196" s="117">
        <v>0</v>
      </c>
      <c r="AM196" s="117">
        <v>0</v>
      </c>
      <c r="AN196" s="117">
        <v>0</v>
      </c>
      <c r="AO196" s="117">
        <v>0</v>
      </c>
      <c r="AP196" s="117">
        <v>0</v>
      </c>
      <c r="AQ196" s="117">
        <v>0</v>
      </c>
      <c r="AR196" s="117">
        <v>0</v>
      </c>
      <c r="AS196" s="117">
        <v>0</v>
      </c>
      <c r="AT196" s="117">
        <v>0</v>
      </c>
      <c r="AU196" s="117">
        <v>0</v>
      </c>
      <c r="AV196" s="117">
        <v>0</v>
      </c>
      <c r="AW196" s="117">
        <v>0</v>
      </c>
      <c r="AX196" s="117">
        <v>0</v>
      </c>
      <c r="AY196" s="117">
        <v>0</v>
      </c>
    </row>
    <row r="197" spans="1:51" x14ac:dyDescent="0.2">
      <c r="A197" s="134" t="s">
        <v>134</v>
      </c>
      <c r="B197" s="122">
        <v>1</v>
      </c>
      <c r="C197" s="109"/>
      <c r="D197" s="109">
        <v>0</v>
      </c>
      <c r="E197" s="109">
        <v>0</v>
      </c>
      <c r="F197" s="109">
        <v>0</v>
      </c>
      <c r="G197" s="109">
        <v>0</v>
      </c>
      <c r="H197" s="109">
        <v>0</v>
      </c>
      <c r="I197" s="109">
        <v>0</v>
      </c>
      <c r="J197" s="109">
        <v>0</v>
      </c>
      <c r="K197" s="109">
        <v>0</v>
      </c>
      <c r="L197" s="109">
        <v>0</v>
      </c>
      <c r="M197" s="109">
        <v>0</v>
      </c>
      <c r="N197" s="109">
        <v>0</v>
      </c>
      <c r="O197" s="109">
        <v>0</v>
      </c>
      <c r="P197" s="109">
        <v>0</v>
      </c>
      <c r="Q197" s="109">
        <v>0</v>
      </c>
      <c r="R197" s="109">
        <v>0</v>
      </c>
      <c r="S197" s="109">
        <v>0</v>
      </c>
      <c r="T197" s="109">
        <v>0</v>
      </c>
      <c r="U197" s="109">
        <v>0</v>
      </c>
      <c r="V197" s="109">
        <v>0</v>
      </c>
      <c r="W197" s="109">
        <v>0</v>
      </c>
      <c r="X197" s="109">
        <v>0</v>
      </c>
      <c r="Y197" s="109">
        <v>210</v>
      </c>
      <c r="Z197" s="109">
        <v>0</v>
      </c>
      <c r="AA197" s="109">
        <v>0</v>
      </c>
      <c r="AB197" s="109">
        <v>0</v>
      </c>
      <c r="AC197" s="109">
        <v>0</v>
      </c>
      <c r="AD197" s="109">
        <v>0</v>
      </c>
      <c r="AE197" s="109">
        <v>0</v>
      </c>
      <c r="AF197" s="109">
        <v>0</v>
      </c>
      <c r="AG197" s="109">
        <v>0</v>
      </c>
      <c r="AH197" s="109">
        <v>0</v>
      </c>
      <c r="AI197" s="109">
        <v>0</v>
      </c>
      <c r="AJ197" s="109">
        <v>0</v>
      </c>
      <c r="AK197" s="109">
        <v>0</v>
      </c>
      <c r="AL197" s="109">
        <v>0</v>
      </c>
      <c r="AM197" s="109">
        <v>0</v>
      </c>
      <c r="AN197" s="109">
        <v>0</v>
      </c>
      <c r="AO197" s="109">
        <v>0</v>
      </c>
      <c r="AP197" s="109">
        <v>0</v>
      </c>
      <c r="AQ197" s="109">
        <v>0</v>
      </c>
      <c r="AR197" s="109">
        <v>0</v>
      </c>
      <c r="AS197" s="109">
        <v>0</v>
      </c>
      <c r="AT197" s="109">
        <v>0</v>
      </c>
      <c r="AU197" s="109">
        <v>0</v>
      </c>
      <c r="AV197" s="109">
        <v>0</v>
      </c>
      <c r="AW197" s="109">
        <v>0</v>
      </c>
      <c r="AX197" s="109">
        <v>1407</v>
      </c>
      <c r="AY197" s="109">
        <v>1042.5</v>
      </c>
    </row>
    <row r="198" spans="1:51" x14ac:dyDescent="0.2">
      <c r="A198" s="112"/>
      <c r="B198" s="122">
        <v>2</v>
      </c>
      <c r="C198" s="109"/>
      <c r="D198" s="109">
        <v>0</v>
      </c>
      <c r="E198" s="109">
        <v>0</v>
      </c>
      <c r="F198" s="109">
        <v>0</v>
      </c>
      <c r="G198" s="109">
        <v>0</v>
      </c>
      <c r="H198" s="109">
        <v>0</v>
      </c>
      <c r="I198" s="109">
        <v>0</v>
      </c>
      <c r="J198" s="109">
        <v>0</v>
      </c>
      <c r="K198" s="109">
        <v>0</v>
      </c>
      <c r="L198" s="109">
        <v>0</v>
      </c>
      <c r="M198" s="109">
        <v>0</v>
      </c>
      <c r="N198" s="109">
        <v>0</v>
      </c>
      <c r="O198" s="109">
        <v>0</v>
      </c>
      <c r="P198" s="109">
        <v>0</v>
      </c>
      <c r="Q198" s="109">
        <v>0</v>
      </c>
      <c r="R198" s="109">
        <v>0</v>
      </c>
      <c r="S198" s="109">
        <v>0</v>
      </c>
      <c r="T198" s="109">
        <v>0</v>
      </c>
      <c r="U198" s="109">
        <v>0</v>
      </c>
      <c r="V198" s="109">
        <v>0</v>
      </c>
      <c r="W198" s="109">
        <v>0</v>
      </c>
      <c r="X198" s="109">
        <v>0</v>
      </c>
      <c r="Y198" s="109">
        <v>0</v>
      </c>
      <c r="Z198" s="109">
        <v>208</v>
      </c>
      <c r="AA198" s="109">
        <v>0</v>
      </c>
      <c r="AB198" s="109">
        <v>0</v>
      </c>
      <c r="AC198" s="109">
        <v>0</v>
      </c>
      <c r="AD198" s="109">
        <v>0</v>
      </c>
      <c r="AE198" s="109">
        <v>0</v>
      </c>
      <c r="AF198" s="109">
        <v>0</v>
      </c>
      <c r="AG198" s="109">
        <v>0</v>
      </c>
      <c r="AH198" s="109">
        <v>0</v>
      </c>
      <c r="AI198" s="109">
        <v>0</v>
      </c>
      <c r="AJ198" s="109">
        <v>0</v>
      </c>
      <c r="AK198" s="109">
        <v>0</v>
      </c>
      <c r="AL198" s="109">
        <v>0</v>
      </c>
      <c r="AM198" s="109">
        <v>0</v>
      </c>
      <c r="AN198" s="109">
        <v>0</v>
      </c>
      <c r="AO198" s="109">
        <v>0</v>
      </c>
      <c r="AP198" s="109">
        <v>0</v>
      </c>
      <c r="AQ198" s="109">
        <v>0</v>
      </c>
      <c r="AR198" s="109">
        <v>0</v>
      </c>
      <c r="AS198" s="109">
        <v>0</v>
      </c>
      <c r="AT198" s="109">
        <v>0</v>
      </c>
      <c r="AU198" s="109">
        <v>0</v>
      </c>
      <c r="AV198" s="109">
        <v>0</v>
      </c>
      <c r="AW198" s="109">
        <v>0</v>
      </c>
      <c r="AX198" s="109">
        <v>3027</v>
      </c>
      <c r="AY198" s="109">
        <v>0</v>
      </c>
    </row>
    <row r="199" spans="1:51" x14ac:dyDescent="0.2">
      <c r="A199" s="112"/>
      <c r="B199" s="122">
        <v>3</v>
      </c>
      <c r="C199" s="109"/>
      <c r="D199" s="109">
        <v>0</v>
      </c>
      <c r="E199" s="109">
        <v>0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  <c r="K199" s="109">
        <v>0</v>
      </c>
      <c r="L199" s="109">
        <v>0</v>
      </c>
      <c r="M199" s="109">
        <v>0</v>
      </c>
      <c r="N199" s="109">
        <v>0</v>
      </c>
      <c r="O199" s="109">
        <v>0</v>
      </c>
      <c r="P199" s="109">
        <v>0</v>
      </c>
      <c r="Q199" s="109">
        <v>0</v>
      </c>
      <c r="R199" s="109">
        <v>0</v>
      </c>
      <c r="S199" s="109">
        <v>0</v>
      </c>
      <c r="T199" s="109">
        <v>0</v>
      </c>
      <c r="U199" s="109">
        <v>0</v>
      </c>
      <c r="V199" s="109">
        <v>0</v>
      </c>
      <c r="W199" s="109">
        <v>0</v>
      </c>
      <c r="X199" s="109">
        <v>0</v>
      </c>
      <c r="Y199" s="109">
        <v>0</v>
      </c>
      <c r="Z199" s="109">
        <v>0</v>
      </c>
      <c r="AA199" s="109">
        <v>178</v>
      </c>
      <c r="AB199" s="109">
        <v>0</v>
      </c>
      <c r="AC199" s="109">
        <v>0</v>
      </c>
      <c r="AD199" s="109">
        <v>0</v>
      </c>
      <c r="AE199" s="109">
        <v>0</v>
      </c>
      <c r="AF199" s="109">
        <v>0</v>
      </c>
      <c r="AG199" s="109">
        <v>0</v>
      </c>
      <c r="AH199" s="109">
        <v>0</v>
      </c>
      <c r="AI199" s="109">
        <v>0</v>
      </c>
      <c r="AJ199" s="109">
        <v>0</v>
      </c>
      <c r="AK199" s="109">
        <v>0</v>
      </c>
      <c r="AL199" s="109">
        <v>0</v>
      </c>
      <c r="AM199" s="109">
        <v>0</v>
      </c>
      <c r="AN199" s="109">
        <v>0</v>
      </c>
      <c r="AO199" s="109">
        <v>0</v>
      </c>
      <c r="AP199" s="109">
        <v>0</v>
      </c>
      <c r="AQ199" s="109">
        <v>0</v>
      </c>
      <c r="AR199" s="109">
        <v>0</v>
      </c>
      <c r="AS199" s="109">
        <v>0</v>
      </c>
      <c r="AT199" s="109">
        <v>0</v>
      </c>
      <c r="AU199" s="109">
        <v>0</v>
      </c>
      <c r="AV199" s="109">
        <v>0</v>
      </c>
      <c r="AW199" s="109">
        <v>0</v>
      </c>
      <c r="AX199" s="109">
        <v>1407</v>
      </c>
      <c r="AY199" s="109">
        <v>0</v>
      </c>
    </row>
    <row r="200" spans="1:51" x14ac:dyDescent="0.2">
      <c r="A200" s="112"/>
      <c r="B200" s="123">
        <v>4</v>
      </c>
      <c r="C200" s="109"/>
      <c r="D200" s="109">
        <v>0</v>
      </c>
      <c r="E200" s="109">
        <v>0</v>
      </c>
      <c r="F200" s="109">
        <v>0</v>
      </c>
      <c r="G200" s="109">
        <v>0</v>
      </c>
      <c r="H200" s="109">
        <v>0</v>
      </c>
      <c r="I200" s="109">
        <v>0</v>
      </c>
      <c r="J200" s="109">
        <v>0</v>
      </c>
      <c r="K200" s="109">
        <v>0</v>
      </c>
      <c r="L200" s="109">
        <v>0</v>
      </c>
      <c r="M200" s="109">
        <v>0</v>
      </c>
      <c r="N200" s="109">
        <v>0</v>
      </c>
      <c r="O200" s="109">
        <v>0</v>
      </c>
      <c r="P200" s="109">
        <v>0</v>
      </c>
      <c r="Q200" s="109">
        <v>0</v>
      </c>
      <c r="R200" s="109">
        <v>0</v>
      </c>
      <c r="S200" s="109">
        <v>0</v>
      </c>
      <c r="T200" s="109">
        <v>0</v>
      </c>
      <c r="U200" s="109">
        <v>0</v>
      </c>
      <c r="V200" s="109">
        <v>0</v>
      </c>
      <c r="W200" s="109">
        <v>0</v>
      </c>
      <c r="X200" s="109">
        <v>0</v>
      </c>
      <c r="Y200" s="109">
        <v>0</v>
      </c>
      <c r="Z200" s="109">
        <v>0</v>
      </c>
      <c r="AA200" s="109">
        <v>0</v>
      </c>
      <c r="AB200" s="109">
        <v>265</v>
      </c>
      <c r="AC200" s="109">
        <v>0</v>
      </c>
      <c r="AD200" s="109">
        <v>0</v>
      </c>
      <c r="AE200" s="109">
        <v>0</v>
      </c>
      <c r="AF200" s="109">
        <v>0</v>
      </c>
      <c r="AG200" s="109">
        <v>0</v>
      </c>
      <c r="AH200" s="109">
        <v>0</v>
      </c>
      <c r="AI200" s="109">
        <v>0</v>
      </c>
      <c r="AJ200" s="109">
        <v>0</v>
      </c>
      <c r="AK200" s="109">
        <v>0</v>
      </c>
      <c r="AL200" s="109">
        <v>0</v>
      </c>
      <c r="AM200" s="109">
        <v>0</v>
      </c>
      <c r="AN200" s="109">
        <v>0</v>
      </c>
      <c r="AO200" s="109">
        <v>0</v>
      </c>
      <c r="AP200" s="109">
        <v>0</v>
      </c>
      <c r="AQ200" s="109">
        <v>0</v>
      </c>
      <c r="AR200" s="109">
        <v>0</v>
      </c>
      <c r="AS200" s="109">
        <v>0</v>
      </c>
      <c r="AT200" s="109">
        <v>0</v>
      </c>
      <c r="AU200" s="109">
        <v>0</v>
      </c>
      <c r="AV200" s="109">
        <v>0</v>
      </c>
      <c r="AW200" s="109">
        <v>3110</v>
      </c>
      <c r="AX200" s="109">
        <v>1232.5</v>
      </c>
      <c r="AY200" s="109">
        <v>0</v>
      </c>
    </row>
    <row r="201" spans="1:51" x14ac:dyDescent="0.2">
      <c r="A201" s="112"/>
      <c r="B201" s="123">
        <v>5</v>
      </c>
      <c r="C201" s="109"/>
      <c r="D201" s="109">
        <v>0</v>
      </c>
      <c r="E201" s="109">
        <v>0</v>
      </c>
      <c r="F201" s="109">
        <v>0</v>
      </c>
      <c r="G201" s="109">
        <v>0</v>
      </c>
      <c r="H201" s="109">
        <v>0</v>
      </c>
      <c r="I201" s="109">
        <v>0</v>
      </c>
      <c r="J201" s="109">
        <v>0</v>
      </c>
      <c r="K201" s="109">
        <v>0</v>
      </c>
      <c r="L201" s="109">
        <v>0</v>
      </c>
      <c r="M201" s="109">
        <v>0</v>
      </c>
      <c r="N201" s="109">
        <v>0</v>
      </c>
      <c r="O201" s="109">
        <v>0</v>
      </c>
      <c r="P201" s="109">
        <v>0</v>
      </c>
      <c r="Q201" s="109">
        <v>0</v>
      </c>
      <c r="R201" s="109">
        <v>0</v>
      </c>
      <c r="S201" s="109">
        <v>0</v>
      </c>
      <c r="T201" s="109">
        <v>0</v>
      </c>
      <c r="U201" s="109">
        <v>0</v>
      </c>
      <c r="V201" s="109">
        <v>0</v>
      </c>
      <c r="W201" s="109">
        <v>0</v>
      </c>
      <c r="X201" s="109">
        <v>0</v>
      </c>
      <c r="Y201" s="109">
        <v>0</v>
      </c>
      <c r="Z201" s="109">
        <v>0</v>
      </c>
      <c r="AA201" s="109">
        <v>0</v>
      </c>
      <c r="AB201" s="109">
        <v>0</v>
      </c>
      <c r="AC201" s="109">
        <v>297</v>
      </c>
      <c r="AD201" s="109">
        <v>0</v>
      </c>
      <c r="AE201" s="109">
        <v>0</v>
      </c>
      <c r="AF201" s="109">
        <v>0</v>
      </c>
      <c r="AG201" s="109">
        <v>0</v>
      </c>
      <c r="AH201" s="109">
        <v>0</v>
      </c>
      <c r="AI201" s="109">
        <v>0</v>
      </c>
      <c r="AJ201" s="109">
        <v>0</v>
      </c>
      <c r="AK201" s="109">
        <v>0</v>
      </c>
      <c r="AL201" s="109">
        <v>0</v>
      </c>
      <c r="AM201" s="109">
        <v>0</v>
      </c>
      <c r="AN201" s="109">
        <v>0</v>
      </c>
      <c r="AO201" s="109">
        <v>0</v>
      </c>
      <c r="AP201" s="109">
        <v>0</v>
      </c>
      <c r="AQ201" s="109">
        <v>0</v>
      </c>
      <c r="AR201" s="109">
        <v>0</v>
      </c>
      <c r="AS201" s="109">
        <v>0</v>
      </c>
      <c r="AT201" s="109">
        <v>0</v>
      </c>
      <c r="AU201" s="109">
        <v>0</v>
      </c>
      <c r="AV201" s="109">
        <v>0</v>
      </c>
      <c r="AW201" s="109">
        <v>2837</v>
      </c>
      <c r="AX201" s="109">
        <v>281.5</v>
      </c>
      <c r="AY201" s="109">
        <v>0</v>
      </c>
    </row>
    <row r="202" spans="1:51" x14ac:dyDescent="0.2">
      <c r="A202" s="112"/>
      <c r="B202" s="123">
        <v>6</v>
      </c>
      <c r="C202" s="109"/>
      <c r="D202" s="109">
        <v>0</v>
      </c>
      <c r="E202" s="109">
        <v>0</v>
      </c>
      <c r="F202" s="109">
        <v>0</v>
      </c>
      <c r="G202" s="109">
        <v>0</v>
      </c>
      <c r="H202" s="109">
        <v>0</v>
      </c>
      <c r="I202" s="109">
        <v>0</v>
      </c>
      <c r="J202" s="109">
        <v>0</v>
      </c>
      <c r="K202" s="109">
        <v>0</v>
      </c>
      <c r="L202" s="109">
        <v>0</v>
      </c>
      <c r="M202" s="109">
        <v>0</v>
      </c>
      <c r="N202" s="109">
        <v>0</v>
      </c>
      <c r="O202" s="109">
        <v>0</v>
      </c>
      <c r="P202" s="109">
        <v>0</v>
      </c>
      <c r="Q202" s="109">
        <v>0</v>
      </c>
      <c r="R202" s="109">
        <v>0</v>
      </c>
      <c r="S202" s="109">
        <v>0</v>
      </c>
      <c r="T202" s="109">
        <v>0</v>
      </c>
      <c r="U202" s="109">
        <v>0</v>
      </c>
      <c r="V202" s="109">
        <v>0</v>
      </c>
      <c r="W202" s="109">
        <v>0</v>
      </c>
      <c r="X202" s="109">
        <v>0</v>
      </c>
      <c r="Y202" s="109">
        <v>0</v>
      </c>
      <c r="Z202" s="109">
        <v>0</v>
      </c>
      <c r="AA202" s="109">
        <v>0</v>
      </c>
      <c r="AB202" s="109">
        <v>0</v>
      </c>
      <c r="AC202" s="109">
        <v>0</v>
      </c>
      <c r="AD202" s="109">
        <v>241</v>
      </c>
      <c r="AE202" s="109">
        <v>0</v>
      </c>
      <c r="AF202" s="109">
        <v>0</v>
      </c>
      <c r="AG202" s="109">
        <v>0</v>
      </c>
      <c r="AH202" s="109">
        <v>0</v>
      </c>
      <c r="AI202" s="109">
        <v>0</v>
      </c>
      <c r="AJ202" s="109">
        <v>0</v>
      </c>
      <c r="AK202" s="109">
        <v>0</v>
      </c>
      <c r="AL202" s="109">
        <v>0</v>
      </c>
      <c r="AM202" s="109">
        <v>0</v>
      </c>
      <c r="AN202" s="109">
        <v>0</v>
      </c>
      <c r="AO202" s="109">
        <v>0</v>
      </c>
      <c r="AP202" s="109">
        <v>0</v>
      </c>
      <c r="AQ202" s="109">
        <v>0</v>
      </c>
      <c r="AR202" s="109">
        <v>0</v>
      </c>
      <c r="AS202" s="109">
        <v>0</v>
      </c>
      <c r="AT202" s="109">
        <v>0</v>
      </c>
      <c r="AU202" s="109">
        <v>0</v>
      </c>
      <c r="AV202" s="109">
        <v>0</v>
      </c>
      <c r="AW202" s="109">
        <v>422.5</v>
      </c>
      <c r="AX202" s="109">
        <v>0</v>
      </c>
      <c r="AY202" s="109">
        <v>0</v>
      </c>
    </row>
    <row r="203" spans="1:51" x14ac:dyDescent="0.2">
      <c r="A203" s="112"/>
      <c r="B203" s="130">
        <v>7</v>
      </c>
      <c r="C203" s="109"/>
      <c r="D203" s="109">
        <v>0</v>
      </c>
      <c r="E203" s="109">
        <v>0</v>
      </c>
      <c r="F203" s="109">
        <v>0</v>
      </c>
      <c r="G203" s="109">
        <v>0</v>
      </c>
      <c r="H203" s="109">
        <v>0</v>
      </c>
      <c r="I203" s="109">
        <v>0</v>
      </c>
      <c r="J203" s="109">
        <v>0</v>
      </c>
      <c r="K203" s="109">
        <v>0</v>
      </c>
      <c r="L203" s="109">
        <v>0</v>
      </c>
      <c r="M203" s="109">
        <v>0</v>
      </c>
      <c r="N203" s="109">
        <v>0</v>
      </c>
      <c r="O203" s="109">
        <v>0</v>
      </c>
      <c r="P203" s="109">
        <v>0</v>
      </c>
      <c r="Q203" s="109">
        <v>0</v>
      </c>
      <c r="R203" s="109">
        <v>0</v>
      </c>
      <c r="S203" s="109">
        <v>0</v>
      </c>
      <c r="T203" s="109">
        <v>0</v>
      </c>
      <c r="U203" s="109">
        <v>0</v>
      </c>
      <c r="V203" s="109">
        <v>0</v>
      </c>
      <c r="W203" s="109">
        <v>0</v>
      </c>
      <c r="X203" s="109">
        <v>0</v>
      </c>
      <c r="Y203" s="109">
        <v>0</v>
      </c>
      <c r="Z203" s="109">
        <v>0</v>
      </c>
      <c r="AA203" s="109">
        <v>0</v>
      </c>
      <c r="AB203" s="109">
        <v>0</v>
      </c>
      <c r="AC203" s="109">
        <v>0</v>
      </c>
      <c r="AD203" s="109">
        <v>0</v>
      </c>
      <c r="AE203" s="109">
        <v>260</v>
      </c>
      <c r="AF203" s="109">
        <v>0</v>
      </c>
      <c r="AG203" s="109">
        <v>0</v>
      </c>
      <c r="AH203" s="109">
        <v>0</v>
      </c>
      <c r="AI203" s="109">
        <v>0</v>
      </c>
      <c r="AJ203" s="109">
        <v>0</v>
      </c>
      <c r="AK203" s="109">
        <v>0</v>
      </c>
      <c r="AL203" s="109">
        <v>0</v>
      </c>
      <c r="AM203" s="109">
        <v>0</v>
      </c>
      <c r="AN203" s="109">
        <v>0</v>
      </c>
      <c r="AO203" s="109">
        <v>0</v>
      </c>
      <c r="AP203" s="109">
        <v>0</v>
      </c>
      <c r="AQ203" s="109">
        <v>0</v>
      </c>
      <c r="AR203" s="109">
        <v>0</v>
      </c>
      <c r="AS203" s="109">
        <v>0</v>
      </c>
      <c r="AT203" s="109">
        <v>0</v>
      </c>
      <c r="AU203" s="109">
        <v>0</v>
      </c>
      <c r="AV203" s="109">
        <v>886.5</v>
      </c>
      <c r="AW203" s="109">
        <v>2217</v>
      </c>
      <c r="AX203" s="109">
        <v>0</v>
      </c>
      <c r="AY203" s="109">
        <v>0</v>
      </c>
    </row>
    <row r="204" spans="1:51" x14ac:dyDescent="0.2">
      <c r="A204" s="112"/>
      <c r="B204" s="130">
        <v>8</v>
      </c>
      <c r="C204" s="109"/>
      <c r="D204" s="109">
        <v>0</v>
      </c>
      <c r="E204" s="109">
        <v>0</v>
      </c>
      <c r="F204" s="109">
        <v>0</v>
      </c>
      <c r="G204" s="109">
        <v>0</v>
      </c>
      <c r="H204" s="109">
        <v>0</v>
      </c>
      <c r="I204" s="109">
        <v>0</v>
      </c>
      <c r="J204" s="109">
        <v>0</v>
      </c>
      <c r="K204" s="109">
        <v>0</v>
      </c>
      <c r="L204" s="109">
        <v>0</v>
      </c>
      <c r="M204" s="109">
        <v>0</v>
      </c>
      <c r="N204" s="109">
        <v>0</v>
      </c>
      <c r="O204" s="109">
        <v>0</v>
      </c>
      <c r="P204" s="109">
        <v>0</v>
      </c>
      <c r="Q204" s="109">
        <v>0</v>
      </c>
      <c r="R204" s="109">
        <v>0</v>
      </c>
      <c r="S204" s="109">
        <v>0</v>
      </c>
      <c r="T204" s="109">
        <v>0</v>
      </c>
      <c r="U204" s="109">
        <v>0</v>
      </c>
      <c r="V204" s="109">
        <v>0</v>
      </c>
      <c r="W204" s="109">
        <v>0</v>
      </c>
      <c r="X204" s="109">
        <v>0</v>
      </c>
      <c r="Y204" s="109">
        <v>0</v>
      </c>
      <c r="Z204" s="109">
        <v>0</v>
      </c>
      <c r="AA204" s="109">
        <v>0</v>
      </c>
      <c r="AB204" s="109">
        <v>0</v>
      </c>
      <c r="AC204" s="109">
        <v>0</v>
      </c>
      <c r="AD204" s="109">
        <v>0</v>
      </c>
      <c r="AE204" s="109">
        <v>0</v>
      </c>
      <c r="AF204" s="109">
        <v>353</v>
      </c>
      <c r="AG204" s="109">
        <v>0</v>
      </c>
      <c r="AH204" s="109">
        <v>0</v>
      </c>
      <c r="AI204" s="109">
        <v>0</v>
      </c>
      <c r="AJ204" s="109">
        <v>0</v>
      </c>
      <c r="AK204" s="109">
        <v>0</v>
      </c>
      <c r="AL204" s="109">
        <v>0</v>
      </c>
      <c r="AM204" s="109">
        <v>0</v>
      </c>
      <c r="AN204" s="109">
        <v>0</v>
      </c>
      <c r="AO204" s="109">
        <v>0</v>
      </c>
      <c r="AP204" s="109">
        <v>0</v>
      </c>
      <c r="AQ204" s="109">
        <v>0</v>
      </c>
      <c r="AR204" s="109">
        <v>0</v>
      </c>
      <c r="AS204" s="109">
        <v>0</v>
      </c>
      <c r="AT204" s="109">
        <v>0</v>
      </c>
      <c r="AU204" s="109">
        <v>0</v>
      </c>
      <c r="AV204" s="109">
        <v>1854.5</v>
      </c>
      <c r="AW204" s="109">
        <v>710.5</v>
      </c>
      <c r="AX204" s="109">
        <v>0</v>
      </c>
      <c r="AY204" s="109">
        <v>0</v>
      </c>
    </row>
    <row r="205" spans="1:51" x14ac:dyDescent="0.2">
      <c r="A205" s="112"/>
      <c r="B205" s="130">
        <v>9</v>
      </c>
      <c r="C205" s="109"/>
      <c r="D205" s="109">
        <v>0</v>
      </c>
      <c r="E205" s="109">
        <v>0</v>
      </c>
      <c r="F205" s="109">
        <v>0</v>
      </c>
      <c r="G205" s="109">
        <v>0</v>
      </c>
      <c r="H205" s="109">
        <v>0</v>
      </c>
      <c r="I205" s="109">
        <v>0</v>
      </c>
      <c r="J205" s="109">
        <v>0</v>
      </c>
      <c r="K205" s="109">
        <v>0</v>
      </c>
      <c r="L205" s="109">
        <v>0</v>
      </c>
      <c r="M205" s="109">
        <v>0</v>
      </c>
      <c r="N205" s="109">
        <v>0</v>
      </c>
      <c r="O205" s="109">
        <v>0</v>
      </c>
      <c r="P205" s="109">
        <v>0</v>
      </c>
      <c r="Q205" s="109">
        <v>0</v>
      </c>
      <c r="R205" s="109">
        <v>0</v>
      </c>
      <c r="S205" s="109">
        <v>0</v>
      </c>
      <c r="T205" s="109">
        <v>0</v>
      </c>
      <c r="U205" s="109">
        <v>0</v>
      </c>
      <c r="V205" s="109">
        <v>0</v>
      </c>
      <c r="W205" s="109">
        <v>0</v>
      </c>
      <c r="X205" s="109">
        <v>0</v>
      </c>
      <c r="Y205" s="109">
        <v>0</v>
      </c>
      <c r="Z205" s="109">
        <v>0</v>
      </c>
      <c r="AA205" s="109">
        <v>0</v>
      </c>
      <c r="AB205" s="109">
        <v>0</v>
      </c>
      <c r="AC205" s="109">
        <v>0</v>
      </c>
      <c r="AD205" s="109">
        <v>0</v>
      </c>
      <c r="AE205" s="109">
        <v>0</v>
      </c>
      <c r="AF205" s="109">
        <v>0</v>
      </c>
      <c r="AG205" s="109">
        <v>389</v>
      </c>
      <c r="AH205" s="109">
        <v>0</v>
      </c>
      <c r="AI205" s="109">
        <v>0</v>
      </c>
      <c r="AJ205" s="109">
        <v>0</v>
      </c>
      <c r="AK205" s="109">
        <v>0</v>
      </c>
      <c r="AL205" s="109">
        <v>0</v>
      </c>
      <c r="AM205" s="109">
        <v>0</v>
      </c>
      <c r="AN205" s="109">
        <v>0</v>
      </c>
      <c r="AO205" s="109">
        <v>0</v>
      </c>
      <c r="AP205" s="109">
        <v>0</v>
      </c>
      <c r="AQ205" s="109">
        <v>0</v>
      </c>
      <c r="AR205" s="109">
        <v>0</v>
      </c>
      <c r="AS205" s="109">
        <v>0</v>
      </c>
      <c r="AT205" s="109">
        <v>0</v>
      </c>
      <c r="AU205" s="109">
        <v>0</v>
      </c>
      <c r="AV205" s="109">
        <v>1232.5</v>
      </c>
      <c r="AW205" s="109">
        <v>0</v>
      </c>
      <c r="AX205" s="109">
        <v>0</v>
      </c>
      <c r="AY205" s="109">
        <v>0</v>
      </c>
    </row>
    <row r="206" spans="1:51" x14ac:dyDescent="0.2">
      <c r="A206" s="112"/>
      <c r="B206" s="133">
        <v>10</v>
      </c>
      <c r="C206" s="109"/>
      <c r="D206" s="109">
        <v>0</v>
      </c>
      <c r="E206" s="109">
        <v>0</v>
      </c>
      <c r="F206" s="109">
        <v>0</v>
      </c>
      <c r="G206" s="109">
        <v>0</v>
      </c>
      <c r="H206" s="109">
        <v>0</v>
      </c>
      <c r="I206" s="109">
        <v>0</v>
      </c>
      <c r="J206" s="109">
        <v>0</v>
      </c>
      <c r="K206" s="109">
        <v>0</v>
      </c>
      <c r="L206" s="109">
        <v>0</v>
      </c>
      <c r="M206" s="109">
        <v>0</v>
      </c>
      <c r="N206" s="109">
        <v>0</v>
      </c>
      <c r="O206" s="109">
        <v>0</v>
      </c>
      <c r="P206" s="109">
        <v>0</v>
      </c>
      <c r="Q206" s="109">
        <v>0</v>
      </c>
      <c r="R206" s="109">
        <v>0</v>
      </c>
      <c r="S206" s="109">
        <v>0</v>
      </c>
      <c r="T206" s="109">
        <v>0</v>
      </c>
      <c r="U206" s="109">
        <v>0</v>
      </c>
      <c r="V206" s="109">
        <v>0</v>
      </c>
      <c r="W206" s="109">
        <v>0</v>
      </c>
      <c r="X206" s="109">
        <v>0</v>
      </c>
      <c r="Y206" s="109">
        <v>0</v>
      </c>
      <c r="Z206" s="109">
        <v>0</v>
      </c>
      <c r="AA206" s="109">
        <v>0</v>
      </c>
      <c r="AB206" s="109">
        <v>0</v>
      </c>
      <c r="AC206" s="109">
        <v>0</v>
      </c>
      <c r="AD206" s="109">
        <v>0</v>
      </c>
      <c r="AE206" s="109">
        <v>0</v>
      </c>
      <c r="AF206" s="109">
        <v>0</v>
      </c>
      <c r="AG206" s="109">
        <v>0</v>
      </c>
      <c r="AH206" s="109">
        <v>356</v>
      </c>
      <c r="AI206" s="109">
        <v>0</v>
      </c>
      <c r="AJ206" s="109">
        <v>0</v>
      </c>
      <c r="AK206" s="109">
        <v>0</v>
      </c>
      <c r="AL206" s="109">
        <v>0</v>
      </c>
      <c r="AM206" s="109">
        <v>0</v>
      </c>
      <c r="AN206" s="109">
        <v>0</v>
      </c>
      <c r="AO206" s="109">
        <v>0</v>
      </c>
      <c r="AP206" s="109">
        <v>0</v>
      </c>
      <c r="AQ206" s="109">
        <v>0</v>
      </c>
      <c r="AR206" s="109">
        <v>0</v>
      </c>
      <c r="AS206" s="109">
        <v>0</v>
      </c>
      <c r="AT206" s="109">
        <v>0</v>
      </c>
      <c r="AU206" s="109">
        <v>0</v>
      </c>
      <c r="AV206" s="109">
        <v>2217</v>
      </c>
      <c r="AW206" s="109">
        <v>0</v>
      </c>
      <c r="AX206" s="109">
        <v>0</v>
      </c>
      <c r="AY206" s="109">
        <v>0</v>
      </c>
    </row>
    <row r="207" spans="1:51" x14ac:dyDescent="0.2">
      <c r="A207" s="112"/>
      <c r="B207" s="133">
        <v>11</v>
      </c>
      <c r="C207" s="109"/>
      <c r="D207" s="109">
        <v>0</v>
      </c>
      <c r="E207" s="109">
        <v>0</v>
      </c>
      <c r="F207" s="109">
        <v>0</v>
      </c>
      <c r="G207" s="109">
        <v>0</v>
      </c>
      <c r="H207" s="109">
        <v>0</v>
      </c>
      <c r="I207" s="109">
        <v>0</v>
      </c>
      <c r="J207" s="109">
        <v>0</v>
      </c>
      <c r="K207" s="109">
        <v>0</v>
      </c>
      <c r="L207" s="109">
        <v>0</v>
      </c>
      <c r="M207" s="109">
        <v>0</v>
      </c>
      <c r="N207" s="109">
        <v>0</v>
      </c>
      <c r="O207" s="109">
        <v>0</v>
      </c>
      <c r="P207" s="109">
        <v>0</v>
      </c>
      <c r="Q207" s="109">
        <v>0</v>
      </c>
      <c r="R207" s="109">
        <v>0</v>
      </c>
      <c r="S207" s="109">
        <v>0</v>
      </c>
      <c r="T207" s="109">
        <v>0</v>
      </c>
      <c r="U207" s="109">
        <v>0</v>
      </c>
      <c r="V207" s="109">
        <v>0</v>
      </c>
      <c r="W207" s="109">
        <v>0</v>
      </c>
      <c r="X207" s="109">
        <v>0</v>
      </c>
      <c r="Y207" s="109">
        <v>0</v>
      </c>
      <c r="Z207" s="109">
        <v>0</v>
      </c>
      <c r="AA207" s="109">
        <v>0</v>
      </c>
      <c r="AB207" s="109">
        <v>0</v>
      </c>
      <c r="AC207" s="109">
        <v>0</v>
      </c>
      <c r="AD207" s="109">
        <v>0</v>
      </c>
      <c r="AE207" s="109">
        <v>0</v>
      </c>
      <c r="AF207" s="109">
        <v>0</v>
      </c>
      <c r="AG207" s="109">
        <v>0</v>
      </c>
      <c r="AH207" s="109">
        <v>0</v>
      </c>
      <c r="AI207" s="109">
        <v>365</v>
      </c>
      <c r="AJ207" s="109">
        <v>0</v>
      </c>
      <c r="AK207" s="109">
        <v>0</v>
      </c>
      <c r="AL207" s="109">
        <v>0</v>
      </c>
      <c r="AM207" s="109">
        <v>0</v>
      </c>
      <c r="AN207" s="109">
        <v>0</v>
      </c>
      <c r="AO207" s="109">
        <v>0</v>
      </c>
      <c r="AP207" s="109">
        <v>0</v>
      </c>
      <c r="AQ207" s="109">
        <v>0</v>
      </c>
      <c r="AR207" s="109">
        <v>0</v>
      </c>
      <c r="AS207" s="109">
        <v>0</v>
      </c>
      <c r="AT207" s="109">
        <v>2157</v>
      </c>
      <c r="AU207" s="109">
        <v>1993.5</v>
      </c>
      <c r="AV207" s="109">
        <v>2217</v>
      </c>
      <c r="AW207" s="109">
        <v>0</v>
      </c>
      <c r="AX207" s="109">
        <v>0</v>
      </c>
      <c r="AY207" s="109">
        <v>0</v>
      </c>
    </row>
    <row r="208" spans="1:51" x14ac:dyDescent="0.2">
      <c r="A208" s="112"/>
      <c r="B208" s="133">
        <v>12</v>
      </c>
      <c r="C208" s="109"/>
      <c r="D208" s="109">
        <v>0</v>
      </c>
      <c r="E208" s="109">
        <v>0</v>
      </c>
      <c r="F208" s="109">
        <v>0</v>
      </c>
      <c r="G208" s="109">
        <v>0</v>
      </c>
      <c r="H208" s="109">
        <v>0</v>
      </c>
      <c r="I208" s="109">
        <v>0</v>
      </c>
      <c r="J208" s="109">
        <v>0</v>
      </c>
      <c r="K208" s="109">
        <v>0</v>
      </c>
      <c r="L208" s="109">
        <v>0</v>
      </c>
      <c r="M208" s="109">
        <v>0</v>
      </c>
      <c r="N208" s="109">
        <v>0</v>
      </c>
      <c r="O208" s="109">
        <v>0</v>
      </c>
      <c r="P208" s="109">
        <v>0</v>
      </c>
      <c r="Q208" s="109">
        <v>0</v>
      </c>
      <c r="R208" s="109">
        <v>0</v>
      </c>
      <c r="S208" s="109">
        <v>0</v>
      </c>
      <c r="T208" s="109">
        <v>0</v>
      </c>
      <c r="U208" s="109">
        <v>0</v>
      </c>
      <c r="V208" s="109">
        <v>0</v>
      </c>
      <c r="W208" s="109">
        <v>0</v>
      </c>
      <c r="X208" s="109">
        <v>0</v>
      </c>
      <c r="Y208" s="109">
        <v>0</v>
      </c>
      <c r="Z208" s="109">
        <v>0</v>
      </c>
      <c r="AA208" s="109">
        <v>0</v>
      </c>
      <c r="AB208" s="109">
        <v>0</v>
      </c>
      <c r="AC208" s="109">
        <v>0</v>
      </c>
      <c r="AD208" s="109">
        <v>0</v>
      </c>
      <c r="AE208" s="109">
        <v>0</v>
      </c>
      <c r="AF208" s="109">
        <v>0</v>
      </c>
      <c r="AG208" s="109">
        <v>0</v>
      </c>
      <c r="AH208" s="109">
        <v>0</v>
      </c>
      <c r="AI208" s="109">
        <v>0</v>
      </c>
      <c r="AJ208" s="109">
        <v>712</v>
      </c>
      <c r="AK208" s="109">
        <v>524</v>
      </c>
      <c r="AL208" s="109">
        <v>534</v>
      </c>
      <c r="AM208" s="109">
        <v>684</v>
      </c>
      <c r="AN208" s="109">
        <v>920</v>
      </c>
      <c r="AO208" s="109">
        <v>1058</v>
      </c>
      <c r="AP208" s="109">
        <v>1171</v>
      </c>
      <c r="AQ208" s="109">
        <v>1076</v>
      </c>
      <c r="AR208" s="109">
        <v>2621</v>
      </c>
      <c r="AS208" s="109">
        <v>2201</v>
      </c>
      <c r="AT208" s="109">
        <v>250</v>
      </c>
      <c r="AU208" s="109">
        <v>232.5</v>
      </c>
      <c r="AV208" s="109">
        <v>223.5</v>
      </c>
      <c r="AW208" s="109">
        <v>0</v>
      </c>
      <c r="AX208" s="109">
        <v>0</v>
      </c>
      <c r="AY208" s="109">
        <v>0</v>
      </c>
    </row>
    <row r="209" spans="1:51" x14ac:dyDescent="0.2">
      <c r="A209" s="129" t="s">
        <v>123</v>
      </c>
      <c r="B209" s="126">
        <v>1</v>
      </c>
      <c r="C209" s="127"/>
      <c r="D209" s="127">
        <v>0</v>
      </c>
      <c r="E209" s="127">
        <v>0</v>
      </c>
      <c r="F209" s="127">
        <v>1232.5</v>
      </c>
      <c r="G209" s="127">
        <v>2044.5</v>
      </c>
      <c r="H209" s="127">
        <v>737.5</v>
      </c>
      <c r="I209" s="127">
        <v>343</v>
      </c>
      <c r="J209" s="127">
        <v>164</v>
      </c>
      <c r="K209" s="127">
        <v>1</v>
      </c>
      <c r="L209" s="127">
        <v>0</v>
      </c>
      <c r="M209" s="127">
        <v>0</v>
      </c>
      <c r="N209" s="127">
        <v>0</v>
      </c>
      <c r="O209" s="127">
        <v>0</v>
      </c>
      <c r="P209" s="127">
        <v>0</v>
      </c>
      <c r="Q209" s="127">
        <v>0</v>
      </c>
      <c r="R209" s="127">
        <v>0</v>
      </c>
      <c r="S209" s="127">
        <v>0</v>
      </c>
      <c r="T209" s="127">
        <v>0</v>
      </c>
      <c r="U209" s="127">
        <v>0</v>
      </c>
      <c r="V209" s="127">
        <v>0</v>
      </c>
      <c r="W209" s="127">
        <v>0</v>
      </c>
      <c r="X209" s="127">
        <v>0</v>
      </c>
      <c r="Y209" s="127">
        <v>0</v>
      </c>
      <c r="Z209" s="127">
        <v>0</v>
      </c>
      <c r="AA209" s="127">
        <v>0</v>
      </c>
      <c r="AB209" s="127">
        <v>0</v>
      </c>
      <c r="AC209" s="127">
        <v>0</v>
      </c>
      <c r="AD209" s="127">
        <v>0</v>
      </c>
      <c r="AE209" s="127">
        <v>0</v>
      </c>
      <c r="AF209" s="127">
        <v>0</v>
      </c>
      <c r="AG209" s="127">
        <v>0</v>
      </c>
      <c r="AH209" s="127">
        <v>0</v>
      </c>
      <c r="AI209" s="127">
        <v>0</v>
      </c>
      <c r="AJ209" s="127">
        <v>0</v>
      </c>
      <c r="AK209" s="127">
        <v>0</v>
      </c>
      <c r="AL209" s="127">
        <v>0</v>
      </c>
      <c r="AM209" s="127">
        <v>0</v>
      </c>
      <c r="AN209" s="127">
        <v>0</v>
      </c>
      <c r="AO209" s="127">
        <v>0</v>
      </c>
      <c r="AP209" s="127">
        <v>0</v>
      </c>
      <c r="AQ209" s="127">
        <v>0</v>
      </c>
      <c r="AR209" s="127">
        <v>0</v>
      </c>
      <c r="AS209" s="127">
        <v>0</v>
      </c>
      <c r="AT209" s="127">
        <v>0</v>
      </c>
      <c r="AU209" s="127">
        <v>0</v>
      </c>
      <c r="AV209" s="127">
        <v>0</v>
      </c>
      <c r="AW209" s="127">
        <v>0</v>
      </c>
      <c r="AX209" s="127">
        <v>0</v>
      </c>
      <c r="AY209" s="127">
        <v>0</v>
      </c>
    </row>
    <row r="210" spans="1:51" x14ac:dyDescent="0.2">
      <c r="A210" s="112"/>
      <c r="B210" s="122">
        <v>2</v>
      </c>
      <c r="C210" s="109"/>
      <c r="D210" s="113">
        <v>0</v>
      </c>
      <c r="E210" s="113">
        <v>0</v>
      </c>
      <c r="F210" s="113">
        <v>0</v>
      </c>
      <c r="G210" s="113">
        <v>0</v>
      </c>
      <c r="H210" s="113">
        <v>0</v>
      </c>
      <c r="I210" s="113">
        <v>1479.5</v>
      </c>
      <c r="J210" s="113">
        <v>1874</v>
      </c>
      <c r="K210" s="113">
        <v>2053</v>
      </c>
      <c r="L210" s="113">
        <v>774</v>
      </c>
      <c r="M210" s="113">
        <v>0</v>
      </c>
      <c r="N210" s="113">
        <v>0</v>
      </c>
      <c r="O210" s="113">
        <v>0</v>
      </c>
      <c r="P210" s="113">
        <v>0</v>
      </c>
      <c r="Q210" s="113">
        <v>0</v>
      </c>
      <c r="R210" s="113">
        <v>0</v>
      </c>
      <c r="S210" s="113">
        <v>0</v>
      </c>
      <c r="T210" s="113">
        <v>0</v>
      </c>
      <c r="U210" s="113">
        <v>0</v>
      </c>
      <c r="V210" s="113">
        <v>0</v>
      </c>
      <c r="W210" s="113">
        <v>0</v>
      </c>
      <c r="X210" s="113">
        <v>0</v>
      </c>
      <c r="Y210" s="113">
        <v>0</v>
      </c>
      <c r="Z210" s="113">
        <v>0</v>
      </c>
      <c r="AA210" s="113">
        <v>0</v>
      </c>
      <c r="AB210" s="113">
        <v>0</v>
      </c>
      <c r="AC210" s="113">
        <v>0</v>
      </c>
      <c r="AD210" s="113">
        <v>0</v>
      </c>
      <c r="AE210" s="113">
        <v>0</v>
      </c>
      <c r="AF210" s="113">
        <v>0</v>
      </c>
      <c r="AG210" s="113">
        <v>0</v>
      </c>
      <c r="AH210" s="113">
        <v>0</v>
      </c>
      <c r="AI210" s="113">
        <v>0</v>
      </c>
      <c r="AJ210" s="113">
        <v>0</v>
      </c>
      <c r="AK210" s="113">
        <v>0</v>
      </c>
      <c r="AL210" s="113">
        <v>0</v>
      </c>
      <c r="AM210" s="113">
        <v>0</v>
      </c>
      <c r="AN210" s="113">
        <v>0</v>
      </c>
      <c r="AO210" s="113">
        <v>0</v>
      </c>
      <c r="AP210" s="113">
        <v>0</v>
      </c>
      <c r="AQ210" s="113">
        <v>0</v>
      </c>
      <c r="AR210" s="113">
        <v>0</v>
      </c>
      <c r="AS210" s="113">
        <v>0</v>
      </c>
      <c r="AT210" s="113">
        <v>0</v>
      </c>
      <c r="AU210" s="113">
        <v>0</v>
      </c>
      <c r="AV210" s="113">
        <v>0</v>
      </c>
      <c r="AW210" s="113">
        <v>0</v>
      </c>
      <c r="AX210" s="113">
        <v>0</v>
      </c>
      <c r="AY210" s="113">
        <v>0</v>
      </c>
    </row>
    <row r="211" spans="1:51" x14ac:dyDescent="0.2">
      <c r="A211" s="112"/>
      <c r="B211" s="122">
        <v>3</v>
      </c>
      <c r="C211" s="109"/>
      <c r="D211" s="113">
        <v>0</v>
      </c>
      <c r="E211" s="113">
        <v>0</v>
      </c>
      <c r="F211" s="113">
        <v>0</v>
      </c>
      <c r="G211" s="113">
        <v>0</v>
      </c>
      <c r="H211" s="113">
        <v>984.5</v>
      </c>
      <c r="I211" s="113">
        <v>172.5</v>
      </c>
      <c r="J211" s="113">
        <v>0</v>
      </c>
      <c r="K211" s="113">
        <v>0</v>
      </c>
      <c r="L211" s="113">
        <v>0</v>
      </c>
      <c r="M211" s="113">
        <v>856</v>
      </c>
      <c r="N211" s="113">
        <v>504</v>
      </c>
      <c r="O211" s="113">
        <v>0</v>
      </c>
      <c r="P211" s="113">
        <v>0</v>
      </c>
      <c r="Q211" s="113">
        <v>0</v>
      </c>
      <c r="R211" s="113">
        <v>0</v>
      </c>
      <c r="S211" s="113">
        <v>0</v>
      </c>
      <c r="T211" s="113">
        <v>0</v>
      </c>
      <c r="U211" s="113">
        <v>0</v>
      </c>
      <c r="V211" s="113">
        <v>0</v>
      </c>
      <c r="W211" s="113">
        <v>0</v>
      </c>
      <c r="X211" s="113">
        <v>0</v>
      </c>
      <c r="Y211" s="113">
        <v>0</v>
      </c>
      <c r="Z211" s="113">
        <v>0</v>
      </c>
      <c r="AA211" s="113">
        <v>0</v>
      </c>
      <c r="AB211" s="113">
        <v>0</v>
      </c>
      <c r="AC211" s="113">
        <v>0</v>
      </c>
      <c r="AD211" s="113">
        <v>0</v>
      </c>
      <c r="AE211" s="113">
        <v>0</v>
      </c>
      <c r="AF211" s="113">
        <v>0</v>
      </c>
      <c r="AG211" s="113">
        <v>0</v>
      </c>
      <c r="AH211" s="113">
        <v>0</v>
      </c>
      <c r="AI211" s="113">
        <v>0</v>
      </c>
      <c r="AJ211" s="113">
        <v>0</v>
      </c>
      <c r="AK211" s="113">
        <v>0</v>
      </c>
      <c r="AL211" s="113">
        <v>0</v>
      </c>
      <c r="AM211" s="113">
        <v>0</v>
      </c>
      <c r="AN211" s="113">
        <v>0</v>
      </c>
      <c r="AO211" s="113">
        <v>0</v>
      </c>
      <c r="AP211" s="113">
        <v>0</v>
      </c>
      <c r="AQ211" s="113">
        <v>0</v>
      </c>
      <c r="AR211" s="113">
        <v>0</v>
      </c>
      <c r="AS211" s="113">
        <v>0</v>
      </c>
      <c r="AT211" s="113">
        <v>0</v>
      </c>
      <c r="AU211" s="113">
        <v>0</v>
      </c>
      <c r="AV211" s="113">
        <v>0</v>
      </c>
      <c r="AW211" s="113">
        <v>0</v>
      </c>
      <c r="AX211" s="113">
        <v>0</v>
      </c>
      <c r="AY211" s="113">
        <v>0</v>
      </c>
    </row>
    <row r="212" spans="1:51" x14ac:dyDescent="0.2">
      <c r="A212" s="112"/>
      <c r="B212" s="122">
        <v>4</v>
      </c>
      <c r="C212" s="109"/>
      <c r="D212" s="113">
        <v>0</v>
      </c>
      <c r="E212" s="113">
        <v>0</v>
      </c>
      <c r="F212" s="113">
        <v>0</v>
      </c>
      <c r="G212" s="113">
        <v>0</v>
      </c>
      <c r="H212" s="113">
        <v>0</v>
      </c>
      <c r="I212" s="113">
        <v>0</v>
      </c>
      <c r="J212" s="113">
        <v>0</v>
      </c>
      <c r="K212" s="113">
        <v>0</v>
      </c>
      <c r="L212" s="113">
        <v>0</v>
      </c>
      <c r="M212" s="113">
        <v>0</v>
      </c>
      <c r="N212" s="113">
        <v>336</v>
      </c>
      <c r="O212" s="113">
        <v>793</v>
      </c>
      <c r="P212" s="113">
        <v>0</v>
      </c>
      <c r="Q212" s="113">
        <v>0</v>
      </c>
      <c r="R212" s="113">
        <v>0</v>
      </c>
      <c r="S212" s="113">
        <v>0</v>
      </c>
      <c r="T212" s="113">
        <v>0</v>
      </c>
      <c r="U212" s="113">
        <v>0</v>
      </c>
      <c r="V212" s="113">
        <v>0</v>
      </c>
      <c r="W212" s="113">
        <v>0</v>
      </c>
      <c r="X212" s="113">
        <v>0</v>
      </c>
      <c r="Y212" s="113">
        <v>0</v>
      </c>
      <c r="Z212" s="113">
        <v>0</v>
      </c>
      <c r="AA212" s="113">
        <v>0</v>
      </c>
      <c r="AB212" s="113">
        <v>0</v>
      </c>
      <c r="AC212" s="113">
        <v>0</v>
      </c>
      <c r="AD212" s="113">
        <v>0</v>
      </c>
      <c r="AE212" s="113">
        <v>0</v>
      </c>
      <c r="AF212" s="113">
        <v>0</v>
      </c>
      <c r="AG212" s="113">
        <v>0</v>
      </c>
      <c r="AH212" s="113">
        <v>0</v>
      </c>
      <c r="AI212" s="113">
        <v>0</v>
      </c>
      <c r="AJ212" s="113">
        <v>0</v>
      </c>
      <c r="AK212" s="113">
        <v>0</v>
      </c>
      <c r="AL212" s="113">
        <v>0</v>
      </c>
      <c r="AM212" s="113">
        <v>0</v>
      </c>
      <c r="AN212" s="113">
        <v>0</v>
      </c>
      <c r="AO212" s="113">
        <v>0</v>
      </c>
      <c r="AP212" s="113">
        <v>0</v>
      </c>
      <c r="AQ212" s="113">
        <v>0</v>
      </c>
      <c r="AR212" s="113">
        <v>0</v>
      </c>
      <c r="AS212" s="113">
        <v>0</v>
      </c>
      <c r="AT212" s="113">
        <v>0</v>
      </c>
      <c r="AU212" s="113">
        <v>0</v>
      </c>
      <c r="AV212" s="113">
        <v>0</v>
      </c>
      <c r="AW212" s="113">
        <v>0</v>
      </c>
      <c r="AX212" s="113">
        <v>0</v>
      </c>
      <c r="AY212" s="113">
        <v>0</v>
      </c>
    </row>
    <row r="213" spans="1:51" x14ac:dyDescent="0.2">
      <c r="A213" s="112"/>
      <c r="B213" s="122">
        <v>5</v>
      </c>
      <c r="C213" s="109"/>
      <c r="D213" s="113">
        <v>0</v>
      </c>
      <c r="E213" s="113">
        <v>0</v>
      </c>
      <c r="F213" s="113">
        <v>0</v>
      </c>
      <c r="G213" s="113">
        <v>0</v>
      </c>
      <c r="H213" s="113">
        <v>0</v>
      </c>
      <c r="I213" s="113">
        <v>0</v>
      </c>
      <c r="J213" s="113">
        <v>0</v>
      </c>
      <c r="K213" s="113">
        <v>0</v>
      </c>
      <c r="L213" s="113">
        <v>0</v>
      </c>
      <c r="M213" s="113">
        <v>0</v>
      </c>
      <c r="N213" s="113">
        <v>0</v>
      </c>
      <c r="O213" s="113">
        <v>0</v>
      </c>
      <c r="P213" s="113">
        <v>352</v>
      </c>
      <c r="Q213" s="113">
        <v>0</v>
      </c>
      <c r="R213" s="113">
        <v>0</v>
      </c>
      <c r="S213" s="113">
        <v>0</v>
      </c>
      <c r="T213" s="113">
        <v>0</v>
      </c>
      <c r="U213" s="113">
        <v>0</v>
      </c>
      <c r="V213" s="113">
        <v>0</v>
      </c>
      <c r="W213" s="113">
        <v>0</v>
      </c>
      <c r="X213" s="113">
        <v>0</v>
      </c>
      <c r="Y213" s="113">
        <v>0</v>
      </c>
      <c r="Z213" s="113">
        <v>0</v>
      </c>
      <c r="AA213" s="113">
        <v>0</v>
      </c>
      <c r="AB213" s="113">
        <v>0</v>
      </c>
      <c r="AC213" s="113">
        <v>0</v>
      </c>
      <c r="AD213" s="113">
        <v>0</v>
      </c>
      <c r="AE213" s="113">
        <v>54.00390625</v>
      </c>
      <c r="AF213" s="113">
        <v>0</v>
      </c>
      <c r="AG213" s="113">
        <v>0</v>
      </c>
      <c r="AH213" s="113">
        <v>0</v>
      </c>
      <c r="AI213" s="113">
        <v>0</v>
      </c>
      <c r="AJ213" s="113">
        <v>0</v>
      </c>
      <c r="AK213" s="113">
        <v>0</v>
      </c>
      <c r="AL213" s="113">
        <v>0</v>
      </c>
      <c r="AM213" s="113">
        <v>0</v>
      </c>
      <c r="AN213" s="113">
        <v>0</v>
      </c>
      <c r="AO213" s="113">
        <v>0</v>
      </c>
      <c r="AP213" s="113">
        <v>0</v>
      </c>
      <c r="AQ213" s="113">
        <v>0</v>
      </c>
      <c r="AR213" s="113">
        <v>0</v>
      </c>
      <c r="AS213" s="113">
        <v>0</v>
      </c>
      <c r="AT213" s="113">
        <v>0</v>
      </c>
      <c r="AU213" s="113">
        <v>0</v>
      </c>
      <c r="AV213" s="113">
        <v>0</v>
      </c>
      <c r="AW213" s="113">
        <v>0</v>
      </c>
      <c r="AX213" s="113">
        <v>0</v>
      </c>
      <c r="AY213" s="113">
        <v>0</v>
      </c>
    </row>
    <row r="214" spans="1:51" x14ac:dyDescent="0.2">
      <c r="A214" s="112"/>
      <c r="B214" s="122">
        <v>6</v>
      </c>
      <c r="C214" s="109"/>
      <c r="D214" s="113">
        <v>0</v>
      </c>
      <c r="E214" s="113">
        <v>0</v>
      </c>
      <c r="F214" s="113">
        <v>0</v>
      </c>
      <c r="G214" s="113">
        <v>0</v>
      </c>
      <c r="H214" s="113">
        <v>0</v>
      </c>
      <c r="I214" s="113">
        <v>0</v>
      </c>
      <c r="J214" s="113">
        <v>0</v>
      </c>
      <c r="K214" s="113">
        <v>0</v>
      </c>
      <c r="L214" s="113">
        <v>0</v>
      </c>
      <c r="M214" s="113">
        <v>0</v>
      </c>
      <c r="N214" s="113">
        <v>0</v>
      </c>
      <c r="O214" s="113">
        <v>0</v>
      </c>
      <c r="P214" s="113">
        <v>0</v>
      </c>
      <c r="Q214" s="113">
        <v>293</v>
      </c>
      <c r="R214" s="113">
        <v>76</v>
      </c>
      <c r="S214" s="113">
        <v>0</v>
      </c>
      <c r="T214" s="113">
        <v>0</v>
      </c>
      <c r="U214" s="113">
        <v>0</v>
      </c>
      <c r="V214" s="113">
        <v>0</v>
      </c>
      <c r="W214" s="113">
        <v>0</v>
      </c>
      <c r="X214" s="113">
        <v>0</v>
      </c>
      <c r="Y214" s="113">
        <v>0</v>
      </c>
      <c r="Z214" s="113">
        <v>0</v>
      </c>
      <c r="AA214" s="113">
        <v>0</v>
      </c>
      <c r="AB214" s="113">
        <v>0</v>
      </c>
      <c r="AC214" s="113">
        <v>0</v>
      </c>
      <c r="AD214" s="113">
        <v>14.1953125</v>
      </c>
      <c r="AE214" s="113">
        <v>42.7265625</v>
      </c>
      <c r="AF214" s="113">
        <v>0</v>
      </c>
      <c r="AG214" s="113">
        <v>0</v>
      </c>
      <c r="AH214" s="113">
        <v>0</v>
      </c>
      <c r="AI214" s="113">
        <v>0</v>
      </c>
      <c r="AJ214" s="113">
        <v>0</v>
      </c>
      <c r="AK214" s="113">
        <v>0</v>
      </c>
      <c r="AL214" s="113">
        <v>0</v>
      </c>
      <c r="AM214" s="113">
        <v>0</v>
      </c>
      <c r="AN214" s="113">
        <v>0</v>
      </c>
      <c r="AO214" s="113">
        <v>0</v>
      </c>
      <c r="AP214" s="113">
        <v>0</v>
      </c>
      <c r="AQ214" s="113">
        <v>0</v>
      </c>
      <c r="AR214" s="113">
        <v>0</v>
      </c>
      <c r="AS214" s="113">
        <v>0</v>
      </c>
      <c r="AT214" s="113">
        <v>0</v>
      </c>
      <c r="AU214" s="113">
        <v>0</v>
      </c>
      <c r="AV214" s="113">
        <v>0</v>
      </c>
      <c r="AW214" s="113">
        <v>0</v>
      </c>
      <c r="AX214" s="113">
        <v>0</v>
      </c>
      <c r="AY214" s="113">
        <v>0</v>
      </c>
    </row>
    <row r="215" spans="1:51" x14ac:dyDescent="0.2">
      <c r="A215" s="112"/>
      <c r="B215" s="122">
        <v>7</v>
      </c>
      <c r="C215" s="109"/>
      <c r="D215" s="113">
        <v>0</v>
      </c>
      <c r="E215" s="113">
        <v>0</v>
      </c>
      <c r="F215" s="113">
        <v>0</v>
      </c>
      <c r="G215" s="113">
        <v>0</v>
      </c>
      <c r="H215" s="113">
        <v>0</v>
      </c>
      <c r="I215" s="113">
        <v>0</v>
      </c>
      <c r="J215" s="113">
        <v>0</v>
      </c>
      <c r="K215" s="113">
        <v>0</v>
      </c>
      <c r="L215" s="113">
        <v>0</v>
      </c>
      <c r="M215" s="113">
        <v>0</v>
      </c>
      <c r="N215" s="113">
        <v>0</v>
      </c>
      <c r="O215" s="113">
        <v>0</v>
      </c>
      <c r="P215" s="113">
        <v>0</v>
      </c>
      <c r="Q215" s="113">
        <v>0</v>
      </c>
      <c r="R215" s="113">
        <v>275</v>
      </c>
      <c r="S215" s="113">
        <v>347</v>
      </c>
      <c r="T215" s="113">
        <v>0</v>
      </c>
      <c r="U215" s="113">
        <v>0</v>
      </c>
      <c r="V215" s="113">
        <v>0</v>
      </c>
      <c r="W215" s="113">
        <v>0</v>
      </c>
      <c r="X215" s="113">
        <v>0</v>
      </c>
      <c r="Y215" s="113">
        <v>0</v>
      </c>
      <c r="Z215" s="113">
        <v>0</v>
      </c>
      <c r="AA215" s="113">
        <v>0</v>
      </c>
      <c r="AB215" s="113">
        <v>0</v>
      </c>
      <c r="AC215" s="113">
        <v>0</v>
      </c>
      <c r="AD215" s="113">
        <v>19.41015625</v>
      </c>
      <c r="AE215" s="113">
        <v>8.26953125</v>
      </c>
      <c r="AF215" s="113">
        <v>0</v>
      </c>
      <c r="AG215" s="113">
        <v>0</v>
      </c>
      <c r="AH215" s="113">
        <v>0</v>
      </c>
      <c r="AI215" s="113">
        <v>0</v>
      </c>
      <c r="AJ215" s="113">
        <v>0</v>
      </c>
      <c r="AK215" s="113">
        <v>0</v>
      </c>
      <c r="AL215" s="113">
        <v>0</v>
      </c>
      <c r="AM215" s="113">
        <v>0</v>
      </c>
      <c r="AN215" s="113">
        <v>0</v>
      </c>
      <c r="AO215" s="113">
        <v>0</v>
      </c>
      <c r="AP215" s="113">
        <v>0</v>
      </c>
      <c r="AQ215" s="113">
        <v>0</v>
      </c>
      <c r="AR215" s="113">
        <v>0</v>
      </c>
      <c r="AS215" s="113">
        <v>0</v>
      </c>
      <c r="AT215" s="113">
        <v>0</v>
      </c>
      <c r="AU215" s="113">
        <v>0</v>
      </c>
      <c r="AV215" s="113">
        <v>0</v>
      </c>
      <c r="AW215" s="113">
        <v>0</v>
      </c>
      <c r="AX215" s="113">
        <v>0</v>
      </c>
      <c r="AY215" s="113">
        <v>0</v>
      </c>
    </row>
    <row r="216" spans="1:51" x14ac:dyDescent="0.2">
      <c r="A216" s="112"/>
      <c r="B216" s="122">
        <v>8</v>
      </c>
      <c r="C216" s="109"/>
      <c r="D216" s="113">
        <v>0</v>
      </c>
      <c r="E216" s="113">
        <v>0</v>
      </c>
      <c r="F216" s="113">
        <v>0</v>
      </c>
      <c r="G216" s="113">
        <v>0</v>
      </c>
      <c r="H216" s="113">
        <v>0</v>
      </c>
      <c r="I216" s="113">
        <v>0</v>
      </c>
      <c r="J216" s="113">
        <v>0</v>
      </c>
      <c r="K216" s="113">
        <v>0</v>
      </c>
      <c r="L216" s="113">
        <v>0</v>
      </c>
      <c r="M216" s="113">
        <v>0</v>
      </c>
      <c r="N216" s="113">
        <v>0</v>
      </c>
      <c r="O216" s="113">
        <v>0</v>
      </c>
      <c r="P216" s="113">
        <v>0</v>
      </c>
      <c r="Q216" s="113">
        <v>0</v>
      </c>
      <c r="R216" s="113">
        <v>0</v>
      </c>
      <c r="S216" s="113">
        <v>0</v>
      </c>
      <c r="T216" s="113">
        <v>203</v>
      </c>
      <c r="U216" s="113">
        <v>0</v>
      </c>
      <c r="V216" s="113">
        <v>0</v>
      </c>
      <c r="W216" s="113">
        <v>0</v>
      </c>
      <c r="X216" s="113">
        <v>0</v>
      </c>
      <c r="Y216" s="113">
        <v>0</v>
      </c>
      <c r="Z216" s="113">
        <v>0</v>
      </c>
      <c r="AA216" s="113">
        <v>0</v>
      </c>
      <c r="AB216" s="113">
        <v>0</v>
      </c>
      <c r="AC216" s="113">
        <v>0</v>
      </c>
      <c r="AD216" s="113">
        <v>31.33984375</v>
      </c>
      <c r="AE216" s="113">
        <v>0</v>
      </c>
      <c r="AF216" s="113">
        <v>0</v>
      </c>
      <c r="AG216" s="113">
        <v>0</v>
      </c>
      <c r="AH216" s="113">
        <v>0</v>
      </c>
      <c r="AI216" s="113">
        <v>0</v>
      </c>
      <c r="AJ216" s="113">
        <v>0</v>
      </c>
      <c r="AK216" s="113">
        <v>0</v>
      </c>
      <c r="AL216" s="113">
        <v>0</v>
      </c>
      <c r="AM216" s="113">
        <v>0</v>
      </c>
      <c r="AN216" s="113">
        <v>0</v>
      </c>
      <c r="AO216" s="113">
        <v>0</v>
      </c>
      <c r="AP216" s="113">
        <v>0</v>
      </c>
      <c r="AQ216" s="113">
        <v>0</v>
      </c>
      <c r="AR216" s="113">
        <v>0</v>
      </c>
      <c r="AS216" s="113">
        <v>0</v>
      </c>
      <c r="AT216" s="113">
        <v>0</v>
      </c>
      <c r="AU216" s="113">
        <v>0</v>
      </c>
      <c r="AV216" s="113">
        <v>0</v>
      </c>
      <c r="AW216" s="113">
        <v>0</v>
      </c>
      <c r="AX216" s="113">
        <v>0</v>
      </c>
      <c r="AY216" s="113">
        <v>0</v>
      </c>
    </row>
    <row r="217" spans="1:51" x14ac:dyDescent="0.2">
      <c r="A217" s="112"/>
      <c r="B217" s="122">
        <v>9</v>
      </c>
      <c r="C217" s="109"/>
      <c r="D217" s="113">
        <v>0</v>
      </c>
      <c r="E217" s="113">
        <v>0</v>
      </c>
      <c r="F217" s="113">
        <v>0</v>
      </c>
      <c r="G217" s="113">
        <v>0</v>
      </c>
      <c r="H217" s="113">
        <v>0</v>
      </c>
      <c r="I217" s="113">
        <v>0</v>
      </c>
      <c r="J217" s="113">
        <v>0</v>
      </c>
      <c r="K217" s="113">
        <v>0</v>
      </c>
      <c r="L217" s="113">
        <v>0</v>
      </c>
      <c r="M217" s="113">
        <v>0</v>
      </c>
      <c r="N217" s="113">
        <v>0</v>
      </c>
      <c r="O217" s="113">
        <v>0</v>
      </c>
      <c r="P217" s="113">
        <v>0</v>
      </c>
      <c r="Q217" s="113">
        <v>0</v>
      </c>
      <c r="R217" s="113">
        <v>0</v>
      </c>
      <c r="S217" s="113">
        <v>0</v>
      </c>
      <c r="T217" s="113">
        <v>0</v>
      </c>
      <c r="U217" s="113">
        <v>211</v>
      </c>
      <c r="V217" s="113">
        <v>0</v>
      </c>
      <c r="W217" s="113">
        <v>0</v>
      </c>
      <c r="X217" s="113">
        <v>0</v>
      </c>
      <c r="Y217" s="113">
        <v>0</v>
      </c>
      <c r="Z217" s="113">
        <v>0</v>
      </c>
      <c r="AA217" s="113">
        <v>0</v>
      </c>
      <c r="AB217" s="113">
        <v>0</v>
      </c>
      <c r="AC217" s="113">
        <v>11.171875</v>
      </c>
      <c r="AD217" s="113">
        <v>17.3203125</v>
      </c>
      <c r="AE217" s="113">
        <v>0</v>
      </c>
      <c r="AF217" s="113">
        <v>0</v>
      </c>
      <c r="AG217" s="113">
        <v>0</v>
      </c>
      <c r="AH217" s="113">
        <v>0</v>
      </c>
      <c r="AI217" s="113">
        <v>0</v>
      </c>
      <c r="AJ217" s="113">
        <v>0</v>
      </c>
      <c r="AK217" s="113">
        <v>0</v>
      </c>
      <c r="AL217" s="113">
        <v>0</v>
      </c>
      <c r="AM217" s="113">
        <v>0</v>
      </c>
      <c r="AN217" s="113">
        <v>0</v>
      </c>
      <c r="AO217" s="113">
        <v>0</v>
      </c>
      <c r="AP217" s="113">
        <v>0</v>
      </c>
      <c r="AQ217" s="113">
        <v>0</v>
      </c>
      <c r="AR217" s="113">
        <v>0</v>
      </c>
      <c r="AS217" s="113">
        <v>0</v>
      </c>
      <c r="AT217" s="113">
        <v>0</v>
      </c>
      <c r="AU217" s="113">
        <v>0</v>
      </c>
      <c r="AV217" s="113">
        <v>0</v>
      </c>
      <c r="AW217" s="113">
        <v>0</v>
      </c>
      <c r="AX217" s="113">
        <v>0</v>
      </c>
      <c r="AY217" s="113">
        <v>0</v>
      </c>
    </row>
    <row r="218" spans="1:51" x14ac:dyDescent="0.2">
      <c r="A218" s="112"/>
      <c r="B218" s="122">
        <v>10</v>
      </c>
      <c r="C218" s="109"/>
      <c r="D218" s="113">
        <v>0</v>
      </c>
      <c r="E218" s="113">
        <v>0</v>
      </c>
      <c r="F218" s="113">
        <v>0</v>
      </c>
      <c r="G218" s="113">
        <v>0</v>
      </c>
      <c r="H218" s="113">
        <v>0</v>
      </c>
      <c r="I218" s="113">
        <v>0</v>
      </c>
      <c r="J218" s="113">
        <v>0</v>
      </c>
      <c r="K218" s="113">
        <v>0</v>
      </c>
      <c r="L218" s="113">
        <v>0</v>
      </c>
      <c r="M218" s="113">
        <v>0</v>
      </c>
      <c r="N218" s="113">
        <v>0</v>
      </c>
      <c r="O218" s="113">
        <v>0</v>
      </c>
      <c r="P218" s="113">
        <v>0</v>
      </c>
      <c r="Q218" s="113">
        <v>0</v>
      </c>
      <c r="R218" s="113">
        <v>0</v>
      </c>
      <c r="S218" s="113">
        <v>0</v>
      </c>
      <c r="T218" s="113">
        <v>0</v>
      </c>
      <c r="U218" s="113">
        <v>0</v>
      </c>
      <c r="V218" s="113">
        <v>186</v>
      </c>
      <c r="W218" s="113">
        <v>0</v>
      </c>
      <c r="X218" s="113">
        <v>0</v>
      </c>
      <c r="Y218" s="113">
        <v>0</v>
      </c>
      <c r="Z218" s="113">
        <v>0</v>
      </c>
      <c r="AA218" s="113">
        <v>0</v>
      </c>
      <c r="AB218" s="113">
        <v>0</v>
      </c>
      <c r="AC218" s="113">
        <v>31.9453125</v>
      </c>
      <c r="AD218" s="113">
        <v>11.734375</v>
      </c>
      <c r="AE218" s="113">
        <v>0</v>
      </c>
      <c r="AF218" s="113">
        <v>0</v>
      </c>
      <c r="AG218" s="113">
        <v>0</v>
      </c>
      <c r="AH218" s="113">
        <v>0</v>
      </c>
      <c r="AI218" s="113">
        <v>0</v>
      </c>
      <c r="AJ218" s="113">
        <v>0</v>
      </c>
      <c r="AK218" s="113">
        <v>0</v>
      </c>
      <c r="AL218" s="113">
        <v>0</v>
      </c>
      <c r="AM218" s="113">
        <v>0</v>
      </c>
      <c r="AN218" s="113">
        <v>0</v>
      </c>
      <c r="AO218" s="113">
        <v>0</v>
      </c>
      <c r="AP218" s="113">
        <v>0</v>
      </c>
      <c r="AQ218" s="113">
        <v>0</v>
      </c>
      <c r="AR218" s="113">
        <v>0</v>
      </c>
      <c r="AS218" s="113">
        <v>0</v>
      </c>
      <c r="AT218" s="113">
        <v>0</v>
      </c>
      <c r="AU218" s="113">
        <v>0</v>
      </c>
      <c r="AV218" s="113">
        <v>0</v>
      </c>
      <c r="AW218" s="113">
        <v>0</v>
      </c>
      <c r="AX218" s="113">
        <v>0</v>
      </c>
      <c r="AY218" s="113">
        <v>0</v>
      </c>
    </row>
    <row r="219" spans="1:51" x14ac:dyDescent="0.2">
      <c r="A219" s="112"/>
      <c r="B219" s="122">
        <v>11</v>
      </c>
      <c r="C219" s="109"/>
      <c r="D219" s="113">
        <v>0</v>
      </c>
      <c r="E219" s="113">
        <v>0</v>
      </c>
      <c r="F219" s="113">
        <v>0</v>
      </c>
      <c r="G219" s="113">
        <v>0</v>
      </c>
      <c r="H219" s="113">
        <v>0</v>
      </c>
      <c r="I219" s="113">
        <v>0</v>
      </c>
      <c r="J219" s="113">
        <v>0</v>
      </c>
      <c r="K219" s="113">
        <v>0</v>
      </c>
      <c r="L219" s="113">
        <v>0</v>
      </c>
      <c r="M219" s="113">
        <v>0</v>
      </c>
      <c r="N219" s="113">
        <v>0</v>
      </c>
      <c r="O219" s="113">
        <v>0</v>
      </c>
      <c r="P219" s="113">
        <v>0</v>
      </c>
      <c r="Q219" s="113">
        <v>0</v>
      </c>
      <c r="R219" s="113">
        <v>0</v>
      </c>
      <c r="S219" s="113">
        <v>0</v>
      </c>
      <c r="T219" s="113">
        <v>0</v>
      </c>
      <c r="U219" s="113">
        <v>0</v>
      </c>
      <c r="V219" s="113">
        <v>0</v>
      </c>
      <c r="W219" s="113">
        <v>221</v>
      </c>
      <c r="X219" s="113">
        <v>0</v>
      </c>
      <c r="Y219" s="113">
        <v>0</v>
      </c>
      <c r="Z219" s="113">
        <v>0</v>
      </c>
      <c r="AA219" s="113">
        <v>0</v>
      </c>
      <c r="AB219" s="113">
        <v>0</v>
      </c>
      <c r="AC219" s="113">
        <v>34.640625</v>
      </c>
      <c r="AD219" s="113">
        <v>0</v>
      </c>
      <c r="AE219" s="113">
        <v>0</v>
      </c>
      <c r="AF219" s="113">
        <v>0</v>
      </c>
      <c r="AG219" s="113">
        <v>0</v>
      </c>
      <c r="AH219" s="113">
        <v>0</v>
      </c>
      <c r="AI219" s="113">
        <v>0</v>
      </c>
      <c r="AJ219" s="113">
        <v>0</v>
      </c>
      <c r="AK219" s="113">
        <v>0</v>
      </c>
      <c r="AL219" s="113">
        <v>0</v>
      </c>
      <c r="AM219" s="113">
        <v>0</v>
      </c>
      <c r="AN219" s="113">
        <v>0</v>
      </c>
      <c r="AO219" s="113">
        <v>0</v>
      </c>
      <c r="AP219" s="113">
        <v>0</v>
      </c>
      <c r="AQ219" s="113">
        <v>0</v>
      </c>
      <c r="AR219" s="113">
        <v>0</v>
      </c>
      <c r="AS219" s="113">
        <v>0</v>
      </c>
      <c r="AT219" s="113">
        <v>0</v>
      </c>
      <c r="AU219" s="113">
        <v>0</v>
      </c>
      <c r="AV219" s="113">
        <v>0</v>
      </c>
      <c r="AW219" s="113">
        <v>0</v>
      </c>
      <c r="AX219" s="113">
        <v>0</v>
      </c>
      <c r="AY219" s="113">
        <v>0</v>
      </c>
    </row>
    <row r="220" spans="1:51" x14ac:dyDescent="0.2">
      <c r="A220" s="112"/>
      <c r="B220" s="122">
        <v>12</v>
      </c>
      <c r="C220" s="109"/>
      <c r="D220" s="113">
        <v>0</v>
      </c>
      <c r="E220" s="113">
        <v>0</v>
      </c>
      <c r="F220" s="113">
        <v>0</v>
      </c>
      <c r="G220" s="113">
        <v>0</v>
      </c>
      <c r="H220" s="113">
        <v>0</v>
      </c>
      <c r="I220" s="113">
        <v>0</v>
      </c>
      <c r="J220" s="113">
        <v>0</v>
      </c>
      <c r="K220" s="113">
        <v>0</v>
      </c>
      <c r="L220" s="113">
        <v>0</v>
      </c>
      <c r="M220" s="113">
        <v>0</v>
      </c>
      <c r="N220" s="113">
        <v>0</v>
      </c>
      <c r="O220" s="113">
        <v>0</v>
      </c>
      <c r="P220" s="113">
        <v>0</v>
      </c>
      <c r="Q220" s="113">
        <v>0</v>
      </c>
      <c r="R220" s="113">
        <v>0</v>
      </c>
      <c r="S220" s="113">
        <v>0</v>
      </c>
      <c r="T220" s="113">
        <v>0</v>
      </c>
      <c r="U220" s="113">
        <v>0</v>
      </c>
      <c r="V220" s="113">
        <v>0</v>
      </c>
      <c r="W220" s="113">
        <v>0</v>
      </c>
      <c r="X220" s="113">
        <v>148</v>
      </c>
      <c r="Y220" s="113">
        <v>0</v>
      </c>
      <c r="Z220" s="113">
        <v>0</v>
      </c>
      <c r="AA220" s="113">
        <v>0</v>
      </c>
      <c r="AB220" s="113">
        <v>0</v>
      </c>
      <c r="AC220" s="113">
        <v>34.640625</v>
      </c>
      <c r="AD220" s="113">
        <v>0</v>
      </c>
      <c r="AE220" s="113">
        <v>0</v>
      </c>
      <c r="AF220" s="113">
        <v>0</v>
      </c>
      <c r="AG220" s="113">
        <v>0</v>
      </c>
      <c r="AH220" s="113">
        <v>0</v>
      </c>
      <c r="AI220" s="113">
        <v>0</v>
      </c>
      <c r="AJ220" s="113">
        <v>0</v>
      </c>
      <c r="AK220" s="113">
        <v>0</v>
      </c>
      <c r="AL220" s="113">
        <v>0</v>
      </c>
      <c r="AM220" s="113">
        <v>0</v>
      </c>
      <c r="AN220" s="113">
        <v>0</v>
      </c>
      <c r="AO220" s="113">
        <v>0</v>
      </c>
      <c r="AP220" s="113">
        <v>0</v>
      </c>
      <c r="AQ220" s="113">
        <v>0</v>
      </c>
      <c r="AR220" s="113">
        <v>0</v>
      </c>
      <c r="AS220" s="113">
        <v>0</v>
      </c>
      <c r="AT220" s="113">
        <v>0</v>
      </c>
      <c r="AU220" s="113">
        <v>0</v>
      </c>
      <c r="AV220" s="113">
        <v>0</v>
      </c>
      <c r="AW220" s="113">
        <v>0</v>
      </c>
      <c r="AX220" s="113">
        <v>0</v>
      </c>
      <c r="AY220" s="113">
        <v>0</v>
      </c>
    </row>
    <row r="221" spans="1:51" x14ac:dyDescent="0.2">
      <c r="A221" s="112"/>
      <c r="B221" s="123">
        <v>13</v>
      </c>
      <c r="C221" s="109"/>
      <c r="D221" s="113">
        <v>0</v>
      </c>
      <c r="E221" s="113">
        <v>0</v>
      </c>
      <c r="F221" s="113">
        <v>0</v>
      </c>
      <c r="G221" s="113">
        <v>0</v>
      </c>
      <c r="H221" s="113">
        <v>0</v>
      </c>
      <c r="I221" s="113">
        <v>0</v>
      </c>
      <c r="J221" s="113">
        <v>0</v>
      </c>
      <c r="K221" s="113">
        <v>0</v>
      </c>
      <c r="L221" s="113">
        <v>0</v>
      </c>
      <c r="M221" s="113">
        <v>0</v>
      </c>
      <c r="N221" s="113">
        <v>0</v>
      </c>
      <c r="O221" s="113">
        <v>0</v>
      </c>
      <c r="P221" s="113">
        <v>0</v>
      </c>
      <c r="Q221" s="113">
        <v>0</v>
      </c>
      <c r="R221" s="113">
        <v>0</v>
      </c>
      <c r="S221" s="113">
        <v>0</v>
      </c>
      <c r="T221" s="113">
        <v>0</v>
      </c>
      <c r="U221" s="113">
        <v>0</v>
      </c>
      <c r="V221" s="113">
        <v>0</v>
      </c>
      <c r="W221" s="113">
        <v>0</v>
      </c>
      <c r="X221" s="113">
        <v>0</v>
      </c>
      <c r="Y221" s="113">
        <v>116</v>
      </c>
      <c r="Z221" s="113">
        <v>103.375</v>
      </c>
      <c r="AA221" s="113">
        <v>53.125</v>
      </c>
      <c r="AB221" s="113">
        <v>65.28125</v>
      </c>
      <c r="AC221" s="113">
        <v>6.6015625</v>
      </c>
      <c r="AD221" s="113">
        <v>0</v>
      </c>
      <c r="AE221" s="113">
        <v>0</v>
      </c>
      <c r="AF221" s="113">
        <v>0</v>
      </c>
      <c r="AG221" s="113">
        <v>0</v>
      </c>
      <c r="AH221" s="113">
        <v>0</v>
      </c>
      <c r="AI221" s="113">
        <v>0</v>
      </c>
      <c r="AJ221" s="113">
        <v>0</v>
      </c>
      <c r="AK221" s="113">
        <v>0</v>
      </c>
      <c r="AL221" s="113">
        <v>0</v>
      </c>
      <c r="AM221" s="113">
        <v>0</v>
      </c>
      <c r="AN221" s="113">
        <v>0</v>
      </c>
      <c r="AO221" s="113">
        <v>0</v>
      </c>
      <c r="AP221" s="113">
        <v>0</v>
      </c>
      <c r="AQ221" s="113">
        <v>0</v>
      </c>
      <c r="AR221" s="113">
        <v>0</v>
      </c>
      <c r="AS221" s="113">
        <v>0</v>
      </c>
      <c r="AT221" s="113">
        <v>0</v>
      </c>
      <c r="AU221" s="113">
        <v>0</v>
      </c>
      <c r="AV221" s="113">
        <v>0</v>
      </c>
      <c r="AW221" s="113">
        <v>0</v>
      </c>
      <c r="AX221" s="113">
        <v>0</v>
      </c>
      <c r="AY221" s="113">
        <v>0</v>
      </c>
    </row>
    <row r="222" spans="1:51" x14ac:dyDescent="0.2">
      <c r="A222" s="112"/>
      <c r="B222" s="123">
        <v>14</v>
      </c>
      <c r="C222" s="109"/>
      <c r="D222" s="113">
        <v>0</v>
      </c>
      <c r="E222" s="113">
        <v>0</v>
      </c>
      <c r="F222" s="113">
        <v>0</v>
      </c>
      <c r="G222" s="113">
        <v>0</v>
      </c>
      <c r="H222" s="113">
        <v>0</v>
      </c>
      <c r="I222" s="113">
        <v>0</v>
      </c>
      <c r="J222" s="113">
        <v>0</v>
      </c>
      <c r="K222" s="113">
        <v>0</v>
      </c>
      <c r="L222" s="113">
        <v>0</v>
      </c>
      <c r="M222" s="113">
        <v>0</v>
      </c>
      <c r="N222" s="113">
        <v>0</v>
      </c>
      <c r="O222" s="113">
        <v>0</v>
      </c>
      <c r="P222" s="113">
        <v>0</v>
      </c>
      <c r="Q222" s="113">
        <v>0</v>
      </c>
      <c r="R222" s="113">
        <v>0</v>
      </c>
      <c r="S222" s="113">
        <v>0</v>
      </c>
      <c r="T222" s="113">
        <v>0</v>
      </c>
      <c r="U222" s="113">
        <v>0</v>
      </c>
      <c r="V222" s="113">
        <v>0</v>
      </c>
      <c r="W222" s="113">
        <v>0</v>
      </c>
      <c r="X222" s="113">
        <v>0</v>
      </c>
      <c r="Y222" s="113">
        <v>0</v>
      </c>
      <c r="Z222" s="113">
        <v>26.625</v>
      </c>
      <c r="AA222" s="113">
        <v>86.875</v>
      </c>
      <c r="AB222" s="113">
        <v>42.71875</v>
      </c>
      <c r="AC222" s="113">
        <v>2</v>
      </c>
      <c r="AD222" s="113">
        <v>0</v>
      </c>
      <c r="AE222" s="113">
        <v>0</v>
      </c>
      <c r="AF222" s="113">
        <v>0</v>
      </c>
      <c r="AG222" s="113">
        <v>0</v>
      </c>
      <c r="AH222" s="113">
        <v>0</v>
      </c>
      <c r="AI222" s="113">
        <v>0</v>
      </c>
      <c r="AJ222" s="113">
        <v>0</v>
      </c>
      <c r="AK222" s="113">
        <v>0</v>
      </c>
      <c r="AL222" s="113">
        <v>0</v>
      </c>
      <c r="AM222" s="113">
        <v>0</v>
      </c>
      <c r="AN222" s="113">
        <v>0</v>
      </c>
      <c r="AO222" s="113">
        <v>0</v>
      </c>
      <c r="AP222" s="113">
        <v>0</v>
      </c>
      <c r="AQ222" s="113">
        <v>0</v>
      </c>
      <c r="AR222" s="113">
        <v>0</v>
      </c>
      <c r="AS222" s="113">
        <v>0</v>
      </c>
      <c r="AT222" s="113">
        <v>0</v>
      </c>
      <c r="AU222" s="113">
        <v>0</v>
      </c>
      <c r="AV222" s="113">
        <v>0</v>
      </c>
      <c r="AW222" s="113">
        <v>0</v>
      </c>
      <c r="AX222" s="113">
        <v>0</v>
      </c>
      <c r="AY222" s="113">
        <v>0</v>
      </c>
    </row>
    <row r="223" spans="1:51" x14ac:dyDescent="0.2">
      <c r="A223" s="112"/>
      <c r="B223" s="123">
        <v>15</v>
      </c>
      <c r="C223" s="109"/>
      <c r="D223" s="113">
        <v>0</v>
      </c>
      <c r="E223" s="113">
        <v>0</v>
      </c>
      <c r="F223" s="113">
        <v>0</v>
      </c>
      <c r="G223" s="113">
        <v>0</v>
      </c>
      <c r="H223" s="113">
        <v>0</v>
      </c>
      <c r="I223" s="113">
        <v>0</v>
      </c>
      <c r="J223" s="113">
        <v>0</v>
      </c>
      <c r="K223" s="113">
        <v>0</v>
      </c>
      <c r="L223" s="113">
        <v>0</v>
      </c>
      <c r="M223" s="113">
        <v>0</v>
      </c>
      <c r="N223" s="113">
        <v>0</v>
      </c>
      <c r="O223" s="113">
        <v>0</v>
      </c>
      <c r="P223" s="113">
        <v>0</v>
      </c>
      <c r="Q223" s="113">
        <v>0</v>
      </c>
      <c r="R223" s="113">
        <v>0</v>
      </c>
      <c r="S223" s="113">
        <v>0</v>
      </c>
      <c r="T223" s="113">
        <v>0</v>
      </c>
      <c r="U223" s="113">
        <v>0</v>
      </c>
      <c r="V223" s="113">
        <v>0</v>
      </c>
      <c r="W223" s="113">
        <v>0</v>
      </c>
      <c r="X223" s="113">
        <v>0</v>
      </c>
      <c r="Y223" s="113">
        <v>0</v>
      </c>
      <c r="Z223" s="113">
        <v>0</v>
      </c>
      <c r="AA223" s="113">
        <v>0</v>
      </c>
      <c r="AB223" s="113">
        <v>0</v>
      </c>
      <c r="AC223" s="113">
        <v>0</v>
      </c>
      <c r="AD223" s="113">
        <v>0</v>
      </c>
      <c r="AE223" s="113">
        <v>0</v>
      </c>
      <c r="AF223" s="113">
        <v>0</v>
      </c>
      <c r="AG223" s="113">
        <v>0</v>
      </c>
      <c r="AH223" s="113">
        <v>0</v>
      </c>
      <c r="AI223" s="113">
        <v>0</v>
      </c>
      <c r="AJ223" s="113">
        <v>0</v>
      </c>
      <c r="AK223" s="113">
        <v>0</v>
      </c>
      <c r="AL223" s="113">
        <v>0</v>
      </c>
      <c r="AM223" s="113">
        <v>0</v>
      </c>
      <c r="AN223" s="113">
        <v>0</v>
      </c>
      <c r="AO223" s="113">
        <v>0</v>
      </c>
      <c r="AP223" s="113">
        <v>0</v>
      </c>
      <c r="AQ223" s="113">
        <v>0</v>
      </c>
      <c r="AR223" s="113">
        <v>0</v>
      </c>
      <c r="AS223" s="113">
        <v>0</v>
      </c>
      <c r="AT223" s="113">
        <v>0</v>
      </c>
      <c r="AU223" s="113">
        <v>0</v>
      </c>
      <c r="AV223" s="113">
        <v>0</v>
      </c>
      <c r="AW223" s="113">
        <v>0</v>
      </c>
      <c r="AX223" s="113">
        <v>0</v>
      </c>
      <c r="AY223" s="113">
        <v>0</v>
      </c>
    </row>
    <row r="224" spans="1:51" x14ac:dyDescent="0.2">
      <c r="A224" s="112"/>
      <c r="B224" s="123">
        <v>16</v>
      </c>
      <c r="C224" s="109"/>
      <c r="D224" s="113">
        <v>0</v>
      </c>
      <c r="E224" s="113">
        <v>0</v>
      </c>
      <c r="F224" s="113">
        <v>0</v>
      </c>
      <c r="G224" s="113">
        <v>0</v>
      </c>
      <c r="H224" s="113">
        <v>0</v>
      </c>
      <c r="I224" s="113">
        <v>0</v>
      </c>
      <c r="J224" s="113">
        <v>0</v>
      </c>
      <c r="K224" s="113">
        <v>0</v>
      </c>
      <c r="L224" s="113">
        <v>0</v>
      </c>
      <c r="M224" s="113">
        <v>0</v>
      </c>
      <c r="N224" s="113">
        <v>0</v>
      </c>
      <c r="O224" s="113">
        <v>0</v>
      </c>
      <c r="P224" s="113">
        <v>0</v>
      </c>
      <c r="Q224" s="113">
        <v>0</v>
      </c>
      <c r="R224" s="113">
        <v>0</v>
      </c>
      <c r="S224" s="113">
        <v>0</v>
      </c>
      <c r="T224" s="113">
        <v>0</v>
      </c>
      <c r="U224" s="113">
        <v>0</v>
      </c>
      <c r="V224" s="113">
        <v>0</v>
      </c>
      <c r="W224" s="113">
        <v>0</v>
      </c>
      <c r="X224" s="113">
        <v>0</v>
      </c>
      <c r="Y224" s="113">
        <v>0</v>
      </c>
      <c r="Z224" s="113">
        <v>0</v>
      </c>
      <c r="AA224" s="113">
        <v>0</v>
      </c>
      <c r="AB224" s="113">
        <v>0</v>
      </c>
      <c r="AC224" s="113">
        <v>0</v>
      </c>
      <c r="AD224" s="113">
        <v>0</v>
      </c>
      <c r="AE224" s="113">
        <v>0</v>
      </c>
      <c r="AF224" s="113">
        <v>0</v>
      </c>
      <c r="AG224" s="113">
        <v>0</v>
      </c>
      <c r="AH224" s="113">
        <v>0</v>
      </c>
      <c r="AI224" s="113">
        <v>0</v>
      </c>
      <c r="AJ224" s="113">
        <v>0</v>
      </c>
      <c r="AK224" s="113">
        <v>0</v>
      </c>
      <c r="AL224" s="113">
        <v>0</v>
      </c>
      <c r="AM224" s="113">
        <v>0</v>
      </c>
      <c r="AN224" s="113">
        <v>0</v>
      </c>
      <c r="AO224" s="113">
        <v>0</v>
      </c>
      <c r="AP224" s="113">
        <v>0</v>
      </c>
      <c r="AQ224" s="113">
        <v>0</v>
      </c>
      <c r="AR224" s="113">
        <v>0</v>
      </c>
      <c r="AS224" s="113">
        <v>0</v>
      </c>
      <c r="AT224" s="113">
        <v>0</v>
      </c>
      <c r="AU224" s="113">
        <v>0</v>
      </c>
      <c r="AV224" s="113">
        <v>0</v>
      </c>
      <c r="AW224" s="113">
        <v>0</v>
      </c>
      <c r="AX224" s="113">
        <v>0</v>
      </c>
      <c r="AY224" s="113">
        <v>0</v>
      </c>
    </row>
    <row r="225" spans="1:51" x14ac:dyDescent="0.2">
      <c r="A225" s="112"/>
      <c r="B225" s="123">
        <v>17</v>
      </c>
      <c r="C225" s="109"/>
      <c r="D225" s="113">
        <v>0</v>
      </c>
      <c r="E225" s="113">
        <v>0</v>
      </c>
      <c r="F225" s="113">
        <v>0</v>
      </c>
      <c r="G225" s="113">
        <v>0</v>
      </c>
      <c r="H225" s="113">
        <v>0</v>
      </c>
      <c r="I225" s="113">
        <v>0</v>
      </c>
      <c r="J225" s="113">
        <v>0</v>
      </c>
      <c r="K225" s="113">
        <v>0</v>
      </c>
      <c r="L225" s="113">
        <v>0</v>
      </c>
      <c r="M225" s="113">
        <v>0</v>
      </c>
      <c r="N225" s="113">
        <v>0</v>
      </c>
      <c r="O225" s="113">
        <v>0</v>
      </c>
      <c r="P225" s="113">
        <v>0</v>
      </c>
      <c r="Q225" s="113">
        <v>0</v>
      </c>
      <c r="R225" s="113">
        <v>0</v>
      </c>
      <c r="S225" s="113">
        <v>0</v>
      </c>
      <c r="T225" s="113">
        <v>0</v>
      </c>
      <c r="U225" s="113">
        <v>0</v>
      </c>
      <c r="V225" s="113">
        <v>0</v>
      </c>
      <c r="W225" s="113">
        <v>0</v>
      </c>
      <c r="X225" s="113">
        <v>0</v>
      </c>
      <c r="Y225" s="113">
        <v>0</v>
      </c>
      <c r="Z225" s="113">
        <v>0</v>
      </c>
      <c r="AA225" s="113">
        <v>0</v>
      </c>
      <c r="AB225" s="113">
        <v>0</v>
      </c>
      <c r="AC225" s="113">
        <v>0</v>
      </c>
      <c r="AD225" s="113">
        <v>0</v>
      </c>
      <c r="AE225" s="113">
        <v>0</v>
      </c>
      <c r="AF225" s="113">
        <v>0</v>
      </c>
      <c r="AG225" s="113">
        <v>0</v>
      </c>
      <c r="AH225" s="113">
        <v>0</v>
      </c>
      <c r="AI225" s="113">
        <v>0</v>
      </c>
      <c r="AJ225" s="113">
        <v>0</v>
      </c>
      <c r="AK225" s="113">
        <v>0</v>
      </c>
      <c r="AL225" s="113">
        <v>0</v>
      </c>
      <c r="AM225" s="113">
        <v>0</v>
      </c>
      <c r="AN225" s="113">
        <v>0</v>
      </c>
      <c r="AO225" s="113">
        <v>0</v>
      </c>
      <c r="AP225" s="113">
        <v>0</v>
      </c>
      <c r="AQ225" s="113">
        <v>0</v>
      </c>
      <c r="AR225" s="113">
        <v>0</v>
      </c>
      <c r="AS225" s="113">
        <v>0</v>
      </c>
      <c r="AT225" s="113">
        <v>0</v>
      </c>
      <c r="AU225" s="113">
        <v>0</v>
      </c>
      <c r="AV225" s="113">
        <v>0</v>
      </c>
      <c r="AW225" s="113">
        <v>0</v>
      </c>
      <c r="AX225" s="113">
        <v>0</v>
      </c>
      <c r="AY225" s="113">
        <v>0</v>
      </c>
    </row>
    <row r="226" spans="1:51" x14ac:dyDescent="0.2">
      <c r="A226" s="112"/>
      <c r="B226" s="123">
        <v>18</v>
      </c>
      <c r="C226" s="109"/>
      <c r="D226" s="113">
        <v>0</v>
      </c>
      <c r="E226" s="113">
        <v>0</v>
      </c>
      <c r="F226" s="113">
        <v>0</v>
      </c>
      <c r="G226" s="113">
        <v>0</v>
      </c>
      <c r="H226" s="113">
        <v>0</v>
      </c>
      <c r="I226" s="113">
        <v>0</v>
      </c>
      <c r="J226" s="113">
        <v>0</v>
      </c>
      <c r="K226" s="113">
        <v>0</v>
      </c>
      <c r="L226" s="113">
        <v>0</v>
      </c>
      <c r="M226" s="113">
        <v>0</v>
      </c>
      <c r="N226" s="113">
        <v>0</v>
      </c>
      <c r="O226" s="113">
        <v>0</v>
      </c>
      <c r="P226" s="113">
        <v>0</v>
      </c>
      <c r="Q226" s="113">
        <v>0</v>
      </c>
      <c r="R226" s="113">
        <v>0</v>
      </c>
      <c r="S226" s="113">
        <v>0</v>
      </c>
      <c r="T226" s="113">
        <v>0</v>
      </c>
      <c r="U226" s="113">
        <v>0</v>
      </c>
      <c r="V226" s="113">
        <v>0</v>
      </c>
      <c r="W226" s="113">
        <v>0</v>
      </c>
      <c r="X226" s="113">
        <v>0</v>
      </c>
      <c r="Y226" s="113">
        <v>0</v>
      </c>
      <c r="Z226" s="113">
        <v>0</v>
      </c>
      <c r="AA226" s="113">
        <v>0</v>
      </c>
      <c r="AB226" s="113">
        <v>0</v>
      </c>
      <c r="AC226" s="113">
        <v>0</v>
      </c>
      <c r="AD226" s="113">
        <v>0</v>
      </c>
      <c r="AE226" s="113">
        <v>0</v>
      </c>
      <c r="AF226" s="113">
        <v>0</v>
      </c>
      <c r="AG226" s="113">
        <v>0</v>
      </c>
      <c r="AH226" s="113">
        <v>0</v>
      </c>
      <c r="AI226" s="113">
        <v>0</v>
      </c>
      <c r="AJ226" s="113">
        <v>0</v>
      </c>
      <c r="AK226" s="113">
        <v>0</v>
      </c>
      <c r="AL226" s="113">
        <v>0</v>
      </c>
      <c r="AM226" s="113">
        <v>0</v>
      </c>
      <c r="AN226" s="113">
        <v>0</v>
      </c>
      <c r="AO226" s="113">
        <v>0</v>
      </c>
      <c r="AP226" s="113">
        <v>0</v>
      </c>
      <c r="AQ226" s="113">
        <v>0</v>
      </c>
      <c r="AR226" s="113">
        <v>0</v>
      </c>
      <c r="AS226" s="113">
        <v>0</v>
      </c>
      <c r="AT226" s="113">
        <v>0</v>
      </c>
      <c r="AU226" s="113">
        <v>0</v>
      </c>
      <c r="AV226" s="113">
        <v>0</v>
      </c>
      <c r="AW226" s="113">
        <v>0</v>
      </c>
      <c r="AX226" s="113">
        <v>0</v>
      </c>
      <c r="AY226" s="113">
        <v>0</v>
      </c>
    </row>
    <row r="227" spans="1:51" x14ac:dyDescent="0.2">
      <c r="A227" s="112"/>
      <c r="B227" s="123">
        <v>19</v>
      </c>
      <c r="C227" s="109"/>
      <c r="D227" s="113">
        <v>0</v>
      </c>
      <c r="E227" s="113">
        <v>0</v>
      </c>
      <c r="F227" s="113">
        <v>0</v>
      </c>
      <c r="G227" s="113">
        <v>0</v>
      </c>
      <c r="H227" s="113">
        <v>0</v>
      </c>
      <c r="I227" s="113">
        <v>0</v>
      </c>
      <c r="J227" s="113">
        <v>0</v>
      </c>
      <c r="K227" s="113">
        <v>0</v>
      </c>
      <c r="L227" s="113">
        <v>0</v>
      </c>
      <c r="M227" s="113">
        <v>0</v>
      </c>
      <c r="N227" s="113">
        <v>0</v>
      </c>
      <c r="O227" s="113">
        <v>0</v>
      </c>
      <c r="P227" s="113">
        <v>0</v>
      </c>
      <c r="Q227" s="113">
        <v>0</v>
      </c>
      <c r="R227" s="113">
        <v>0</v>
      </c>
      <c r="S227" s="113">
        <v>0</v>
      </c>
      <c r="T227" s="113">
        <v>0</v>
      </c>
      <c r="U227" s="113">
        <v>0</v>
      </c>
      <c r="V227" s="113">
        <v>0</v>
      </c>
      <c r="W227" s="113">
        <v>0</v>
      </c>
      <c r="X227" s="113">
        <v>0</v>
      </c>
      <c r="Y227" s="113">
        <v>0</v>
      </c>
      <c r="Z227" s="113">
        <v>0</v>
      </c>
      <c r="AA227" s="113">
        <v>0</v>
      </c>
      <c r="AB227" s="113">
        <v>0</v>
      </c>
      <c r="AC227" s="113">
        <v>0</v>
      </c>
      <c r="AD227" s="113">
        <v>0</v>
      </c>
      <c r="AE227" s="113">
        <v>0</v>
      </c>
      <c r="AF227" s="113">
        <v>0</v>
      </c>
      <c r="AG227" s="113">
        <v>0</v>
      </c>
      <c r="AH227" s="113">
        <v>0</v>
      </c>
      <c r="AI227" s="113">
        <v>0</v>
      </c>
      <c r="AJ227" s="113">
        <v>0</v>
      </c>
      <c r="AK227" s="113">
        <v>0</v>
      </c>
      <c r="AL227" s="113">
        <v>0</v>
      </c>
      <c r="AM227" s="113">
        <v>0</v>
      </c>
      <c r="AN227" s="113">
        <v>0</v>
      </c>
      <c r="AO227" s="113">
        <v>0</v>
      </c>
      <c r="AP227" s="113">
        <v>0</v>
      </c>
      <c r="AQ227" s="113">
        <v>0</v>
      </c>
      <c r="AR227" s="113">
        <v>0</v>
      </c>
      <c r="AS227" s="113">
        <v>0</v>
      </c>
      <c r="AT227" s="113">
        <v>0</v>
      </c>
      <c r="AU227" s="113">
        <v>0</v>
      </c>
      <c r="AV227" s="113">
        <v>0</v>
      </c>
      <c r="AW227" s="113">
        <v>0</v>
      </c>
      <c r="AX227" s="113">
        <v>0</v>
      </c>
      <c r="AY227" s="113">
        <v>0</v>
      </c>
    </row>
    <row r="228" spans="1:51" x14ac:dyDescent="0.2">
      <c r="A228" s="112"/>
      <c r="B228" s="123">
        <v>20</v>
      </c>
      <c r="C228" s="109"/>
      <c r="D228" s="113">
        <v>0</v>
      </c>
      <c r="E228" s="113">
        <v>0</v>
      </c>
      <c r="F228" s="113">
        <v>0</v>
      </c>
      <c r="G228" s="113">
        <v>0</v>
      </c>
      <c r="H228" s="113">
        <v>0</v>
      </c>
      <c r="I228" s="113">
        <v>0</v>
      </c>
      <c r="J228" s="113">
        <v>0</v>
      </c>
      <c r="K228" s="113">
        <v>0</v>
      </c>
      <c r="L228" s="113">
        <v>0</v>
      </c>
      <c r="M228" s="113">
        <v>0</v>
      </c>
      <c r="N228" s="113">
        <v>0</v>
      </c>
      <c r="O228" s="113">
        <v>0</v>
      </c>
      <c r="P228" s="113">
        <v>0</v>
      </c>
      <c r="Q228" s="113">
        <v>0</v>
      </c>
      <c r="R228" s="113">
        <v>0</v>
      </c>
      <c r="S228" s="113">
        <v>0</v>
      </c>
      <c r="T228" s="113">
        <v>0</v>
      </c>
      <c r="U228" s="113">
        <v>0</v>
      </c>
      <c r="V228" s="113">
        <v>0</v>
      </c>
      <c r="W228" s="113">
        <v>0</v>
      </c>
      <c r="X228" s="113">
        <v>0</v>
      </c>
      <c r="Y228" s="113">
        <v>0</v>
      </c>
      <c r="Z228" s="113">
        <v>0</v>
      </c>
      <c r="AA228" s="113">
        <v>0</v>
      </c>
      <c r="AB228" s="113">
        <v>0</v>
      </c>
      <c r="AC228" s="113">
        <v>0</v>
      </c>
      <c r="AD228" s="113">
        <v>0</v>
      </c>
      <c r="AE228" s="113">
        <v>0</v>
      </c>
      <c r="AF228" s="113">
        <v>0</v>
      </c>
      <c r="AG228" s="113">
        <v>0</v>
      </c>
      <c r="AH228" s="113">
        <v>0</v>
      </c>
      <c r="AI228" s="113">
        <v>0</v>
      </c>
      <c r="AJ228" s="113">
        <v>0</v>
      </c>
      <c r="AK228" s="113">
        <v>0</v>
      </c>
      <c r="AL228" s="113">
        <v>0</v>
      </c>
      <c r="AM228" s="113">
        <v>0</v>
      </c>
      <c r="AN228" s="113">
        <v>0</v>
      </c>
      <c r="AO228" s="113">
        <v>0</v>
      </c>
      <c r="AP228" s="113">
        <v>0</v>
      </c>
      <c r="AQ228" s="113">
        <v>0</v>
      </c>
      <c r="AR228" s="113">
        <v>0</v>
      </c>
      <c r="AS228" s="113">
        <v>0</v>
      </c>
      <c r="AT228" s="113">
        <v>0</v>
      </c>
      <c r="AU228" s="113">
        <v>0</v>
      </c>
      <c r="AV228" s="113">
        <v>0</v>
      </c>
      <c r="AW228" s="113">
        <v>0</v>
      </c>
      <c r="AX228" s="113">
        <v>0</v>
      </c>
      <c r="AY228" s="113">
        <v>0</v>
      </c>
    </row>
    <row r="229" spans="1:51" x14ac:dyDescent="0.2">
      <c r="A229" s="112"/>
      <c r="B229" s="123">
        <v>21</v>
      </c>
      <c r="C229" s="109"/>
      <c r="D229" s="113">
        <v>0</v>
      </c>
      <c r="E229" s="113">
        <v>0</v>
      </c>
      <c r="F229" s="113">
        <v>0</v>
      </c>
      <c r="G229" s="113">
        <v>0</v>
      </c>
      <c r="H229" s="113">
        <v>0</v>
      </c>
      <c r="I229" s="113">
        <v>0</v>
      </c>
      <c r="J229" s="113">
        <v>0</v>
      </c>
      <c r="K229" s="113">
        <v>0</v>
      </c>
      <c r="L229" s="113">
        <v>0</v>
      </c>
      <c r="M229" s="113">
        <v>0</v>
      </c>
      <c r="N229" s="113">
        <v>0</v>
      </c>
      <c r="O229" s="113">
        <v>0</v>
      </c>
      <c r="P229" s="113">
        <v>0</v>
      </c>
      <c r="Q229" s="113">
        <v>0</v>
      </c>
      <c r="R229" s="113">
        <v>0</v>
      </c>
      <c r="S229" s="113">
        <v>0</v>
      </c>
      <c r="T229" s="113">
        <v>0</v>
      </c>
      <c r="U229" s="113">
        <v>0</v>
      </c>
      <c r="V229" s="113">
        <v>0</v>
      </c>
      <c r="W229" s="113">
        <v>0</v>
      </c>
      <c r="X229" s="113">
        <v>0</v>
      </c>
      <c r="Y229" s="113">
        <v>0</v>
      </c>
      <c r="Z229" s="113">
        <v>0</v>
      </c>
      <c r="AA229" s="113">
        <v>0</v>
      </c>
      <c r="AB229" s="113">
        <v>0</v>
      </c>
      <c r="AC229" s="113">
        <v>0</v>
      </c>
      <c r="AD229" s="113">
        <v>0</v>
      </c>
      <c r="AE229" s="113">
        <v>0</v>
      </c>
      <c r="AF229" s="113">
        <v>0</v>
      </c>
      <c r="AG229" s="113">
        <v>0</v>
      </c>
      <c r="AH229" s="113">
        <v>0</v>
      </c>
      <c r="AI229" s="113">
        <v>0</v>
      </c>
      <c r="AJ229" s="113">
        <v>0</v>
      </c>
      <c r="AK229" s="113">
        <v>0</v>
      </c>
      <c r="AL229" s="113">
        <v>0</v>
      </c>
      <c r="AM229" s="113">
        <v>0</v>
      </c>
      <c r="AN229" s="113">
        <v>0</v>
      </c>
      <c r="AO229" s="113">
        <v>0</v>
      </c>
      <c r="AP229" s="113">
        <v>0</v>
      </c>
      <c r="AQ229" s="113">
        <v>0</v>
      </c>
      <c r="AR229" s="113">
        <v>0</v>
      </c>
      <c r="AS229" s="113">
        <v>0</v>
      </c>
      <c r="AT229" s="113">
        <v>0</v>
      </c>
      <c r="AU229" s="113">
        <v>0</v>
      </c>
      <c r="AV229" s="113">
        <v>0</v>
      </c>
      <c r="AW229" s="113">
        <v>0</v>
      </c>
      <c r="AX229" s="113">
        <v>0</v>
      </c>
      <c r="AY229" s="113">
        <v>0</v>
      </c>
    </row>
    <row r="230" spans="1:51" x14ac:dyDescent="0.2">
      <c r="A230" s="112"/>
      <c r="B230" s="123">
        <v>22</v>
      </c>
      <c r="C230" s="109"/>
      <c r="D230" s="113">
        <v>0</v>
      </c>
      <c r="E230" s="113">
        <v>0</v>
      </c>
      <c r="F230" s="113">
        <v>0</v>
      </c>
      <c r="G230" s="113">
        <v>0</v>
      </c>
      <c r="H230" s="113">
        <v>0</v>
      </c>
      <c r="I230" s="113">
        <v>0</v>
      </c>
      <c r="J230" s="113">
        <v>0</v>
      </c>
      <c r="K230" s="113">
        <v>0</v>
      </c>
      <c r="L230" s="113">
        <v>0</v>
      </c>
      <c r="M230" s="113">
        <v>0</v>
      </c>
      <c r="N230" s="113">
        <v>0</v>
      </c>
      <c r="O230" s="113">
        <v>0</v>
      </c>
      <c r="P230" s="113">
        <v>0</v>
      </c>
      <c r="Q230" s="113">
        <v>0</v>
      </c>
      <c r="R230" s="113">
        <v>0</v>
      </c>
      <c r="S230" s="113">
        <v>0</v>
      </c>
      <c r="T230" s="113">
        <v>0</v>
      </c>
      <c r="U230" s="113">
        <v>0</v>
      </c>
      <c r="V230" s="113">
        <v>0</v>
      </c>
      <c r="W230" s="113">
        <v>0</v>
      </c>
      <c r="X230" s="113">
        <v>0</v>
      </c>
      <c r="Y230" s="113">
        <v>0</v>
      </c>
      <c r="Z230" s="113">
        <v>0</v>
      </c>
      <c r="AA230" s="113">
        <v>0</v>
      </c>
      <c r="AB230" s="113">
        <v>0</v>
      </c>
      <c r="AC230" s="113">
        <v>0</v>
      </c>
      <c r="AD230" s="113">
        <v>0</v>
      </c>
      <c r="AE230" s="113">
        <v>0</v>
      </c>
      <c r="AF230" s="113">
        <v>0</v>
      </c>
      <c r="AG230" s="113">
        <v>0</v>
      </c>
      <c r="AH230" s="113">
        <v>0</v>
      </c>
      <c r="AI230" s="113">
        <v>0</v>
      </c>
      <c r="AJ230" s="113">
        <v>0</v>
      </c>
      <c r="AK230" s="113">
        <v>0</v>
      </c>
      <c r="AL230" s="113">
        <v>0</v>
      </c>
      <c r="AM230" s="113">
        <v>0</v>
      </c>
      <c r="AN230" s="113">
        <v>0</v>
      </c>
      <c r="AO230" s="113">
        <v>0</v>
      </c>
      <c r="AP230" s="113">
        <v>0</v>
      </c>
      <c r="AQ230" s="113">
        <v>0</v>
      </c>
      <c r="AR230" s="113">
        <v>0</v>
      </c>
      <c r="AS230" s="113">
        <v>0</v>
      </c>
      <c r="AT230" s="113">
        <v>0</v>
      </c>
      <c r="AU230" s="113">
        <v>0</v>
      </c>
      <c r="AV230" s="113">
        <v>0</v>
      </c>
      <c r="AW230" s="113">
        <v>0</v>
      </c>
      <c r="AX230" s="113">
        <v>0</v>
      </c>
      <c r="AY230" s="113">
        <v>0</v>
      </c>
    </row>
    <row r="231" spans="1:51" x14ac:dyDescent="0.2">
      <c r="A231" s="112"/>
      <c r="B231" s="123">
        <v>23</v>
      </c>
      <c r="C231" s="109"/>
      <c r="D231" s="113">
        <v>0</v>
      </c>
      <c r="E231" s="113">
        <v>0</v>
      </c>
      <c r="F231" s="113">
        <v>0</v>
      </c>
      <c r="G231" s="113">
        <v>0</v>
      </c>
      <c r="H231" s="113">
        <v>0</v>
      </c>
      <c r="I231" s="113">
        <v>0</v>
      </c>
      <c r="J231" s="113">
        <v>0</v>
      </c>
      <c r="K231" s="113">
        <v>0</v>
      </c>
      <c r="L231" s="113">
        <v>0</v>
      </c>
      <c r="M231" s="113">
        <v>0</v>
      </c>
      <c r="N231" s="113">
        <v>0</v>
      </c>
      <c r="O231" s="113">
        <v>0</v>
      </c>
      <c r="P231" s="113">
        <v>0</v>
      </c>
      <c r="Q231" s="113">
        <v>0</v>
      </c>
      <c r="R231" s="113">
        <v>0</v>
      </c>
      <c r="S231" s="113">
        <v>0</v>
      </c>
      <c r="T231" s="113">
        <v>0</v>
      </c>
      <c r="U231" s="113">
        <v>0</v>
      </c>
      <c r="V231" s="113">
        <v>0</v>
      </c>
      <c r="W231" s="113">
        <v>0</v>
      </c>
      <c r="X231" s="113">
        <v>0</v>
      </c>
      <c r="Y231" s="113">
        <v>0</v>
      </c>
      <c r="Z231" s="113">
        <v>0</v>
      </c>
      <c r="AA231" s="113">
        <v>0</v>
      </c>
      <c r="AB231" s="113">
        <v>0</v>
      </c>
      <c r="AC231" s="113">
        <v>0</v>
      </c>
      <c r="AD231" s="113">
        <v>0</v>
      </c>
      <c r="AE231" s="113">
        <v>0</v>
      </c>
      <c r="AF231" s="113">
        <v>0</v>
      </c>
      <c r="AG231" s="113">
        <v>0</v>
      </c>
      <c r="AH231" s="113">
        <v>0</v>
      </c>
      <c r="AI231" s="113">
        <v>0</v>
      </c>
      <c r="AJ231" s="113">
        <v>0</v>
      </c>
      <c r="AK231" s="113">
        <v>0</v>
      </c>
      <c r="AL231" s="113">
        <v>0</v>
      </c>
      <c r="AM231" s="113">
        <v>0</v>
      </c>
      <c r="AN231" s="113">
        <v>0</v>
      </c>
      <c r="AO231" s="113">
        <v>0</v>
      </c>
      <c r="AP231" s="113">
        <v>0</v>
      </c>
      <c r="AQ231" s="113">
        <v>0</v>
      </c>
      <c r="AR231" s="113">
        <v>0</v>
      </c>
      <c r="AS231" s="113">
        <v>0</v>
      </c>
      <c r="AT231" s="113">
        <v>0</v>
      </c>
      <c r="AU231" s="113">
        <v>0</v>
      </c>
      <c r="AV231" s="113">
        <v>0</v>
      </c>
      <c r="AW231" s="113">
        <v>0</v>
      </c>
      <c r="AX231" s="113">
        <v>0</v>
      </c>
      <c r="AY231" s="113">
        <v>0</v>
      </c>
    </row>
    <row r="232" spans="1:51" x14ac:dyDescent="0.2">
      <c r="A232" s="112"/>
      <c r="B232" s="123">
        <v>24</v>
      </c>
      <c r="C232" s="109"/>
      <c r="D232" s="113">
        <v>0</v>
      </c>
      <c r="E232" s="113">
        <v>0</v>
      </c>
      <c r="F232" s="113">
        <v>0</v>
      </c>
      <c r="G232" s="113">
        <v>0</v>
      </c>
      <c r="H232" s="113">
        <v>0</v>
      </c>
      <c r="I232" s="113">
        <v>0</v>
      </c>
      <c r="J232" s="113">
        <v>0</v>
      </c>
      <c r="K232" s="113">
        <v>0</v>
      </c>
      <c r="L232" s="113">
        <v>0</v>
      </c>
      <c r="M232" s="113">
        <v>0</v>
      </c>
      <c r="N232" s="113">
        <v>0</v>
      </c>
      <c r="O232" s="113">
        <v>0</v>
      </c>
      <c r="P232" s="113">
        <v>0</v>
      </c>
      <c r="Q232" s="113">
        <v>0</v>
      </c>
      <c r="R232" s="113">
        <v>0</v>
      </c>
      <c r="S232" s="113">
        <v>0</v>
      </c>
      <c r="T232" s="113">
        <v>0</v>
      </c>
      <c r="U232" s="113">
        <v>0</v>
      </c>
      <c r="V232" s="113">
        <v>0</v>
      </c>
      <c r="W232" s="113">
        <v>0</v>
      </c>
      <c r="X232" s="113">
        <v>0</v>
      </c>
      <c r="Y232" s="113">
        <v>0</v>
      </c>
      <c r="Z232" s="113">
        <v>0</v>
      </c>
      <c r="AA232" s="113">
        <v>0</v>
      </c>
      <c r="AB232" s="113">
        <v>0</v>
      </c>
      <c r="AC232" s="113">
        <v>0</v>
      </c>
      <c r="AD232" s="113">
        <v>0</v>
      </c>
      <c r="AE232" s="113">
        <v>0</v>
      </c>
      <c r="AF232" s="113">
        <v>0</v>
      </c>
      <c r="AG232" s="113">
        <v>0</v>
      </c>
      <c r="AH232" s="113">
        <v>0</v>
      </c>
      <c r="AI232" s="113">
        <v>0</v>
      </c>
      <c r="AJ232" s="113">
        <v>0</v>
      </c>
      <c r="AK232" s="113">
        <v>0</v>
      </c>
      <c r="AL232" s="113">
        <v>0</v>
      </c>
      <c r="AM232" s="113">
        <v>0</v>
      </c>
      <c r="AN232" s="113">
        <v>0</v>
      </c>
      <c r="AO232" s="113">
        <v>0</v>
      </c>
      <c r="AP232" s="113">
        <v>0</v>
      </c>
      <c r="AQ232" s="113">
        <v>0</v>
      </c>
      <c r="AR232" s="113">
        <v>0</v>
      </c>
      <c r="AS232" s="113">
        <v>0</v>
      </c>
      <c r="AT232" s="113">
        <v>0</v>
      </c>
      <c r="AU232" s="113">
        <v>0</v>
      </c>
      <c r="AV232" s="113">
        <v>0</v>
      </c>
      <c r="AW232" s="113">
        <v>0</v>
      </c>
      <c r="AX232" s="113">
        <v>0</v>
      </c>
      <c r="AY232" s="113">
        <v>0</v>
      </c>
    </row>
    <row r="233" spans="1:51" x14ac:dyDescent="0.2">
      <c r="A233" s="112"/>
      <c r="B233" s="130">
        <v>25</v>
      </c>
      <c r="C233" s="109"/>
      <c r="D233" s="113">
        <v>0</v>
      </c>
      <c r="E233" s="113">
        <v>0</v>
      </c>
      <c r="F233" s="113">
        <v>0</v>
      </c>
      <c r="G233" s="113">
        <v>0</v>
      </c>
      <c r="H233" s="113">
        <v>0</v>
      </c>
      <c r="I233" s="113">
        <v>0</v>
      </c>
      <c r="J233" s="113">
        <v>0</v>
      </c>
      <c r="K233" s="113">
        <v>0</v>
      </c>
      <c r="L233" s="113">
        <v>0</v>
      </c>
      <c r="M233" s="113">
        <v>0</v>
      </c>
      <c r="N233" s="113">
        <v>0</v>
      </c>
      <c r="O233" s="113">
        <v>0</v>
      </c>
      <c r="P233" s="113">
        <v>0</v>
      </c>
      <c r="Q233" s="113">
        <v>0</v>
      </c>
      <c r="R233" s="113">
        <v>0</v>
      </c>
      <c r="S233" s="113">
        <v>0</v>
      </c>
      <c r="T233" s="113">
        <v>0</v>
      </c>
      <c r="U233" s="113">
        <v>0</v>
      </c>
      <c r="V233" s="113">
        <v>0</v>
      </c>
      <c r="W233" s="113">
        <v>0</v>
      </c>
      <c r="X233" s="113">
        <v>0</v>
      </c>
      <c r="Y233" s="113">
        <v>0</v>
      </c>
      <c r="Z233" s="113">
        <v>0</v>
      </c>
      <c r="AA233" s="113">
        <v>0</v>
      </c>
      <c r="AB233" s="113">
        <v>0</v>
      </c>
      <c r="AC233" s="113">
        <v>0</v>
      </c>
      <c r="AD233" s="113">
        <v>0</v>
      </c>
      <c r="AE233" s="113">
        <v>0</v>
      </c>
      <c r="AF233" s="113">
        <v>0</v>
      </c>
      <c r="AG233" s="113">
        <v>0</v>
      </c>
      <c r="AH233" s="113">
        <v>0</v>
      </c>
      <c r="AI233" s="113">
        <v>0</v>
      </c>
      <c r="AJ233" s="113">
        <v>0</v>
      </c>
      <c r="AK233" s="113">
        <v>0</v>
      </c>
      <c r="AL233" s="113">
        <v>0</v>
      </c>
      <c r="AM233" s="113">
        <v>0</v>
      </c>
      <c r="AN233" s="113">
        <v>0</v>
      </c>
      <c r="AO233" s="113">
        <v>0</v>
      </c>
      <c r="AP233" s="113">
        <v>0</v>
      </c>
      <c r="AQ233" s="113">
        <v>0</v>
      </c>
      <c r="AR233" s="113">
        <v>0</v>
      </c>
      <c r="AS233" s="113">
        <v>0</v>
      </c>
      <c r="AT233" s="113">
        <v>0</v>
      </c>
      <c r="AU233" s="113">
        <v>0</v>
      </c>
      <c r="AV233" s="113">
        <v>0</v>
      </c>
      <c r="AW233" s="113">
        <v>0</v>
      </c>
      <c r="AX233" s="113">
        <v>0</v>
      </c>
      <c r="AY233" s="113">
        <v>0</v>
      </c>
    </row>
    <row r="234" spans="1:51" x14ac:dyDescent="0.2">
      <c r="A234" s="112"/>
      <c r="B234" s="130">
        <v>26</v>
      </c>
      <c r="C234" s="109"/>
      <c r="D234" s="113">
        <v>0</v>
      </c>
      <c r="E234" s="113">
        <v>0</v>
      </c>
      <c r="F234" s="113">
        <v>0</v>
      </c>
      <c r="G234" s="113">
        <v>0</v>
      </c>
      <c r="H234" s="113">
        <v>0</v>
      </c>
      <c r="I234" s="113">
        <v>0</v>
      </c>
      <c r="J234" s="113">
        <v>0</v>
      </c>
      <c r="K234" s="113">
        <v>0</v>
      </c>
      <c r="L234" s="113">
        <v>0</v>
      </c>
      <c r="M234" s="113">
        <v>0</v>
      </c>
      <c r="N234" s="113">
        <v>0</v>
      </c>
      <c r="O234" s="113">
        <v>0</v>
      </c>
      <c r="P234" s="113">
        <v>0</v>
      </c>
      <c r="Q234" s="113">
        <v>0</v>
      </c>
      <c r="R234" s="113">
        <v>0</v>
      </c>
      <c r="S234" s="113">
        <v>0</v>
      </c>
      <c r="T234" s="113">
        <v>0</v>
      </c>
      <c r="U234" s="113">
        <v>0</v>
      </c>
      <c r="V234" s="113">
        <v>0</v>
      </c>
      <c r="W234" s="113">
        <v>0</v>
      </c>
      <c r="X234" s="113">
        <v>0</v>
      </c>
      <c r="Y234" s="113">
        <v>0</v>
      </c>
      <c r="Z234" s="113">
        <v>0</v>
      </c>
      <c r="AA234" s="113">
        <v>0</v>
      </c>
      <c r="AB234" s="113">
        <v>0</v>
      </c>
      <c r="AC234" s="113">
        <v>0</v>
      </c>
      <c r="AD234" s="113">
        <v>0</v>
      </c>
      <c r="AE234" s="113">
        <v>0</v>
      </c>
      <c r="AF234" s="113">
        <v>0</v>
      </c>
      <c r="AG234" s="113">
        <v>0</v>
      </c>
      <c r="AH234" s="113">
        <v>0</v>
      </c>
      <c r="AI234" s="113">
        <v>0</v>
      </c>
      <c r="AJ234" s="113">
        <v>0</v>
      </c>
      <c r="AK234" s="113">
        <v>0</v>
      </c>
      <c r="AL234" s="113">
        <v>0</v>
      </c>
      <c r="AM234" s="113">
        <v>0</v>
      </c>
      <c r="AN234" s="113">
        <v>0</v>
      </c>
      <c r="AO234" s="113">
        <v>0</v>
      </c>
      <c r="AP234" s="113">
        <v>0</v>
      </c>
      <c r="AQ234" s="113">
        <v>0</v>
      </c>
      <c r="AR234" s="113">
        <v>0</v>
      </c>
      <c r="AS234" s="113">
        <v>0</v>
      </c>
      <c r="AT234" s="113">
        <v>0</v>
      </c>
      <c r="AU234" s="113">
        <v>0</v>
      </c>
      <c r="AV234" s="113">
        <v>0</v>
      </c>
      <c r="AW234" s="113">
        <v>0</v>
      </c>
      <c r="AX234" s="113">
        <v>0</v>
      </c>
      <c r="AY234" s="113">
        <v>0</v>
      </c>
    </row>
    <row r="235" spans="1:51" x14ac:dyDescent="0.2">
      <c r="A235" s="112"/>
      <c r="B235" s="130">
        <v>27</v>
      </c>
      <c r="C235" s="109"/>
      <c r="D235" s="113">
        <v>0</v>
      </c>
      <c r="E235" s="113">
        <v>0</v>
      </c>
      <c r="F235" s="113">
        <v>0</v>
      </c>
      <c r="G235" s="113">
        <v>0</v>
      </c>
      <c r="H235" s="113">
        <v>0</v>
      </c>
      <c r="I235" s="113">
        <v>0</v>
      </c>
      <c r="J235" s="113">
        <v>0</v>
      </c>
      <c r="K235" s="113">
        <v>0</v>
      </c>
      <c r="L235" s="113">
        <v>0</v>
      </c>
      <c r="M235" s="113">
        <v>0</v>
      </c>
      <c r="N235" s="113">
        <v>0</v>
      </c>
      <c r="O235" s="113">
        <v>0</v>
      </c>
      <c r="P235" s="113">
        <v>0</v>
      </c>
      <c r="Q235" s="113">
        <v>0</v>
      </c>
      <c r="R235" s="113">
        <v>0</v>
      </c>
      <c r="S235" s="113">
        <v>0</v>
      </c>
      <c r="T235" s="113">
        <v>0</v>
      </c>
      <c r="U235" s="113">
        <v>0</v>
      </c>
      <c r="V235" s="113">
        <v>0</v>
      </c>
      <c r="W235" s="113">
        <v>0</v>
      </c>
      <c r="X235" s="113">
        <v>0</v>
      </c>
      <c r="Y235" s="113">
        <v>0</v>
      </c>
      <c r="Z235" s="113">
        <v>0</v>
      </c>
      <c r="AA235" s="113">
        <v>0</v>
      </c>
      <c r="AB235" s="113">
        <v>0</v>
      </c>
      <c r="AC235" s="113">
        <v>0</v>
      </c>
      <c r="AD235" s="113">
        <v>0</v>
      </c>
      <c r="AE235" s="113">
        <v>0</v>
      </c>
      <c r="AF235" s="113">
        <v>0</v>
      </c>
      <c r="AG235" s="113">
        <v>0</v>
      </c>
      <c r="AH235" s="113">
        <v>0</v>
      </c>
      <c r="AI235" s="113">
        <v>0</v>
      </c>
      <c r="AJ235" s="113">
        <v>0</v>
      </c>
      <c r="AK235" s="113">
        <v>0</v>
      </c>
      <c r="AL235" s="113">
        <v>0</v>
      </c>
      <c r="AM235" s="113">
        <v>0</v>
      </c>
      <c r="AN235" s="113">
        <v>0</v>
      </c>
      <c r="AO235" s="113">
        <v>0</v>
      </c>
      <c r="AP235" s="113">
        <v>0</v>
      </c>
      <c r="AQ235" s="113">
        <v>0</v>
      </c>
      <c r="AR235" s="113">
        <v>0</v>
      </c>
      <c r="AS235" s="113">
        <v>0</v>
      </c>
      <c r="AT235" s="113">
        <v>0</v>
      </c>
      <c r="AU235" s="113">
        <v>0</v>
      </c>
      <c r="AV235" s="113">
        <v>0</v>
      </c>
      <c r="AW235" s="113">
        <v>0</v>
      </c>
      <c r="AX235" s="113">
        <v>0</v>
      </c>
      <c r="AY235" s="113">
        <v>0</v>
      </c>
    </row>
    <row r="236" spans="1:51" x14ac:dyDescent="0.2">
      <c r="A236" s="112"/>
      <c r="B236" s="130">
        <v>28</v>
      </c>
      <c r="C236" s="109"/>
      <c r="D236" s="113">
        <v>0</v>
      </c>
      <c r="E236" s="113">
        <v>0</v>
      </c>
      <c r="F236" s="113">
        <v>0</v>
      </c>
      <c r="G236" s="113">
        <v>0</v>
      </c>
      <c r="H236" s="113">
        <v>0</v>
      </c>
      <c r="I236" s="113">
        <v>0</v>
      </c>
      <c r="J236" s="113">
        <v>0</v>
      </c>
      <c r="K236" s="113">
        <v>0</v>
      </c>
      <c r="L236" s="113">
        <v>0</v>
      </c>
      <c r="M236" s="113">
        <v>0</v>
      </c>
      <c r="N236" s="113">
        <v>0</v>
      </c>
      <c r="O236" s="113">
        <v>0</v>
      </c>
      <c r="P236" s="113">
        <v>0</v>
      </c>
      <c r="Q236" s="113">
        <v>0</v>
      </c>
      <c r="R236" s="113">
        <v>0</v>
      </c>
      <c r="S236" s="113">
        <v>0</v>
      </c>
      <c r="T236" s="113">
        <v>0</v>
      </c>
      <c r="U236" s="113">
        <v>0</v>
      </c>
      <c r="V236" s="113">
        <v>0</v>
      </c>
      <c r="W236" s="113">
        <v>0</v>
      </c>
      <c r="X236" s="113">
        <v>0</v>
      </c>
      <c r="Y236" s="113">
        <v>0</v>
      </c>
      <c r="Z236" s="113">
        <v>0</v>
      </c>
      <c r="AA236" s="113">
        <v>0</v>
      </c>
      <c r="AB236" s="113">
        <v>0</v>
      </c>
      <c r="AC236" s="113">
        <v>0</v>
      </c>
      <c r="AD236" s="113">
        <v>0</v>
      </c>
      <c r="AE236" s="113">
        <v>0</v>
      </c>
      <c r="AF236" s="113">
        <v>0</v>
      </c>
      <c r="AG236" s="113">
        <v>0</v>
      </c>
      <c r="AH236" s="113">
        <v>0</v>
      </c>
      <c r="AI236" s="113">
        <v>0</v>
      </c>
      <c r="AJ236" s="113">
        <v>0</v>
      </c>
      <c r="AK236" s="113">
        <v>0</v>
      </c>
      <c r="AL236" s="113">
        <v>0</v>
      </c>
      <c r="AM236" s="113">
        <v>0</v>
      </c>
      <c r="AN236" s="113">
        <v>0</v>
      </c>
      <c r="AO236" s="113">
        <v>0</v>
      </c>
      <c r="AP236" s="113">
        <v>0</v>
      </c>
      <c r="AQ236" s="113">
        <v>0</v>
      </c>
      <c r="AR236" s="113">
        <v>0</v>
      </c>
      <c r="AS236" s="113">
        <v>0</v>
      </c>
      <c r="AT236" s="113">
        <v>0</v>
      </c>
      <c r="AU236" s="113">
        <v>0</v>
      </c>
      <c r="AV236" s="113">
        <v>0</v>
      </c>
      <c r="AW236" s="113">
        <v>0</v>
      </c>
      <c r="AX236" s="113">
        <v>0</v>
      </c>
      <c r="AY236" s="113">
        <v>0</v>
      </c>
    </row>
    <row r="237" spans="1:51" x14ac:dyDescent="0.2">
      <c r="A237" s="112"/>
      <c r="B237" s="130">
        <v>29</v>
      </c>
      <c r="C237" s="109"/>
      <c r="D237" s="113">
        <v>0</v>
      </c>
      <c r="E237" s="113">
        <v>0</v>
      </c>
      <c r="F237" s="113">
        <v>0</v>
      </c>
      <c r="G237" s="113">
        <v>0</v>
      </c>
      <c r="H237" s="113">
        <v>0</v>
      </c>
      <c r="I237" s="113">
        <v>0</v>
      </c>
      <c r="J237" s="113">
        <v>0</v>
      </c>
      <c r="K237" s="113">
        <v>0</v>
      </c>
      <c r="L237" s="113">
        <v>0</v>
      </c>
      <c r="M237" s="113">
        <v>0</v>
      </c>
      <c r="N237" s="113">
        <v>0</v>
      </c>
      <c r="O237" s="113">
        <v>0</v>
      </c>
      <c r="P237" s="113">
        <v>0</v>
      </c>
      <c r="Q237" s="113">
        <v>0</v>
      </c>
      <c r="R237" s="113">
        <v>0</v>
      </c>
      <c r="S237" s="113">
        <v>0</v>
      </c>
      <c r="T237" s="113">
        <v>0</v>
      </c>
      <c r="U237" s="113">
        <v>0</v>
      </c>
      <c r="V237" s="113">
        <v>0</v>
      </c>
      <c r="W237" s="113">
        <v>0</v>
      </c>
      <c r="X237" s="113">
        <v>0</v>
      </c>
      <c r="Y237" s="113">
        <v>0</v>
      </c>
      <c r="Z237" s="113">
        <v>0</v>
      </c>
      <c r="AA237" s="113">
        <v>0</v>
      </c>
      <c r="AB237" s="113">
        <v>0</v>
      </c>
      <c r="AC237" s="113">
        <v>0</v>
      </c>
      <c r="AD237" s="113">
        <v>0</v>
      </c>
      <c r="AE237" s="113">
        <v>0</v>
      </c>
      <c r="AF237" s="113">
        <v>0</v>
      </c>
      <c r="AG237" s="113">
        <v>0</v>
      </c>
      <c r="AH237" s="113">
        <v>0</v>
      </c>
      <c r="AI237" s="113">
        <v>0</v>
      </c>
      <c r="AJ237" s="113">
        <v>0</v>
      </c>
      <c r="AK237" s="113">
        <v>0</v>
      </c>
      <c r="AL237" s="113">
        <v>0</v>
      </c>
      <c r="AM237" s="113">
        <v>0</v>
      </c>
      <c r="AN237" s="113">
        <v>0</v>
      </c>
      <c r="AO237" s="113">
        <v>0</v>
      </c>
      <c r="AP237" s="113">
        <v>0</v>
      </c>
      <c r="AQ237" s="113">
        <v>0</v>
      </c>
      <c r="AR237" s="113">
        <v>0</v>
      </c>
      <c r="AS237" s="113">
        <v>0</v>
      </c>
      <c r="AT237" s="113">
        <v>0</v>
      </c>
      <c r="AU237" s="113">
        <v>0</v>
      </c>
      <c r="AV237" s="113">
        <v>0</v>
      </c>
      <c r="AW237" s="113">
        <v>0</v>
      </c>
      <c r="AX237" s="113">
        <v>0</v>
      </c>
      <c r="AY237" s="113">
        <v>0</v>
      </c>
    </row>
    <row r="238" spans="1:51" x14ac:dyDescent="0.2">
      <c r="A238" s="112"/>
      <c r="B238" s="130">
        <v>30</v>
      </c>
      <c r="C238" s="109"/>
      <c r="D238" s="113">
        <v>0</v>
      </c>
      <c r="E238" s="113">
        <v>0</v>
      </c>
      <c r="F238" s="113">
        <v>0</v>
      </c>
      <c r="G238" s="113">
        <v>0</v>
      </c>
      <c r="H238" s="113">
        <v>0</v>
      </c>
      <c r="I238" s="113">
        <v>0</v>
      </c>
      <c r="J238" s="113">
        <v>0</v>
      </c>
      <c r="K238" s="113">
        <v>0</v>
      </c>
      <c r="L238" s="113">
        <v>0</v>
      </c>
      <c r="M238" s="113">
        <v>0</v>
      </c>
      <c r="N238" s="113">
        <v>0</v>
      </c>
      <c r="O238" s="113">
        <v>0</v>
      </c>
      <c r="P238" s="113">
        <v>0</v>
      </c>
      <c r="Q238" s="113">
        <v>0</v>
      </c>
      <c r="R238" s="113">
        <v>0</v>
      </c>
      <c r="S238" s="113">
        <v>0</v>
      </c>
      <c r="T238" s="113">
        <v>0</v>
      </c>
      <c r="U238" s="113">
        <v>0</v>
      </c>
      <c r="V238" s="113">
        <v>0</v>
      </c>
      <c r="W238" s="113">
        <v>0</v>
      </c>
      <c r="X238" s="113">
        <v>0</v>
      </c>
      <c r="Y238" s="113">
        <v>0</v>
      </c>
      <c r="Z238" s="113">
        <v>0</v>
      </c>
      <c r="AA238" s="113">
        <v>0</v>
      </c>
      <c r="AB238" s="113">
        <v>0</v>
      </c>
      <c r="AC238" s="113">
        <v>0</v>
      </c>
      <c r="AD238" s="113">
        <v>0</v>
      </c>
      <c r="AE238" s="113">
        <v>0</v>
      </c>
      <c r="AF238" s="113">
        <v>0</v>
      </c>
      <c r="AG238" s="113">
        <v>0</v>
      </c>
      <c r="AH238" s="113">
        <v>0</v>
      </c>
      <c r="AI238" s="113">
        <v>0</v>
      </c>
      <c r="AJ238" s="113">
        <v>0</v>
      </c>
      <c r="AK238" s="113">
        <v>0</v>
      </c>
      <c r="AL238" s="113">
        <v>0</v>
      </c>
      <c r="AM238" s="113">
        <v>0</v>
      </c>
      <c r="AN238" s="113">
        <v>0</v>
      </c>
      <c r="AO238" s="113">
        <v>0</v>
      </c>
      <c r="AP238" s="113">
        <v>0</v>
      </c>
      <c r="AQ238" s="113">
        <v>0</v>
      </c>
      <c r="AR238" s="113">
        <v>0</v>
      </c>
      <c r="AS238" s="113">
        <v>0</v>
      </c>
      <c r="AT238" s="113">
        <v>0</v>
      </c>
      <c r="AU238" s="113">
        <v>0</v>
      </c>
      <c r="AV238" s="113">
        <v>0</v>
      </c>
      <c r="AW238" s="113">
        <v>0</v>
      </c>
      <c r="AX238" s="113">
        <v>0</v>
      </c>
      <c r="AY238" s="113">
        <v>0</v>
      </c>
    </row>
    <row r="239" spans="1:51" x14ac:dyDescent="0.2">
      <c r="A239" s="112"/>
      <c r="B239" s="130">
        <v>31</v>
      </c>
      <c r="C239" s="109"/>
      <c r="D239" s="113">
        <v>0</v>
      </c>
      <c r="E239" s="113">
        <v>0</v>
      </c>
      <c r="F239" s="113">
        <v>0</v>
      </c>
      <c r="G239" s="113">
        <v>0</v>
      </c>
      <c r="H239" s="113">
        <v>0</v>
      </c>
      <c r="I239" s="113">
        <v>0</v>
      </c>
      <c r="J239" s="113">
        <v>0</v>
      </c>
      <c r="K239" s="113">
        <v>0</v>
      </c>
      <c r="L239" s="113">
        <v>0</v>
      </c>
      <c r="M239" s="113">
        <v>0</v>
      </c>
      <c r="N239" s="113">
        <v>0</v>
      </c>
      <c r="O239" s="113">
        <v>0</v>
      </c>
      <c r="P239" s="113">
        <v>0</v>
      </c>
      <c r="Q239" s="113">
        <v>0</v>
      </c>
      <c r="R239" s="113">
        <v>0</v>
      </c>
      <c r="S239" s="113">
        <v>0</v>
      </c>
      <c r="T239" s="113">
        <v>0</v>
      </c>
      <c r="U239" s="113">
        <v>0</v>
      </c>
      <c r="V239" s="113">
        <v>0</v>
      </c>
      <c r="W239" s="113">
        <v>0</v>
      </c>
      <c r="X239" s="113">
        <v>0</v>
      </c>
      <c r="Y239" s="113">
        <v>0</v>
      </c>
      <c r="Z239" s="113">
        <v>0</v>
      </c>
      <c r="AA239" s="113">
        <v>0</v>
      </c>
      <c r="AB239" s="113">
        <v>0</v>
      </c>
      <c r="AC239" s="113">
        <v>0</v>
      </c>
      <c r="AD239" s="113">
        <v>0</v>
      </c>
      <c r="AE239" s="113">
        <v>0</v>
      </c>
      <c r="AF239" s="113">
        <v>0</v>
      </c>
      <c r="AG239" s="113">
        <v>0</v>
      </c>
      <c r="AH239" s="113">
        <v>0</v>
      </c>
      <c r="AI239" s="113">
        <v>0</v>
      </c>
      <c r="AJ239" s="113">
        <v>0</v>
      </c>
      <c r="AK239" s="113">
        <v>0</v>
      </c>
      <c r="AL239" s="113">
        <v>0</v>
      </c>
      <c r="AM239" s="113">
        <v>0</v>
      </c>
      <c r="AN239" s="113">
        <v>0</v>
      </c>
      <c r="AO239" s="113">
        <v>0</v>
      </c>
      <c r="AP239" s="113">
        <v>0</v>
      </c>
      <c r="AQ239" s="113">
        <v>0</v>
      </c>
      <c r="AR239" s="113">
        <v>0</v>
      </c>
      <c r="AS239" s="113">
        <v>0</v>
      </c>
      <c r="AT239" s="113">
        <v>0</v>
      </c>
      <c r="AU239" s="113">
        <v>0</v>
      </c>
      <c r="AV239" s="113">
        <v>0</v>
      </c>
      <c r="AW239" s="113">
        <v>0</v>
      </c>
      <c r="AX239" s="113">
        <v>0</v>
      </c>
      <c r="AY239" s="113">
        <v>0</v>
      </c>
    </row>
    <row r="240" spans="1:51" x14ac:dyDescent="0.2">
      <c r="A240" s="112"/>
      <c r="B240" s="130">
        <v>32</v>
      </c>
      <c r="C240" s="109"/>
      <c r="D240" s="113">
        <v>0</v>
      </c>
      <c r="E240" s="113">
        <v>0</v>
      </c>
      <c r="F240" s="113">
        <v>0</v>
      </c>
      <c r="G240" s="113">
        <v>0</v>
      </c>
      <c r="H240" s="113">
        <v>0</v>
      </c>
      <c r="I240" s="113">
        <v>0</v>
      </c>
      <c r="J240" s="113">
        <v>0</v>
      </c>
      <c r="K240" s="113">
        <v>0</v>
      </c>
      <c r="L240" s="113">
        <v>0</v>
      </c>
      <c r="M240" s="113">
        <v>0</v>
      </c>
      <c r="N240" s="113">
        <v>0</v>
      </c>
      <c r="O240" s="113">
        <v>0</v>
      </c>
      <c r="P240" s="113">
        <v>0</v>
      </c>
      <c r="Q240" s="113">
        <v>0</v>
      </c>
      <c r="R240" s="113">
        <v>0</v>
      </c>
      <c r="S240" s="113">
        <v>0</v>
      </c>
      <c r="T240" s="113">
        <v>0</v>
      </c>
      <c r="U240" s="113">
        <v>0</v>
      </c>
      <c r="V240" s="113">
        <v>0</v>
      </c>
      <c r="W240" s="113">
        <v>0</v>
      </c>
      <c r="X240" s="113">
        <v>0</v>
      </c>
      <c r="Y240" s="113">
        <v>0</v>
      </c>
      <c r="Z240" s="113">
        <v>0</v>
      </c>
      <c r="AA240" s="113">
        <v>0</v>
      </c>
      <c r="AB240" s="113">
        <v>0</v>
      </c>
      <c r="AC240" s="113">
        <v>0</v>
      </c>
      <c r="AD240" s="113">
        <v>0</v>
      </c>
      <c r="AE240" s="113">
        <v>0</v>
      </c>
      <c r="AF240" s="113">
        <v>0</v>
      </c>
      <c r="AG240" s="113">
        <v>0</v>
      </c>
      <c r="AH240" s="113">
        <v>0</v>
      </c>
      <c r="AI240" s="113">
        <v>0</v>
      </c>
      <c r="AJ240" s="113">
        <v>0</v>
      </c>
      <c r="AK240" s="113">
        <v>0</v>
      </c>
      <c r="AL240" s="113">
        <v>0</v>
      </c>
      <c r="AM240" s="113">
        <v>0</v>
      </c>
      <c r="AN240" s="113">
        <v>0</v>
      </c>
      <c r="AO240" s="113">
        <v>0</v>
      </c>
      <c r="AP240" s="113">
        <v>0</v>
      </c>
      <c r="AQ240" s="113">
        <v>0</v>
      </c>
      <c r="AR240" s="113">
        <v>0</v>
      </c>
      <c r="AS240" s="113">
        <v>0</v>
      </c>
      <c r="AT240" s="113">
        <v>0</v>
      </c>
      <c r="AU240" s="113">
        <v>0</v>
      </c>
      <c r="AV240" s="113">
        <v>0</v>
      </c>
      <c r="AW240" s="113">
        <v>0</v>
      </c>
      <c r="AX240" s="113">
        <v>0</v>
      </c>
      <c r="AY240" s="113">
        <v>0</v>
      </c>
    </row>
    <row r="241" spans="1:51" x14ac:dyDescent="0.2">
      <c r="A241" s="112"/>
      <c r="B241" s="130">
        <v>33</v>
      </c>
      <c r="C241" s="109"/>
      <c r="D241" s="113">
        <v>0</v>
      </c>
      <c r="E241" s="113">
        <v>0</v>
      </c>
      <c r="F241" s="113">
        <v>0</v>
      </c>
      <c r="G241" s="113">
        <v>0</v>
      </c>
      <c r="H241" s="113">
        <v>0</v>
      </c>
      <c r="I241" s="113">
        <v>0</v>
      </c>
      <c r="J241" s="113">
        <v>0</v>
      </c>
      <c r="K241" s="113">
        <v>0</v>
      </c>
      <c r="L241" s="113">
        <v>0</v>
      </c>
      <c r="M241" s="113">
        <v>0</v>
      </c>
      <c r="N241" s="113">
        <v>0</v>
      </c>
      <c r="O241" s="113">
        <v>0</v>
      </c>
      <c r="P241" s="113">
        <v>0</v>
      </c>
      <c r="Q241" s="113">
        <v>0</v>
      </c>
      <c r="R241" s="113">
        <v>0</v>
      </c>
      <c r="S241" s="113">
        <v>0</v>
      </c>
      <c r="T241" s="113">
        <v>0</v>
      </c>
      <c r="U241" s="113">
        <v>0</v>
      </c>
      <c r="V241" s="113">
        <v>0</v>
      </c>
      <c r="W241" s="113">
        <v>0</v>
      </c>
      <c r="X241" s="113">
        <v>0</v>
      </c>
      <c r="Y241" s="113">
        <v>0</v>
      </c>
      <c r="Z241" s="113">
        <v>0</v>
      </c>
      <c r="AA241" s="113">
        <v>0</v>
      </c>
      <c r="AB241" s="113">
        <v>0</v>
      </c>
      <c r="AC241" s="113">
        <v>0</v>
      </c>
      <c r="AD241" s="113">
        <v>0</v>
      </c>
      <c r="AE241" s="113">
        <v>0</v>
      </c>
      <c r="AF241" s="113">
        <v>0</v>
      </c>
      <c r="AG241" s="113">
        <v>0</v>
      </c>
      <c r="AH241" s="113">
        <v>0</v>
      </c>
      <c r="AI241" s="113">
        <v>0</v>
      </c>
      <c r="AJ241" s="113">
        <v>0</v>
      </c>
      <c r="AK241" s="113">
        <v>0</v>
      </c>
      <c r="AL241" s="113">
        <v>0</v>
      </c>
      <c r="AM241" s="113">
        <v>0</v>
      </c>
      <c r="AN241" s="113">
        <v>0</v>
      </c>
      <c r="AO241" s="113">
        <v>0</v>
      </c>
      <c r="AP241" s="113">
        <v>0</v>
      </c>
      <c r="AQ241" s="113">
        <v>0</v>
      </c>
      <c r="AR241" s="113">
        <v>0</v>
      </c>
      <c r="AS241" s="113">
        <v>0</v>
      </c>
      <c r="AT241" s="113">
        <v>0</v>
      </c>
      <c r="AU241" s="113">
        <v>0</v>
      </c>
      <c r="AV241" s="113">
        <v>0</v>
      </c>
      <c r="AW241" s="113">
        <v>0</v>
      </c>
      <c r="AX241" s="113">
        <v>0</v>
      </c>
      <c r="AY241" s="113">
        <v>0</v>
      </c>
    </row>
    <row r="242" spans="1:51" x14ac:dyDescent="0.2">
      <c r="A242" s="112"/>
      <c r="B242" s="130">
        <v>34</v>
      </c>
      <c r="C242" s="109"/>
      <c r="D242" s="113">
        <v>0</v>
      </c>
      <c r="E242" s="113">
        <v>0</v>
      </c>
      <c r="F242" s="113">
        <v>0</v>
      </c>
      <c r="G242" s="113">
        <v>0</v>
      </c>
      <c r="H242" s="113">
        <v>0</v>
      </c>
      <c r="I242" s="113">
        <v>0</v>
      </c>
      <c r="J242" s="113">
        <v>0</v>
      </c>
      <c r="K242" s="113">
        <v>0</v>
      </c>
      <c r="L242" s="113">
        <v>0</v>
      </c>
      <c r="M242" s="113">
        <v>0</v>
      </c>
      <c r="N242" s="113">
        <v>0</v>
      </c>
      <c r="O242" s="113">
        <v>0</v>
      </c>
      <c r="P242" s="113">
        <v>0</v>
      </c>
      <c r="Q242" s="113">
        <v>0</v>
      </c>
      <c r="R242" s="113">
        <v>0</v>
      </c>
      <c r="S242" s="113">
        <v>0</v>
      </c>
      <c r="T242" s="113">
        <v>0</v>
      </c>
      <c r="U242" s="113">
        <v>0</v>
      </c>
      <c r="V242" s="113">
        <v>0</v>
      </c>
      <c r="W242" s="113">
        <v>0</v>
      </c>
      <c r="X242" s="113">
        <v>0</v>
      </c>
      <c r="Y242" s="113">
        <v>0</v>
      </c>
      <c r="Z242" s="113">
        <v>0</v>
      </c>
      <c r="AA242" s="113">
        <v>0</v>
      </c>
      <c r="AB242" s="113">
        <v>0</v>
      </c>
      <c r="AC242" s="113">
        <v>0</v>
      </c>
      <c r="AD242" s="113">
        <v>0</v>
      </c>
      <c r="AE242" s="113">
        <v>0</v>
      </c>
      <c r="AF242" s="113">
        <v>0</v>
      </c>
      <c r="AG242" s="113">
        <v>0</v>
      </c>
      <c r="AH242" s="113">
        <v>0</v>
      </c>
      <c r="AI242" s="113">
        <v>0</v>
      </c>
      <c r="AJ242" s="113">
        <v>0</v>
      </c>
      <c r="AK242" s="113">
        <v>0</v>
      </c>
      <c r="AL242" s="113">
        <v>0</v>
      </c>
      <c r="AM242" s="113">
        <v>0</v>
      </c>
      <c r="AN242" s="113">
        <v>0</v>
      </c>
      <c r="AO242" s="113">
        <v>0</v>
      </c>
      <c r="AP242" s="113">
        <v>0</v>
      </c>
      <c r="AQ242" s="113">
        <v>0</v>
      </c>
      <c r="AR242" s="113">
        <v>0</v>
      </c>
      <c r="AS242" s="113">
        <v>0</v>
      </c>
      <c r="AT242" s="113">
        <v>0</v>
      </c>
      <c r="AU242" s="113">
        <v>0</v>
      </c>
      <c r="AV242" s="113">
        <v>0</v>
      </c>
      <c r="AW242" s="113">
        <v>0</v>
      </c>
      <c r="AX242" s="113">
        <v>0</v>
      </c>
      <c r="AY242" s="113">
        <v>0</v>
      </c>
    </row>
    <row r="243" spans="1:51" x14ac:dyDescent="0.2">
      <c r="A243" s="112"/>
      <c r="B243" s="130">
        <v>35</v>
      </c>
      <c r="C243" s="109"/>
      <c r="D243" s="113">
        <v>0</v>
      </c>
      <c r="E243" s="113">
        <v>0</v>
      </c>
      <c r="F243" s="113">
        <v>0</v>
      </c>
      <c r="G243" s="113">
        <v>0</v>
      </c>
      <c r="H243" s="113">
        <v>0</v>
      </c>
      <c r="I243" s="113">
        <v>0</v>
      </c>
      <c r="J243" s="113">
        <v>0</v>
      </c>
      <c r="K243" s="113">
        <v>0</v>
      </c>
      <c r="L243" s="113">
        <v>0</v>
      </c>
      <c r="M243" s="113">
        <v>0</v>
      </c>
      <c r="N243" s="113">
        <v>0</v>
      </c>
      <c r="O243" s="113">
        <v>0</v>
      </c>
      <c r="P243" s="113">
        <v>0</v>
      </c>
      <c r="Q243" s="113">
        <v>0</v>
      </c>
      <c r="R243" s="113">
        <v>0</v>
      </c>
      <c r="S243" s="113">
        <v>0</v>
      </c>
      <c r="T243" s="113">
        <v>0</v>
      </c>
      <c r="U243" s="113">
        <v>0</v>
      </c>
      <c r="V243" s="113">
        <v>0</v>
      </c>
      <c r="W243" s="113">
        <v>0</v>
      </c>
      <c r="X243" s="113">
        <v>0</v>
      </c>
      <c r="Y243" s="113">
        <v>0</v>
      </c>
      <c r="Z243" s="113">
        <v>0</v>
      </c>
      <c r="AA243" s="113">
        <v>0</v>
      </c>
      <c r="AB243" s="113">
        <v>0</v>
      </c>
      <c r="AC243" s="113">
        <v>0</v>
      </c>
      <c r="AD243" s="113">
        <v>0</v>
      </c>
      <c r="AE243" s="113">
        <v>0</v>
      </c>
      <c r="AF243" s="113">
        <v>0</v>
      </c>
      <c r="AG243" s="113">
        <v>0</v>
      </c>
      <c r="AH243" s="113">
        <v>0</v>
      </c>
      <c r="AI243" s="113">
        <v>0</v>
      </c>
      <c r="AJ243" s="113">
        <v>0</v>
      </c>
      <c r="AK243" s="113">
        <v>0</v>
      </c>
      <c r="AL243" s="113">
        <v>0</v>
      </c>
      <c r="AM243" s="113">
        <v>0</v>
      </c>
      <c r="AN243" s="113">
        <v>0</v>
      </c>
      <c r="AO243" s="113">
        <v>0</v>
      </c>
      <c r="AP243" s="113">
        <v>0</v>
      </c>
      <c r="AQ243" s="113">
        <v>0</v>
      </c>
      <c r="AR243" s="113">
        <v>0</v>
      </c>
      <c r="AS243" s="113">
        <v>0</v>
      </c>
      <c r="AT243" s="113">
        <v>0</v>
      </c>
      <c r="AU243" s="113">
        <v>0</v>
      </c>
      <c r="AV243" s="113">
        <v>0</v>
      </c>
      <c r="AW243" s="113">
        <v>0</v>
      </c>
      <c r="AX243" s="113">
        <v>0</v>
      </c>
      <c r="AY243" s="113">
        <v>0</v>
      </c>
    </row>
    <row r="244" spans="1:51" x14ac:dyDescent="0.2">
      <c r="A244" s="112"/>
      <c r="B244" s="130">
        <v>36</v>
      </c>
      <c r="C244" s="109"/>
      <c r="D244" s="113">
        <v>0</v>
      </c>
      <c r="E244" s="113">
        <v>0</v>
      </c>
      <c r="F244" s="113">
        <v>0</v>
      </c>
      <c r="G244" s="113">
        <v>0</v>
      </c>
      <c r="H244" s="113">
        <v>0</v>
      </c>
      <c r="I244" s="113">
        <v>0</v>
      </c>
      <c r="J244" s="113">
        <v>0</v>
      </c>
      <c r="K244" s="113">
        <v>0</v>
      </c>
      <c r="L244" s="113">
        <v>0</v>
      </c>
      <c r="M244" s="113">
        <v>0</v>
      </c>
      <c r="N244" s="113">
        <v>0</v>
      </c>
      <c r="O244" s="113">
        <v>0</v>
      </c>
      <c r="P244" s="113">
        <v>0</v>
      </c>
      <c r="Q244" s="113">
        <v>0</v>
      </c>
      <c r="R244" s="113">
        <v>0</v>
      </c>
      <c r="S244" s="113">
        <v>0</v>
      </c>
      <c r="T244" s="113">
        <v>0</v>
      </c>
      <c r="U244" s="113">
        <v>0</v>
      </c>
      <c r="V244" s="113">
        <v>0</v>
      </c>
      <c r="W244" s="113">
        <v>0</v>
      </c>
      <c r="X244" s="113">
        <v>0</v>
      </c>
      <c r="Y244" s="113">
        <v>0</v>
      </c>
      <c r="Z244" s="113">
        <v>0</v>
      </c>
      <c r="AA244" s="113">
        <v>0</v>
      </c>
      <c r="AB244" s="113">
        <v>0</v>
      </c>
      <c r="AC244" s="113">
        <v>0</v>
      </c>
      <c r="AD244" s="113">
        <v>0</v>
      </c>
      <c r="AE244" s="113">
        <v>0</v>
      </c>
      <c r="AF244" s="113">
        <v>0</v>
      </c>
      <c r="AG244" s="113">
        <v>0</v>
      </c>
      <c r="AH244" s="113">
        <v>0</v>
      </c>
      <c r="AI244" s="113">
        <v>0</v>
      </c>
      <c r="AJ244" s="113">
        <v>0</v>
      </c>
      <c r="AK244" s="113">
        <v>0</v>
      </c>
      <c r="AL244" s="113">
        <v>0</v>
      </c>
      <c r="AM244" s="113">
        <v>0</v>
      </c>
      <c r="AN244" s="113">
        <v>0</v>
      </c>
      <c r="AO244" s="113">
        <v>0</v>
      </c>
      <c r="AP244" s="113">
        <v>0</v>
      </c>
      <c r="AQ244" s="113">
        <v>0</v>
      </c>
      <c r="AR244" s="113">
        <v>0</v>
      </c>
      <c r="AS244" s="113">
        <v>0</v>
      </c>
      <c r="AT244" s="113">
        <v>0</v>
      </c>
      <c r="AU244" s="113">
        <v>0</v>
      </c>
      <c r="AV244" s="113">
        <v>0</v>
      </c>
      <c r="AW244" s="113">
        <v>0</v>
      </c>
      <c r="AX244" s="113">
        <v>0</v>
      </c>
      <c r="AY244" s="113">
        <v>0</v>
      </c>
    </row>
    <row r="245" spans="1:51" x14ac:dyDescent="0.2">
      <c r="A245" s="112"/>
      <c r="B245" s="133">
        <v>37</v>
      </c>
      <c r="C245" s="109"/>
      <c r="D245" s="113">
        <v>0</v>
      </c>
      <c r="E245" s="113">
        <v>0</v>
      </c>
      <c r="F245" s="113">
        <v>0</v>
      </c>
      <c r="G245" s="113">
        <v>0</v>
      </c>
      <c r="H245" s="113">
        <v>0</v>
      </c>
      <c r="I245" s="113">
        <v>0</v>
      </c>
      <c r="J245" s="113">
        <v>0</v>
      </c>
      <c r="K245" s="113">
        <v>0</v>
      </c>
      <c r="L245" s="113">
        <v>0</v>
      </c>
      <c r="M245" s="113">
        <v>0</v>
      </c>
      <c r="N245" s="113">
        <v>0</v>
      </c>
      <c r="O245" s="113">
        <v>0</v>
      </c>
      <c r="P245" s="113">
        <v>0</v>
      </c>
      <c r="Q245" s="113">
        <v>0</v>
      </c>
      <c r="R245" s="113">
        <v>0</v>
      </c>
      <c r="S245" s="113">
        <v>0</v>
      </c>
      <c r="T245" s="113">
        <v>0</v>
      </c>
      <c r="U245" s="113">
        <v>0</v>
      </c>
      <c r="V245" s="113">
        <v>0</v>
      </c>
      <c r="W245" s="113">
        <v>0</v>
      </c>
      <c r="X245" s="113">
        <v>0</v>
      </c>
      <c r="Y245" s="113">
        <v>0</v>
      </c>
      <c r="Z245" s="113">
        <v>0</v>
      </c>
      <c r="AA245" s="113">
        <v>0</v>
      </c>
      <c r="AB245" s="113">
        <v>0</v>
      </c>
      <c r="AC245" s="113">
        <v>0</v>
      </c>
      <c r="AD245" s="113">
        <v>0</v>
      </c>
      <c r="AE245" s="113">
        <v>0</v>
      </c>
      <c r="AF245" s="113">
        <v>0</v>
      </c>
      <c r="AG245" s="113">
        <v>0</v>
      </c>
      <c r="AH245" s="113">
        <v>0</v>
      </c>
      <c r="AI245" s="113">
        <v>0</v>
      </c>
      <c r="AJ245" s="113">
        <v>0</v>
      </c>
      <c r="AK245" s="113">
        <v>0</v>
      </c>
      <c r="AL245" s="113">
        <v>0</v>
      </c>
      <c r="AM245" s="113">
        <v>0</v>
      </c>
      <c r="AN245" s="113">
        <v>0</v>
      </c>
      <c r="AO245" s="113">
        <v>0</v>
      </c>
      <c r="AP245" s="113">
        <v>0</v>
      </c>
      <c r="AQ245" s="113">
        <v>0</v>
      </c>
      <c r="AR245" s="113">
        <v>0</v>
      </c>
      <c r="AS245" s="113">
        <v>0</v>
      </c>
      <c r="AT245" s="113">
        <v>0</v>
      </c>
      <c r="AU245" s="113">
        <v>0</v>
      </c>
      <c r="AV245" s="113">
        <v>0</v>
      </c>
      <c r="AW245" s="113">
        <v>0</v>
      </c>
      <c r="AX245" s="113">
        <v>0</v>
      </c>
      <c r="AY245" s="113">
        <v>0</v>
      </c>
    </row>
    <row r="246" spans="1:51" x14ac:dyDescent="0.2">
      <c r="A246" s="112"/>
      <c r="B246" s="133">
        <v>38</v>
      </c>
      <c r="C246" s="109"/>
      <c r="D246" s="113">
        <v>0</v>
      </c>
      <c r="E246" s="113">
        <v>0</v>
      </c>
      <c r="F246" s="113">
        <v>0</v>
      </c>
      <c r="G246" s="113">
        <v>0</v>
      </c>
      <c r="H246" s="113">
        <v>0</v>
      </c>
      <c r="I246" s="113">
        <v>0</v>
      </c>
      <c r="J246" s="113">
        <v>0</v>
      </c>
      <c r="K246" s="113">
        <v>0</v>
      </c>
      <c r="L246" s="113">
        <v>0</v>
      </c>
      <c r="M246" s="113">
        <v>0</v>
      </c>
      <c r="N246" s="113">
        <v>0</v>
      </c>
      <c r="O246" s="113">
        <v>0</v>
      </c>
      <c r="P246" s="113">
        <v>0</v>
      </c>
      <c r="Q246" s="113">
        <v>0</v>
      </c>
      <c r="R246" s="113">
        <v>0</v>
      </c>
      <c r="S246" s="113">
        <v>0</v>
      </c>
      <c r="T246" s="113">
        <v>0</v>
      </c>
      <c r="U246" s="113">
        <v>0</v>
      </c>
      <c r="V246" s="113">
        <v>0</v>
      </c>
      <c r="W246" s="113">
        <v>0</v>
      </c>
      <c r="X246" s="113">
        <v>0</v>
      </c>
      <c r="Y246" s="113">
        <v>0</v>
      </c>
      <c r="Z246" s="113">
        <v>0</v>
      </c>
      <c r="AA246" s="113">
        <v>0</v>
      </c>
      <c r="AB246" s="113">
        <v>0</v>
      </c>
      <c r="AC246" s="113">
        <v>0</v>
      </c>
      <c r="AD246" s="113">
        <v>0</v>
      </c>
      <c r="AE246" s="113">
        <v>0</v>
      </c>
      <c r="AF246" s="113">
        <v>0</v>
      </c>
      <c r="AG246" s="113">
        <v>0</v>
      </c>
      <c r="AH246" s="113">
        <v>0</v>
      </c>
      <c r="AI246" s="113">
        <v>0</v>
      </c>
      <c r="AJ246" s="113">
        <v>0</v>
      </c>
      <c r="AK246" s="113">
        <v>0</v>
      </c>
      <c r="AL246" s="113">
        <v>0</v>
      </c>
      <c r="AM246" s="113">
        <v>0</v>
      </c>
      <c r="AN246" s="113">
        <v>0</v>
      </c>
      <c r="AO246" s="113">
        <v>0</v>
      </c>
      <c r="AP246" s="113">
        <v>0</v>
      </c>
      <c r="AQ246" s="113">
        <v>0</v>
      </c>
      <c r="AR246" s="113">
        <v>0</v>
      </c>
      <c r="AS246" s="113">
        <v>0</v>
      </c>
      <c r="AT246" s="113">
        <v>0</v>
      </c>
      <c r="AU246" s="113">
        <v>0</v>
      </c>
      <c r="AV246" s="113">
        <v>0</v>
      </c>
      <c r="AW246" s="113">
        <v>0</v>
      </c>
      <c r="AX246" s="113">
        <v>0</v>
      </c>
      <c r="AY246" s="113">
        <v>0</v>
      </c>
    </row>
    <row r="247" spans="1:51" x14ac:dyDescent="0.2">
      <c r="A247" s="112"/>
      <c r="B247" s="133">
        <v>39</v>
      </c>
      <c r="C247" s="109"/>
      <c r="D247" s="113">
        <v>0</v>
      </c>
      <c r="E247" s="113">
        <v>0</v>
      </c>
      <c r="F247" s="113">
        <v>0</v>
      </c>
      <c r="G247" s="113">
        <v>0</v>
      </c>
      <c r="H247" s="113">
        <v>0</v>
      </c>
      <c r="I247" s="113">
        <v>0</v>
      </c>
      <c r="J247" s="113">
        <v>0</v>
      </c>
      <c r="K247" s="113">
        <v>0</v>
      </c>
      <c r="L247" s="113">
        <v>0</v>
      </c>
      <c r="M247" s="113">
        <v>0</v>
      </c>
      <c r="N247" s="113">
        <v>0</v>
      </c>
      <c r="O247" s="113">
        <v>0</v>
      </c>
      <c r="P247" s="113">
        <v>0</v>
      </c>
      <c r="Q247" s="113">
        <v>0</v>
      </c>
      <c r="R247" s="113">
        <v>0</v>
      </c>
      <c r="S247" s="113">
        <v>0</v>
      </c>
      <c r="T247" s="113">
        <v>0</v>
      </c>
      <c r="U247" s="113">
        <v>0</v>
      </c>
      <c r="V247" s="113">
        <v>0</v>
      </c>
      <c r="W247" s="113">
        <v>0</v>
      </c>
      <c r="X247" s="113">
        <v>0</v>
      </c>
      <c r="Y247" s="113">
        <v>0</v>
      </c>
      <c r="Z247" s="113">
        <v>0</v>
      </c>
      <c r="AA247" s="113">
        <v>0</v>
      </c>
      <c r="AB247" s="113">
        <v>0</v>
      </c>
      <c r="AC247" s="113">
        <v>0</v>
      </c>
      <c r="AD247" s="113">
        <v>0</v>
      </c>
      <c r="AE247" s="113">
        <v>0</v>
      </c>
      <c r="AF247" s="113">
        <v>0</v>
      </c>
      <c r="AG247" s="113">
        <v>0</v>
      </c>
      <c r="AH247" s="113">
        <v>0</v>
      </c>
      <c r="AI247" s="113">
        <v>0</v>
      </c>
      <c r="AJ247" s="113">
        <v>0</v>
      </c>
      <c r="AK247" s="113">
        <v>0</v>
      </c>
      <c r="AL247" s="113">
        <v>0</v>
      </c>
      <c r="AM247" s="113">
        <v>0</v>
      </c>
      <c r="AN247" s="113">
        <v>0</v>
      </c>
      <c r="AO247" s="113">
        <v>0</v>
      </c>
      <c r="AP247" s="113">
        <v>0</v>
      </c>
      <c r="AQ247" s="113">
        <v>0</v>
      </c>
      <c r="AR247" s="113">
        <v>0</v>
      </c>
      <c r="AS247" s="113">
        <v>0</v>
      </c>
      <c r="AT247" s="113">
        <v>0</v>
      </c>
      <c r="AU247" s="113">
        <v>0</v>
      </c>
      <c r="AV247" s="113">
        <v>0</v>
      </c>
      <c r="AW247" s="113">
        <v>0</v>
      </c>
      <c r="AX247" s="113">
        <v>0</v>
      </c>
      <c r="AY247" s="113">
        <v>0</v>
      </c>
    </row>
    <row r="248" spans="1:51" x14ac:dyDescent="0.2">
      <c r="A248" s="112"/>
      <c r="B248" s="133">
        <v>40</v>
      </c>
      <c r="C248" s="109"/>
      <c r="D248" s="113">
        <v>0</v>
      </c>
      <c r="E248" s="113">
        <v>0</v>
      </c>
      <c r="F248" s="113">
        <v>0</v>
      </c>
      <c r="G248" s="113">
        <v>0</v>
      </c>
      <c r="H248" s="113">
        <v>0</v>
      </c>
      <c r="I248" s="113">
        <v>0</v>
      </c>
      <c r="J248" s="113">
        <v>0</v>
      </c>
      <c r="K248" s="113">
        <v>0</v>
      </c>
      <c r="L248" s="113">
        <v>0</v>
      </c>
      <c r="M248" s="113">
        <v>0</v>
      </c>
      <c r="N248" s="113">
        <v>0</v>
      </c>
      <c r="O248" s="113">
        <v>0</v>
      </c>
      <c r="P248" s="113">
        <v>0</v>
      </c>
      <c r="Q248" s="113">
        <v>0</v>
      </c>
      <c r="R248" s="113">
        <v>0</v>
      </c>
      <c r="S248" s="113">
        <v>0</v>
      </c>
      <c r="T248" s="113">
        <v>0</v>
      </c>
      <c r="U248" s="113">
        <v>0</v>
      </c>
      <c r="V248" s="113">
        <v>0</v>
      </c>
      <c r="W248" s="113">
        <v>0</v>
      </c>
      <c r="X248" s="113">
        <v>0</v>
      </c>
      <c r="Y248" s="113">
        <v>0</v>
      </c>
      <c r="Z248" s="113">
        <v>0</v>
      </c>
      <c r="AA248" s="113">
        <v>0</v>
      </c>
      <c r="AB248" s="113">
        <v>0</v>
      </c>
      <c r="AC248" s="113">
        <v>0</v>
      </c>
      <c r="AD248" s="113">
        <v>0</v>
      </c>
      <c r="AE248" s="113">
        <v>0</v>
      </c>
      <c r="AF248" s="113">
        <v>0</v>
      </c>
      <c r="AG248" s="113">
        <v>0</v>
      </c>
      <c r="AH248" s="113">
        <v>0</v>
      </c>
      <c r="AI248" s="113">
        <v>0</v>
      </c>
      <c r="AJ248" s="113">
        <v>0</v>
      </c>
      <c r="AK248" s="113">
        <v>0</v>
      </c>
      <c r="AL248" s="113">
        <v>0</v>
      </c>
      <c r="AM248" s="113">
        <v>0</v>
      </c>
      <c r="AN248" s="113">
        <v>0</v>
      </c>
      <c r="AO248" s="113">
        <v>0</v>
      </c>
      <c r="AP248" s="113">
        <v>0</v>
      </c>
      <c r="AQ248" s="113">
        <v>0</v>
      </c>
      <c r="AR248" s="113">
        <v>0</v>
      </c>
      <c r="AS248" s="113">
        <v>0</v>
      </c>
      <c r="AT248" s="113">
        <v>0</v>
      </c>
      <c r="AU248" s="113">
        <v>0</v>
      </c>
      <c r="AV248" s="113">
        <v>0</v>
      </c>
      <c r="AW248" s="113">
        <v>0</v>
      </c>
      <c r="AX248" s="113">
        <v>0</v>
      </c>
      <c r="AY248" s="113">
        <v>0</v>
      </c>
    </row>
    <row r="249" spans="1:51" x14ac:dyDescent="0.2">
      <c r="A249" s="112"/>
      <c r="B249" s="133">
        <v>41</v>
      </c>
      <c r="C249" s="109"/>
      <c r="D249" s="113">
        <v>0</v>
      </c>
      <c r="E249" s="113">
        <v>0</v>
      </c>
      <c r="F249" s="113">
        <v>0</v>
      </c>
      <c r="G249" s="113">
        <v>0</v>
      </c>
      <c r="H249" s="113">
        <v>0</v>
      </c>
      <c r="I249" s="113">
        <v>0</v>
      </c>
      <c r="J249" s="113">
        <v>0</v>
      </c>
      <c r="K249" s="113">
        <v>0</v>
      </c>
      <c r="L249" s="113">
        <v>0</v>
      </c>
      <c r="M249" s="113">
        <v>0</v>
      </c>
      <c r="N249" s="113">
        <v>0</v>
      </c>
      <c r="O249" s="113">
        <v>0</v>
      </c>
      <c r="P249" s="113">
        <v>0</v>
      </c>
      <c r="Q249" s="113">
        <v>0</v>
      </c>
      <c r="R249" s="113">
        <v>0</v>
      </c>
      <c r="S249" s="113">
        <v>0</v>
      </c>
      <c r="T249" s="113">
        <v>0</v>
      </c>
      <c r="U249" s="113">
        <v>0</v>
      </c>
      <c r="V249" s="113">
        <v>0</v>
      </c>
      <c r="W249" s="113">
        <v>0</v>
      </c>
      <c r="X249" s="113">
        <v>0</v>
      </c>
      <c r="Y249" s="113">
        <v>0</v>
      </c>
      <c r="Z249" s="113">
        <v>0</v>
      </c>
      <c r="AA249" s="113">
        <v>0</v>
      </c>
      <c r="AB249" s="113">
        <v>0</v>
      </c>
      <c r="AC249" s="113">
        <v>0</v>
      </c>
      <c r="AD249" s="113">
        <v>0</v>
      </c>
      <c r="AE249" s="113">
        <v>0</v>
      </c>
      <c r="AF249" s="113">
        <v>0</v>
      </c>
      <c r="AG249" s="113">
        <v>0</v>
      </c>
      <c r="AH249" s="113">
        <v>0</v>
      </c>
      <c r="AI249" s="113">
        <v>0</v>
      </c>
      <c r="AJ249" s="113">
        <v>0</v>
      </c>
      <c r="AK249" s="113">
        <v>0</v>
      </c>
      <c r="AL249" s="113">
        <v>0</v>
      </c>
      <c r="AM249" s="113">
        <v>0</v>
      </c>
      <c r="AN249" s="113">
        <v>0</v>
      </c>
      <c r="AO249" s="113">
        <v>0</v>
      </c>
      <c r="AP249" s="113">
        <v>0</v>
      </c>
      <c r="AQ249" s="113">
        <v>0</v>
      </c>
      <c r="AR249" s="113">
        <v>0</v>
      </c>
      <c r="AS249" s="113">
        <v>0</v>
      </c>
      <c r="AT249" s="113">
        <v>0</v>
      </c>
      <c r="AU249" s="113">
        <v>0</v>
      </c>
      <c r="AV249" s="113">
        <v>0</v>
      </c>
      <c r="AW249" s="113">
        <v>0</v>
      </c>
      <c r="AX249" s="113">
        <v>0</v>
      </c>
      <c r="AY249" s="113">
        <v>0</v>
      </c>
    </row>
    <row r="250" spans="1:51" x14ac:dyDescent="0.2">
      <c r="A250" s="112"/>
      <c r="B250" s="133">
        <v>42</v>
      </c>
      <c r="C250" s="109"/>
      <c r="D250" s="113">
        <v>0</v>
      </c>
      <c r="E250" s="113">
        <v>0</v>
      </c>
      <c r="F250" s="113">
        <v>0</v>
      </c>
      <c r="G250" s="113">
        <v>0</v>
      </c>
      <c r="H250" s="113">
        <v>0</v>
      </c>
      <c r="I250" s="113">
        <v>0</v>
      </c>
      <c r="J250" s="113">
        <v>0</v>
      </c>
      <c r="K250" s="113">
        <v>0</v>
      </c>
      <c r="L250" s="113">
        <v>0</v>
      </c>
      <c r="M250" s="113">
        <v>0</v>
      </c>
      <c r="N250" s="113">
        <v>0</v>
      </c>
      <c r="O250" s="113">
        <v>0</v>
      </c>
      <c r="P250" s="113">
        <v>0</v>
      </c>
      <c r="Q250" s="113">
        <v>0</v>
      </c>
      <c r="R250" s="113">
        <v>0</v>
      </c>
      <c r="S250" s="113">
        <v>0</v>
      </c>
      <c r="T250" s="113">
        <v>0</v>
      </c>
      <c r="U250" s="113">
        <v>0</v>
      </c>
      <c r="V250" s="113">
        <v>0</v>
      </c>
      <c r="W250" s="113">
        <v>0</v>
      </c>
      <c r="X250" s="113">
        <v>0</v>
      </c>
      <c r="Y250" s="113">
        <v>0</v>
      </c>
      <c r="Z250" s="113">
        <v>0</v>
      </c>
      <c r="AA250" s="113">
        <v>0</v>
      </c>
      <c r="AB250" s="113">
        <v>0</v>
      </c>
      <c r="AC250" s="113">
        <v>0</v>
      </c>
      <c r="AD250" s="113">
        <v>0</v>
      </c>
      <c r="AE250" s="113">
        <v>0</v>
      </c>
      <c r="AF250" s="113">
        <v>0</v>
      </c>
      <c r="AG250" s="113">
        <v>0</v>
      </c>
      <c r="AH250" s="113">
        <v>0</v>
      </c>
      <c r="AI250" s="113">
        <v>0</v>
      </c>
      <c r="AJ250" s="113">
        <v>0</v>
      </c>
      <c r="AK250" s="113">
        <v>0</v>
      </c>
      <c r="AL250" s="113">
        <v>0</v>
      </c>
      <c r="AM250" s="113">
        <v>0</v>
      </c>
      <c r="AN250" s="113">
        <v>0</v>
      </c>
      <c r="AO250" s="113">
        <v>0</v>
      </c>
      <c r="AP250" s="113">
        <v>0</v>
      </c>
      <c r="AQ250" s="113">
        <v>0</v>
      </c>
      <c r="AR250" s="113">
        <v>0</v>
      </c>
      <c r="AS250" s="113">
        <v>0</v>
      </c>
      <c r="AT250" s="113">
        <v>0</v>
      </c>
      <c r="AU250" s="113">
        <v>0</v>
      </c>
      <c r="AV250" s="113">
        <v>0</v>
      </c>
      <c r="AW250" s="113">
        <v>0</v>
      </c>
      <c r="AX250" s="113">
        <v>0</v>
      </c>
      <c r="AY250" s="113">
        <v>0</v>
      </c>
    </row>
    <row r="251" spans="1:51" x14ac:dyDescent="0.2">
      <c r="A251" s="112"/>
      <c r="B251" s="133">
        <v>43</v>
      </c>
      <c r="C251" s="109"/>
      <c r="D251" s="113">
        <v>0</v>
      </c>
      <c r="E251" s="113">
        <v>0</v>
      </c>
      <c r="F251" s="113">
        <v>0</v>
      </c>
      <c r="G251" s="113">
        <v>0</v>
      </c>
      <c r="H251" s="113">
        <v>0</v>
      </c>
      <c r="I251" s="113">
        <v>0</v>
      </c>
      <c r="J251" s="113">
        <v>0</v>
      </c>
      <c r="K251" s="113">
        <v>0</v>
      </c>
      <c r="L251" s="113">
        <v>0</v>
      </c>
      <c r="M251" s="113">
        <v>0</v>
      </c>
      <c r="N251" s="113">
        <v>0</v>
      </c>
      <c r="O251" s="113">
        <v>0</v>
      </c>
      <c r="P251" s="113">
        <v>0</v>
      </c>
      <c r="Q251" s="113">
        <v>0</v>
      </c>
      <c r="R251" s="113">
        <v>0</v>
      </c>
      <c r="S251" s="113">
        <v>0</v>
      </c>
      <c r="T251" s="113">
        <v>0</v>
      </c>
      <c r="U251" s="113">
        <v>0</v>
      </c>
      <c r="V251" s="113">
        <v>0</v>
      </c>
      <c r="W251" s="113">
        <v>0</v>
      </c>
      <c r="X251" s="113">
        <v>0</v>
      </c>
      <c r="Y251" s="113">
        <v>0</v>
      </c>
      <c r="Z251" s="113">
        <v>0</v>
      </c>
      <c r="AA251" s="113">
        <v>0</v>
      </c>
      <c r="AB251" s="113">
        <v>0</v>
      </c>
      <c r="AC251" s="113">
        <v>0</v>
      </c>
      <c r="AD251" s="113">
        <v>0</v>
      </c>
      <c r="AE251" s="113">
        <v>0</v>
      </c>
      <c r="AF251" s="113">
        <v>0</v>
      </c>
      <c r="AG251" s="113">
        <v>0</v>
      </c>
      <c r="AH251" s="113">
        <v>0</v>
      </c>
      <c r="AI251" s="113">
        <v>0</v>
      </c>
      <c r="AJ251" s="113">
        <v>0</v>
      </c>
      <c r="AK251" s="113">
        <v>0</v>
      </c>
      <c r="AL251" s="113">
        <v>0</v>
      </c>
      <c r="AM251" s="113">
        <v>0</v>
      </c>
      <c r="AN251" s="113">
        <v>0</v>
      </c>
      <c r="AO251" s="113">
        <v>0</v>
      </c>
      <c r="AP251" s="113">
        <v>0</v>
      </c>
      <c r="AQ251" s="113">
        <v>0</v>
      </c>
      <c r="AR251" s="113">
        <v>0</v>
      </c>
      <c r="AS251" s="113">
        <v>0</v>
      </c>
      <c r="AT251" s="113">
        <v>0</v>
      </c>
      <c r="AU251" s="113">
        <v>0</v>
      </c>
      <c r="AV251" s="113">
        <v>0</v>
      </c>
      <c r="AW251" s="113">
        <v>0</v>
      </c>
      <c r="AX251" s="113">
        <v>0</v>
      </c>
      <c r="AY251" s="113">
        <v>0</v>
      </c>
    </row>
    <row r="252" spans="1:51" x14ac:dyDescent="0.2">
      <c r="A252" s="112"/>
      <c r="B252" s="133">
        <v>44</v>
      </c>
      <c r="C252" s="109"/>
      <c r="D252" s="113">
        <v>0</v>
      </c>
      <c r="E252" s="113">
        <v>0</v>
      </c>
      <c r="F252" s="113">
        <v>0</v>
      </c>
      <c r="G252" s="113">
        <v>0</v>
      </c>
      <c r="H252" s="113">
        <v>0</v>
      </c>
      <c r="I252" s="113">
        <v>0</v>
      </c>
      <c r="J252" s="113">
        <v>0</v>
      </c>
      <c r="K252" s="113">
        <v>0</v>
      </c>
      <c r="L252" s="113">
        <v>0</v>
      </c>
      <c r="M252" s="113">
        <v>0</v>
      </c>
      <c r="N252" s="113">
        <v>0</v>
      </c>
      <c r="O252" s="113">
        <v>0</v>
      </c>
      <c r="P252" s="113">
        <v>0</v>
      </c>
      <c r="Q252" s="113">
        <v>0</v>
      </c>
      <c r="R252" s="113">
        <v>0</v>
      </c>
      <c r="S252" s="113">
        <v>0</v>
      </c>
      <c r="T252" s="113">
        <v>0</v>
      </c>
      <c r="U252" s="113">
        <v>0</v>
      </c>
      <c r="V252" s="113">
        <v>0</v>
      </c>
      <c r="W252" s="113">
        <v>0</v>
      </c>
      <c r="X252" s="113">
        <v>0</v>
      </c>
      <c r="Y252" s="113">
        <v>0</v>
      </c>
      <c r="Z252" s="113">
        <v>0</v>
      </c>
      <c r="AA252" s="113">
        <v>0</v>
      </c>
      <c r="AB252" s="113">
        <v>0</v>
      </c>
      <c r="AC252" s="113">
        <v>0</v>
      </c>
      <c r="AD252" s="113">
        <v>0</v>
      </c>
      <c r="AE252" s="113">
        <v>0</v>
      </c>
      <c r="AF252" s="113">
        <v>0</v>
      </c>
      <c r="AG252" s="113">
        <v>0</v>
      </c>
      <c r="AH252" s="113">
        <v>0</v>
      </c>
      <c r="AI252" s="113">
        <v>0</v>
      </c>
      <c r="AJ252" s="113">
        <v>0</v>
      </c>
      <c r="AK252" s="113">
        <v>0</v>
      </c>
      <c r="AL252" s="113">
        <v>0</v>
      </c>
      <c r="AM252" s="113">
        <v>0</v>
      </c>
      <c r="AN252" s="113">
        <v>0</v>
      </c>
      <c r="AO252" s="113">
        <v>0</v>
      </c>
      <c r="AP252" s="113">
        <v>0</v>
      </c>
      <c r="AQ252" s="113">
        <v>0</v>
      </c>
      <c r="AR252" s="113">
        <v>0</v>
      </c>
      <c r="AS252" s="113">
        <v>0</v>
      </c>
      <c r="AT252" s="113">
        <v>0</v>
      </c>
      <c r="AU252" s="113">
        <v>0</v>
      </c>
      <c r="AV252" s="113">
        <v>0</v>
      </c>
      <c r="AW252" s="113">
        <v>0</v>
      </c>
      <c r="AX252" s="113">
        <v>0</v>
      </c>
      <c r="AY252" s="113">
        <v>0</v>
      </c>
    </row>
    <row r="253" spans="1:51" x14ac:dyDescent="0.2">
      <c r="A253" s="112"/>
      <c r="B253" s="133">
        <v>45</v>
      </c>
      <c r="C253" s="109"/>
      <c r="D253" s="113">
        <v>0</v>
      </c>
      <c r="E253" s="113">
        <v>0</v>
      </c>
      <c r="F253" s="113">
        <v>0</v>
      </c>
      <c r="G253" s="113">
        <v>0</v>
      </c>
      <c r="H253" s="113">
        <v>0</v>
      </c>
      <c r="I253" s="113">
        <v>0</v>
      </c>
      <c r="J253" s="113">
        <v>0</v>
      </c>
      <c r="K253" s="113">
        <v>0</v>
      </c>
      <c r="L253" s="113">
        <v>0</v>
      </c>
      <c r="M253" s="113">
        <v>0</v>
      </c>
      <c r="N253" s="113">
        <v>0</v>
      </c>
      <c r="O253" s="113">
        <v>0</v>
      </c>
      <c r="P253" s="113">
        <v>0</v>
      </c>
      <c r="Q253" s="113">
        <v>0</v>
      </c>
      <c r="R253" s="113">
        <v>0</v>
      </c>
      <c r="S253" s="113">
        <v>0</v>
      </c>
      <c r="T253" s="113">
        <v>0</v>
      </c>
      <c r="U253" s="113">
        <v>0</v>
      </c>
      <c r="V253" s="113">
        <v>0</v>
      </c>
      <c r="W253" s="113">
        <v>0</v>
      </c>
      <c r="X253" s="113">
        <v>0</v>
      </c>
      <c r="Y253" s="113">
        <v>0</v>
      </c>
      <c r="Z253" s="113">
        <v>0</v>
      </c>
      <c r="AA253" s="113">
        <v>0</v>
      </c>
      <c r="AB253" s="113">
        <v>0</v>
      </c>
      <c r="AC253" s="113">
        <v>0</v>
      </c>
      <c r="AD253" s="113">
        <v>0</v>
      </c>
      <c r="AE253" s="113">
        <v>0</v>
      </c>
      <c r="AF253" s="113">
        <v>0</v>
      </c>
      <c r="AG253" s="113">
        <v>0</v>
      </c>
      <c r="AH253" s="113">
        <v>0</v>
      </c>
      <c r="AI253" s="113">
        <v>0</v>
      </c>
      <c r="AJ253" s="113">
        <v>0</v>
      </c>
      <c r="AK253" s="113">
        <v>0</v>
      </c>
      <c r="AL253" s="113">
        <v>0</v>
      </c>
      <c r="AM253" s="113">
        <v>0</v>
      </c>
      <c r="AN253" s="113">
        <v>0</v>
      </c>
      <c r="AO253" s="113">
        <v>0</v>
      </c>
      <c r="AP253" s="113">
        <v>0</v>
      </c>
      <c r="AQ253" s="113">
        <v>0</v>
      </c>
      <c r="AR253" s="113">
        <v>0</v>
      </c>
      <c r="AS253" s="113">
        <v>0</v>
      </c>
      <c r="AT253" s="113">
        <v>0</v>
      </c>
      <c r="AU253" s="113">
        <v>0</v>
      </c>
      <c r="AV253" s="113">
        <v>0</v>
      </c>
      <c r="AW253" s="113">
        <v>0</v>
      </c>
      <c r="AX253" s="113">
        <v>0</v>
      </c>
      <c r="AY253" s="113">
        <v>0</v>
      </c>
    </row>
    <row r="254" spans="1:51" x14ac:dyDescent="0.2">
      <c r="A254" s="112"/>
      <c r="B254" s="133">
        <v>46</v>
      </c>
      <c r="C254" s="109"/>
      <c r="D254" s="113">
        <v>0</v>
      </c>
      <c r="E254" s="113">
        <v>0</v>
      </c>
      <c r="F254" s="113">
        <v>0</v>
      </c>
      <c r="G254" s="113">
        <v>0</v>
      </c>
      <c r="H254" s="113">
        <v>0</v>
      </c>
      <c r="I254" s="113">
        <v>0</v>
      </c>
      <c r="J254" s="113">
        <v>0</v>
      </c>
      <c r="K254" s="113">
        <v>0</v>
      </c>
      <c r="L254" s="113">
        <v>0</v>
      </c>
      <c r="M254" s="113">
        <v>0</v>
      </c>
      <c r="N254" s="113">
        <v>0</v>
      </c>
      <c r="O254" s="113">
        <v>0</v>
      </c>
      <c r="P254" s="113">
        <v>0</v>
      </c>
      <c r="Q254" s="113">
        <v>0</v>
      </c>
      <c r="R254" s="113">
        <v>0</v>
      </c>
      <c r="S254" s="113">
        <v>0</v>
      </c>
      <c r="T254" s="113">
        <v>0</v>
      </c>
      <c r="U254" s="113">
        <v>0</v>
      </c>
      <c r="V254" s="113">
        <v>0</v>
      </c>
      <c r="W254" s="113">
        <v>0</v>
      </c>
      <c r="X254" s="113">
        <v>0</v>
      </c>
      <c r="Y254" s="113">
        <v>0</v>
      </c>
      <c r="Z254" s="113">
        <v>0</v>
      </c>
      <c r="AA254" s="113">
        <v>0</v>
      </c>
      <c r="AB254" s="113">
        <v>0</v>
      </c>
      <c r="AC254" s="113">
        <v>0</v>
      </c>
      <c r="AD254" s="113">
        <v>0</v>
      </c>
      <c r="AE254" s="113">
        <v>0</v>
      </c>
      <c r="AF254" s="113">
        <v>0</v>
      </c>
      <c r="AG254" s="113">
        <v>0</v>
      </c>
      <c r="AH254" s="113">
        <v>0</v>
      </c>
      <c r="AI254" s="113">
        <v>0</v>
      </c>
      <c r="AJ254" s="113">
        <v>0</v>
      </c>
      <c r="AK254" s="113">
        <v>0</v>
      </c>
      <c r="AL254" s="113">
        <v>0</v>
      </c>
      <c r="AM254" s="113">
        <v>0</v>
      </c>
      <c r="AN254" s="113">
        <v>0</v>
      </c>
      <c r="AO254" s="113">
        <v>0</v>
      </c>
      <c r="AP254" s="113">
        <v>0</v>
      </c>
      <c r="AQ254" s="113">
        <v>0</v>
      </c>
      <c r="AR254" s="113">
        <v>0</v>
      </c>
      <c r="AS254" s="113">
        <v>0</v>
      </c>
      <c r="AT254" s="113">
        <v>0</v>
      </c>
      <c r="AU254" s="113">
        <v>0</v>
      </c>
      <c r="AV254" s="113">
        <v>0</v>
      </c>
      <c r="AW254" s="113">
        <v>0</v>
      </c>
      <c r="AX254" s="113">
        <v>0</v>
      </c>
      <c r="AY254" s="113">
        <v>0</v>
      </c>
    </row>
    <row r="255" spans="1:51" x14ac:dyDescent="0.2">
      <c r="A255" s="112"/>
      <c r="B255" s="133">
        <v>47</v>
      </c>
      <c r="C255" s="109"/>
      <c r="D255" s="113">
        <v>0</v>
      </c>
      <c r="E255" s="113">
        <v>0</v>
      </c>
      <c r="F255" s="113">
        <v>0</v>
      </c>
      <c r="G255" s="113">
        <v>0</v>
      </c>
      <c r="H255" s="113">
        <v>0</v>
      </c>
      <c r="I255" s="113">
        <v>0</v>
      </c>
      <c r="J255" s="113">
        <v>0</v>
      </c>
      <c r="K255" s="113">
        <v>0</v>
      </c>
      <c r="L255" s="113">
        <v>0</v>
      </c>
      <c r="M255" s="113">
        <v>0</v>
      </c>
      <c r="N255" s="113">
        <v>0</v>
      </c>
      <c r="O255" s="113">
        <v>0</v>
      </c>
      <c r="P255" s="113">
        <v>0</v>
      </c>
      <c r="Q255" s="113">
        <v>0</v>
      </c>
      <c r="R255" s="113">
        <v>0</v>
      </c>
      <c r="S255" s="113">
        <v>0</v>
      </c>
      <c r="T255" s="113">
        <v>0</v>
      </c>
      <c r="U255" s="113">
        <v>0</v>
      </c>
      <c r="V255" s="113">
        <v>0</v>
      </c>
      <c r="W255" s="113">
        <v>0</v>
      </c>
      <c r="X255" s="113">
        <v>0</v>
      </c>
      <c r="Y255" s="113">
        <v>0</v>
      </c>
      <c r="Z255" s="113">
        <v>0</v>
      </c>
      <c r="AA255" s="113">
        <v>0</v>
      </c>
      <c r="AB255" s="113">
        <v>0</v>
      </c>
      <c r="AC255" s="113">
        <v>0</v>
      </c>
      <c r="AD255" s="113">
        <v>0</v>
      </c>
      <c r="AE255" s="113">
        <v>0</v>
      </c>
      <c r="AF255" s="113">
        <v>0</v>
      </c>
      <c r="AG255" s="113">
        <v>0</v>
      </c>
      <c r="AH255" s="113">
        <v>0</v>
      </c>
      <c r="AI255" s="113">
        <v>0</v>
      </c>
      <c r="AJ255" s="113">
        <v>0</v>
      </c>
      <c r="AK255" s="113">
        <v>0</v>
      </c>
      <c r="AL255" s="113">
        <v>0</v>
      </c>
      <c r="AM255" s="113">
        <v>0</v>
      </c>
      <c r="AN255" s="113">
        <v>0</v>
      </c>
      <c r="AO255" s="113">
        <v>0</v>
      </c>
      <c r="AP255" s="113">
        <v>0</v>
      </c>
      <c r="AQ255" s="113">
        <v>0</v>
      </c>
      <c r="AR255" s="113">
        <v>0</v>
      </c>
      <c r="AS255" s="113">
        <v>0</v>
      </c>
      <c r="AT255" s="113">
        <v>0</v>
      </c>
      <c r="AU255" s="113">
        <v>0</v>
      </c>
      <c r="AV255" s="113">
        <v>0</v>
      </c>
      <c r="AW255" s="113">
        <v>0</v>
      </c>
      <c r="AX255" s="113">
        <v>0</v>
      </c>
      <c r="AY255" s="113">
        <v>0</v>
      </c>
    </row>
    <row r="256" spans="1:51" x14ac:dyDescent="0.2">
      <c r="A256" s="131"/>
      <c r="B256" s="132">
        <v>48</v>
      </c>
      <c r="C256" s="117"/>
      <c r="D256" s="128">
        <v>0</v>
      </c>
      <c r="E256" s="128">
        <v>0</v>
      </c>
      <c r="F256" s="128">
        <v>0</v>
      </c>
      <c r="G256" s="128">
        <v>0</v>
      </c>
      <c r="H256" s="128">
        <v>0</v>
      </c>
      <c r="I256" s="128">
        <v>0</v>
      </c>
      <c r="J256" s="128">
        <v>0</v>
      </c>
      <c r="K256" s="128">
        <v>0</v>
      </c>
      <c r="L256" s="128">
        <v>0</v>
      </c>
      <c r="M256" s="128">
        <v>0</v>
      </c>
      <c r="N256" s="128">
        <v>0</v>
      </c>
      <c r="O256" s="128">
        <v>0</v>
      </c>
      <c r="P256" s="128">
        <v>0</v>
      </c>
      <c r="Q256" s="128">
        <v>0</v>
      </c>
      <c r="R256" s="128">
        <v>0</v>
      </c>
      <c r="S256" s="128">
        <v>0</v>
      </c>
      <c r="T256" s="128">
        <v>0</v>
      </c>
      <c r="U256" s="128">
        <v>0</v>
      </c>
      <c r="V256" s="128">
        <v>0</v>
      </c>
      <c r="W256" s="128">
        <v>0</v>
      </c>
      <c r="X256" s="128">
        <v>0</v>
      </c>
      <c r="Y256" s="128">
        <v>0</v>
      </c>
      <c r="Z256" s="128">
        <v>0</v>
      </c>
      <c r="AA256" s="128">
        <v>0</v>
      </c>
      <c r="AB256" s="128">
        <v>0</v>
      </c>
      <c r="AC256" s="128">
        <v>0</v>
      </c>
      <c r="AD256" s="128">
        <v>0</v>
      </c>
      <c r="AE256" s="128">
        <v>0</v>
      </c>
      <c r="AF256" s="128">
        <v>0</v>
      </c>
      <c r="AG256" s="128">
        <v>0</v>
      </c>
      <c r="AH256" s="128">
        <v>0</v>
      </c>
      <c r="AI256" s="128">
        <v>0</v>
      </c>
      <c r="AJ256" s="128">
        <v>0</v>
      </c>
      <c r="AK256" s="128">
        <v>0</v>
      </c>
      <c r="AL256" s="128">
        <v>0</v>
      </c>
      <c r="AM256" s="128">
        <v>0</v>
      </c>
      <c r="AN256" s="128">
        <v>0</v>
      </c>
      <c r="AO256" s="128">
        <v>0</v>
      </c>
      <c r="AP256" s="128">
        <v>0</v>
      </c>
      <c r="AQ256" s="128">
        <v>0</v>
      </c>
      <c r="AR256" s="128">
        <v>0</v>
      </c>
      <c r="AS256" s="128">
        <v>0</v>
      </c>
      <c r="AT256" s="128">
        <v>0</v>
      </c>
      <c r="AU256" s="128">
        <v>0</v>
      </c>
      <c r="AV256" s="128">
        <v>0</v>
      </c>
      <c r="AW256" s="128">
        <v>0</v>
      </c>
      <c r="AX256" s="128">
        <v>0</v>
      </c>
      <c r="AY256" s="128">
        <v>0</v>
      </c>
    </row>
    <row r="258" spans="1:52" x14ac:dyDescent="0.2">
      <c r="A258" s="105" t="s">
        <v>300</v>
      </c>
    </row>
    <row r="259" spans="1:52" x14ac:dyDescent="0.2">
      <c r="A259" s="140" t="s">
        <v>124</v>
      </c>
      <c r="B259" s="141">
        <v>650</v>
      </c>
      <c r="C259" s="127" t="s">
        <v>292</v>
      </c>
      <c r="D259" s="127">
        <f>E$14*$B$259</f>
        <v>0</v>
      </c>
      <c r="E259" s="127">
        <f t="shared" ref="E259:AX259" si="5">F$14*$B$259</f>
        <v>0</v>
      </c>
      <c r="F259" s="127">
        <f t="shared" si="5"/>
        <v>0</v>
      </c>
      <c r="G259" s="127">
        <f t="shared" si="5"/>
        <v>0</v>
      </c>
      <c r="H259" s="127">
        <f t="shared" si="5"/>
        <v>0</v>
      </c>
      <c r="I259" s="127">
        <f t="shared" si="5"/>
        <v>0</v>
      </c>
      <c r="J259" s="127">
        <f t="shared" si="5"/>
        <v>0</v>
      </c>
      <c r="K259" s="127">
        <f t="shared" si="5"/>
        <v>0</v>
      </c>
      <c r="L259" s="127">
        <f t="shared" si="5"/>
        <v>0</v>
      </c>
      <c r="M259" s="127">
        <f t="shared" si="5"/>
        <v>0</v>
      </c>
      <c r="N259" s="127">
        <f t="shared" si="5"/>
        <v>0</v>
      </c>
      <c r="O259" s="127">
        <f t="shared" si="5"/>
        <v>0</v>
      </c>
      <c r="P259" s="127">
        <f t="shared" si="5"/>
        <v>0</v>
      </c>
      <c r="Q259" s="127">
        <f t="shared" si="5"/>
        <v>0</v>
      </c>
      <c r="R259" s="127">
        <f t="shared" si="5"/>
        <v>0</v>
      </c>
      <c r="S259" s="127">
        <f t="shared" si="5"/>
        <v>0</v>
      </c>
      <c r="T259" s="127">
        <f t="shared" si="5"/>
        <v>0</v>
      </c>
      <c r="U259" s="127">
        <f t="shared" si="5"/>
        <v>0</v>
      </c>
      <c r="V259" s="127">
        <f t="shared" si="5"/>
        <v>0</v>
      </c>
      <c r="W259" s="127">
        <f t="shared" si="5"/>
        <v>0</v>
      </c>
      <c r="X259" s="127">
        <f t="shared" si="5"/>
        <v>6882200</v>
      </c>
      <c r="Y259" s="127">
        <f t="shared" si="5"/>
        <v>4615487.5</v>
      </c>
      <c r="Z259" s="127">
        <f t="shared" si="5"/>
        <v>2990568.75</v>
      </c>
      <c r="AA259" s="127">
        <f t="shared" si="5"/>
        <v>2173559.375</v>
      </c>
      <c r="AB259" s="127">
        <f t="shared" si="5"/>
        <v>1817867.1875</v>
      </c>
      <c r="AC259" s="127">
        <f t="shared" si="5"/>
        <v>1513108.59375</v>
      </c>
      <c r="AD259" s="127">
        <f t="shared" si="5"/>
        <v>1437754.296875</v>
      </c>
      <c r="AE259" s="127">
        <f t="shared" si="5"/>
        <v>825639.6484375</v>
      </c>
      <c r="AF259" s="127">
        <f t="shared" si="5"/>
        <v>2035939.6484375</v>
      </c>
      <c r="AG259" s="127">
        <f t="shared" si="5"/>
        <v>2607475</v>
      </c>
      <c r="AH259" s="127">
        <f t="shared" si="5"/>
        <v>162500</v>
      </c>
      <c r="AI259" s="127">
        <f t="shared" si="5"/>
        <v>1553175</v>
      </c>
      <c r="AJ259" s="127">
        <f t="shared" si="5"/>
        <v>1441050</v>
      </c>
      <c r="AK259" s="127">
        <f t="shared" si="5"/>
        <v>1441050</v>
      </c>
      <c r="AL259" s="127">
        <f t="shared" si="5"/>
        <v>1441050</v>
      </c>
      <c r="AM259" s="127">
        <f t="shared" si="5"/>
        <v>801125</v>
      </c>
      <c r="AN259" s="127">
        <f t="shared" si="5"/>
        <v>1205425</v>
      </c>
      <c r="AO259" s="127">
        <f t="shared" si="5"/>
        <v>1038050</v>
      </c>
      <c r="AP259" s="127">
        <f t="shared" si="5"/>
        <v>1441050</v>
      </c>
      <c r="AQ259" s="127">
        <f t="shared" si="5"/>
        <v>274625</v>
      </c>
      <c r="AR259" s="127">
        <f t="shared" si="5"/>
        <v>1844050</v>
      </c>
      <c r="AS259" s="127">
        <f t="shared" si="5"/>
        <v>2204475</v>
      </c>
      <c r="AT259" s="127">
        <f t="shared" si="5"/>
        <v>801125</v>
      </c>
      <c r="AU259" s="127">
        <f t="shared" si="5"/>
        <v>914550</v>
      </c>
      <c r="AV259" s="127">
        <f t="shared" si="5"/>
        <v>1967550</v>
      </c>
      <c r="AW259" s="127">
        <f t="shared" si="5"/>
        <v>914550</v>
      </c>
      <c r="AX259" s="127">
        <f t="shared" si="5"/>
        <v>677625</v>
      </c>
      <c r="AY259" s="127">
        <f>AZ$14*$B$259</f>
        <v>925925</v>
      </c>
      <c r="AZ259" s="142">
        <f>SUM($D259:$AY259)</f>
        <v>47948550</v>
      </c>
    </row>
    <row r="260" spans="1:52" x14ac:dyDescent="0.2">
      <c r="A260" s="143" t="s">
        <v>301</v>
      </c>
      <c r="B260" s="117">
        <v>60</v>
      </c>
      <c r="C260" s="128" t="s">
        <v>292</v>
      </c>
      <c r="D260" s="128">
        <f>(D$175-D$176+D$177-D$178+D$179-D$180+D$181-D$182)*$B$260</f>
        <v>0</v>
      </c>
      <c r="E260" s="128">
        <f t="shared" ref="E260:AY260" si="6">(E$175-E$176+E$177-E$178+E$179-E$180+E$181-E$182)*$B$260</f>
        <v>0</v>
      </c>
      <c r="F260" s="128">
        <f t="shared" si="6"/>
        <v>0</v>
      </c>
      <c r="G260" s="128">
        <f t="shared" si="6"/>
        <v>0</v>
      </c>
      <c r="H260" s="128">
        <f t="shared" si="6"/>
        <v>88770</v>
      </c>
      <c r="I260" s="128">
        <f t="shared" si="6"/>
        <v>112440</v>
      </c>
      <c r="J260" s="128">
        <f t="shared" si="6"/>
        <v>64110</v>
      </c>
      <c r="K260" s="128">
        <f t="shared" si="6"/>
        <v>117960</v>
      </c>
      <c r="L260" s="128">
        <f t="shared" si="6"/>
        <v>204540</v>
      </c>
      <c r="M260" s="128">
        <f t="shared" si="6"/>
        <v>168180</v>
      </c>
      <c r="N260" s="128">
        <f t="shared" si="6"/>
        <v>202080</v>
      </c>
      <c r="O260" s="128">
        <f t="shared" si="6"/>
        <v>335190</v>
      </c>
      <c r="P260" s="128">
        <f t="shared" si="6"/>
        <v>507090</v>
      </c>
      <c r="Q260" s="128">
        <f t="shared" si="6"/>
        <v>563580</v>
      </c>
      <c r="R260" s="128">
        <f t="shared" si="6"/>
        <v>626820</v>
      </c>
      <c r="S260" s="128">
        <f t="shared" si="6"/>
        <v>690420</v>
      </c>
      <c r="T260" s="128">
        <f t="shared" si="6"/>
        <v>849510</v>
      </c>
      <c r="U260" s="128">
        <f t="shared" si="6"/>
        <v>969870</v>
      </c>
      <c r="V260" s="128">
        <f t="shared" si="6"/>
        <v>1140450</v>
      </c>
      <c r="W260" s="128">
        <f t="shared" si="6"/>
        <v>1162890</v>
      </c>
      <c r="X260" s="128">
        <f t="shared" si="6"/>
        <v>626400</v>
      </c>
      <c r="Y260" s="128">
        <f t="shared" si="6"/>
        <v>1041765</v>
      </c>
      <c r="Z260" s="128">
        <f t="shared" si="6"/>
        <v>1304497.5</v>
      </c>
      <c r="AA260" s="128">
        <f t="shared" si="6"/>
        <v>1493853.75</v>
      </c>
      <c r="AB260" s="128">
        <f t="shared" si="6"/>
        <v>1647676.875</v>
      </c>
      <c r="AC260" s="128">
        <f t="shared" si="6"/>
        <v>1768748.4375</v>
      </c>
      <c r="AD260" s="128">
        <f t="shared" si="6"/>
        <v>1888624.21875</v>
      </c>
      <c r="AE260" s="128">
        <f t="shared" si="6"/>
        <v>1948577.109375</v>
      </c>
      <c r="AF260" s="128">
        <f t="shared" si="6"/>
        <v>1933697.109375</v>
      </c>
      <c r="AG260" s="128">
        <f t="shared" si="6"/>
        <v>2098290</v>
      </c>
      <c r="AH260" s="128">
        <f t="shared" si="6"/>
        <v>2317620</v>
      </c>
      <c r="AI260" s="128">
        <f t="shared" si="6"/>
        <v>2310720</v>
      </c>
      <c r="AJ260" s="128">
        <f t="shared" si="6"/>
        <v>2411370</v>
      </c>
      <c r="AK260" s="128">
        <f t="shared" si="6"/>
        <v>2107710</v>
      </c>
      <c r="AL260" s="128">
        <f t="shared" si="6"/>
        <v>1814085</v>
      </c>
      <c r="AM260" s="128">
        <f t="shared" si="6"/>
        <v>1662052.5</v>
      </c>
      <c r="AN260" s="128">
        <f t="shared" si="6"/>
        <v>1521206.25</v>
      </c>
      <c r="AO260" s="128">
        <f t="shared" si="6"/>
        <v>1456393.125</v>
      </c>
      <c r="AP260" s="128">
        <f t="shared" si="6"/>
        <v>1405761.5625</v>
      </c>
      <c r="AQ260" s="128">
        <f t="shared" si="6"/>
        <v>1411765.78125</v>
      </c>
      <c r="AR260" s="128">
        <f t="shared" si="6"/>
        <v>1268202.890625</v>
      </c>
      <c r="AS260" s="128">
        <f t="shared" si="6"/>
        <v>1275690</v>
      </c>
      <c r="AT260" s="128">
        <f t="shared" si="6"/>
        <v>1226130</v>
      </c>
      <c r="AU260" s="128">
        <f t="shared" si="6"/>
        <v>1166520</v>
      </c>
      <c r="AV260" s="128">
        <f t="shared" si="6"/>
        <v>733080</v>
      </c>
      <c r="AW260" s="128">
        <f t="shared" si="6"/>
        <v>356880</v>
      </c>
      <c r="AX260" s="128">
        <f t="shared" si="6"/>
        <v>0</v>
      </c>
      <c r="AY260" s="128">
        <f t="shared" si="6"/>
        <v>0</v>
      </c>
      <c r="AZ260" s="144">
        <f>SUM($D260:$AY260)</f>
        <v>48001217.109375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0"/>
  <sheetViews>
    <sheetView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8.85546875" defaultRowHeight="12.75" x14ac:dyDescent="0.2"/>
  <cols>
    <col min="1" max="1" width="14.7109375" style="103" customWidth="1"/>
    <col min="2" max="2" width="12.7109375" style="103" customWidth="1"/>
    <col min="3" max="16384" width="8.85546875" style="103"/>
  </cols>
  <sheetData>
    <row r="1" spans="1:53" x14ac:dyDescent="0.2">
      <c r="A1" s="105" t="s">
        <v>283</v>
      </c>
    </row>
    <row r="2" spans="1:53" x14ac:dyDescent="0.2">
      <c r="A2" s="103" t="s">
        <v>284</v>
      </c>
      <c r="B2" s="110" t="s">
        <v>59</v>
      </c>
    </row>
    <row r="3" spans="1:53" x14ac:dyDescent="0.2">
      <c r="A3" s="103" t="s">
        <v>285</v>
      </c>
      <c r="B3" s="111">
        <v>51000</v>
      </c>
      <c r="C3" s="112"/>
    </row>
    <row r="4" spans="1:53" x14ac:dyDescent="0.2">
      <c r="B4" s="113"/>
      <c r="C4" s="113"/>
    </row>
    <row r="5" spans="1:53" x14ac:dyDescent="0.2">
      <c r="C5" s="114" t="s">
        <v>286</v>
      </c>
    </row>
    <row r="6" spans="1:53" x14ac:dyDescent="0.2">
      <c r="C6" s="115">
        <v>0</v>
      </c>
      <c r="D6" s="115">
        <v>1</v>
      </c>
      <c r="E6" s="115">
        <v>2</v>
      </c>
      <c r="F6" s="115">
        <v>3</v>
      </c>
      <c r="G6" s="115">
        <v>4</v>
      </c>
      <c r="H6" s="115">
        <v>5</v>
      </c>
      <c r="I6" s="115">
        <v>6</v>
      </c>
      <c r="J6" s="115">
        <v>7</v>
      </c>
      <c r="K6" s="115">
        <v>8</v>
      </c>
      <c r="L6" s="115">
        <v>9</v>
      </c>
      <c r="M6" s="115">
        <v>10</v>
      </c>
      <c r="N6" s="115">
        <v>11</v>
      </c>
      <c r="O6" s="115">
        <v>12</v>
      </c>
      <c r="P6" s="115">
        <v>13</v>
      </c>
      <c r="Q6" s="115">
        <v>14</v>
      </c>
      <c r="R6" s="115">
        <v>15</v>
      </c>
      <c r="S6" s="115">
        <v>16</v>
      </c>
      <c r="T6" s="115">
        <v>17</v>
      </c>
      <c r="U6" s="115">
        <v>18</v>
      </c>
      <c r="V6" s="115">
        <v>19</v>
      </c>
      <c r="W6" s="115">
        <v>20</v>
      </c>
      <c r="X6" s="115">
        <v>21</v>
      </c>
      <c r="Y6" s="115">
        <v>22</v>
      </c>
      <c r="Z6" s="115">
        <v>23</v>
      </c>
      <c r="AA6" s="115">
        <v>24</v>
      </c>
      <c r="AB6" s="115">
        <v>25</v>
      </c>
      <c r="AC6" s="115">
        <v>26</v>
      </c>
      <c r="AD6" s="115">
        <v>27</v>
      </c>
      <c r="AE6" s="115">
        <v>28</v>
      </c>
      <c r="AF6" s="115">
        <v>29</v>
      </c>
      <c r="AG6" s="115">
        <v>30</v>
      </c>
      <c r="AH6" s="115">
        <v>31</v>
      </c>
      <c r="AI6" s="115">
        <v>32</v>
      </c>
      <c r="AJ6" s="115">
        <v>33</v>
      </c>
      <c r="AK6" s="115">
        <v>34</v>
      </c>
      <c r="AL6" s="115">
        <v>35</v>
      </c>
      <c r="AM6" s="115">
        <v>36</v>
      </c>
      <c r="AN6" s="115">
        <v>37</v>
      </c>
      <c r="AO6" s="115">
        <v>38</v>
      </c>
      <c r="AP6" s="115">
        <v>39</v>
      </c>
      <c r="AQ6" s="115">
        <v>40</v>
      </c>
      <c r="AR6" s="115">
        <v>41</v>
      </c>
      <c r="AS6" s="115">
        <v>42</v>
      </c>
      <c r="AT6" s="115">
        <v>43</v>
      </c>
      <c r="AU6" s="115">
        <v>44</v>
      </c>
      <c r="AV6" s="115">
        <v>45</v>
      </c>
      <c r="AW6" s="115">
        <v>46</v>
      </c>
      <c r="AX6" s="115">
        <v>47</v>
      </c>
      <c r="AY6" s="115">
        <v>48</v>
      </c>
    </row>
    <row r="7" spans="1:53" x14ac:dyDescent="0.2">
      <c r="B7" s="113"/>
      <c r="C7" s="116" t="s">
        <v>287</v>
      </c>
      <c r="D7" s="115" t="s">
        <v>288</v>
      </c>
      <c r="E7" s="115" t="s">
        <v>288</v>
      </c>
      <c r="F7" s="115" t="s">
        <v>288</v>
      </c>
      <c r="G7" s="115" t="s">
        <v>288</v>
      </c>
      <c r="H7" s="115" t="s">
        <v>288</v>
      </c>
      <c r="I7" s="115" t="s">
        <v>288</v>
      </c>
      <c r="J7" s="115" t="s">
        <v>288</v>
      </c>
      <c r="K7" s="115" t="s">
        <v>288</v>
      </c>
      <c r="L7" s="115" t="s">
        <v>288</v>
      </c>
      <c r="M7" s="115" t="s">
        <v>288</v>
      </c>
      <c r="N7" s="115" t="s">
        <v>288</v>
      </c>
      <c r="O7" s="115" t="s">
        <v>288</v>
      </c>
      <c r="P7" s="115" t="s">
        <v>288</v>
      </c>
      <c r="Q7" s="115" t="s">
        <v>288</v>
      </c>
      <c r="R7" s="115" t="s">
        <v>288</v>
      </c>
      <c r="S7" s="115" t="s">
        <v>288</v>
      </c>
      <c r="T7" s="115" t="s">
        <v>288</v>
      </c>
      <c r="U7" s="115" t="s">
        <v>288</v>
      </c>
      <c r="V7" s="115" t="s">
        <v>288</v>
      </c>
      <c r="W7" s="115" t="s">
        <v>288</v>
      </c>
      <c r="X7" s="115" t="s">
        <v>288</v>
      </c>
      <c r="Y7" s="115" t="s">
        <v>288</v>
      </c>
      <c r="Z7" s="115" t="s">
        <v>288</v>
      </c>
      <c r="AA7" s="115" t="s">
        <v>288</v>
      </c>
      <c r="AB7" s="115" t="s">
        <v>288</v>
      </c>
      <c r="AC7" s="115" t="s">
        <v>288</v>
      </c>
      <c r="AD7" s="115" t="s">
        <v>288</v>
      </c>
      <c r="AE7" s="115" t="s">
        <v>288</v>
      </c>
      <c r="AF7" s="115" t="s">
        <v>288</v>
      </c>
      <c r="AG7" s="115" t="s">
        <v>288</v>
      </c>
      <c r="AH7" s="115" t="s">
        <v>288</v>
      </c>
      <c r="AI7" s="115" t="s">
        <v>288</v>
      </c>
      <c r="AJ7" s="115" t="s">
        <v>288</v>
      </c>
      <c r="AK7" s="115" t="s">
        <v>288</v>
      </c>
      <c r="AL7" s="115" t="s">
        <v>288</v>
      </c>
      <c r="AM7" s="115" t="s">
        <v>288</v>
      </c>
      <c r="AN7" s="115" t="s">
        <v>288</v>
      </c>
      <c r="AO7" s="115" t="s">
        <v>288</v>
      </c>
      <c r="AP7" s="115" t="s">
        <v>288</v>
      </c>
      <c r="AQ7" s="115" t="s">
        <v>288</v>
      </c>
      <c r="AR7" s="115" t="s">
        <v>288</v>
      </c>
      <c r="AS7" s="115" t="s">
        <v>288</v>
      </c>
      <c r="AT7" s="115" t="s">
        <v>288</v>
      </c>
      <c r="AU7" s="115" t="s">
        <v>288</v>
      </c>
      <c r="AV7" s="115" t="s">
        <v>288</v>
      </c>
      <c r="AW7" s="115" t="s">
        <v>288</v>
      </c>
      <c r="AX7" s="115" t="s">
        <v>288</v>
      </c>
      <c r="AY7" s="114" t="s">
        <v>289</v>
      </c>
      <c r="AZ7" s="114" t="s">
        <v>290</v>
      </c>
    </row>
    <row r="8" spans="1:53" x14ac:dyDescent="0.2">
      <c r="A8" s="105" t="s">
        <v>291</v>
      </c>
      <c r="B8" s="117"/>
      <c r="AY8" s="113"/>
    </row>
    <row r="9" spans="1:53" x14ac:dyDescent="0.2">
      <c r="A9" s="118" t="s">
        <v>125</v>
      </c>
      <c r="B9" s="119">
        <v>1</v>
      </c>
      <c r="C9" s="120" t="s">
        <v>292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>
        <v>0</v>
      </c>
      <c r="AB9" s="120">
        <v>0</v>
      </c>
      <c r="AC9" s="120">
        <v>0</v>
      </c>
      <c r="AD9" s="120">
        <v>0</v>
      </c>
      <c r="AE9" s="120">
        <v>0</v>
      </c>
      <c r="AF9" s="120">
        <v>0</v>
      </c>
      <c r="AG9" s="120">
        <v>0</v>
      </c>
      <c r="AH9" s="120">
        <v>0</v>
      </c>
      <c r="AI9" s="120">
        <v>0</v>
      </c>
      <c r="AJ9" s="120">
        <v>0</v>
      </c>
      <c r="AK9" s="120">
        <v>0</v>
      </c>
      <c r="AL9" s="120">
        <v>0</v>
      </c>
      <c r="AM9" s="120">
        <v>0</v>
      </c>
      <c r="AN9" s="120">
        <v>0</v>
      </c>
      <c r="AO9" s="120">
        <v>0</v>
      </c>
      <c r="AP9" s="120">
        <v>0</v>
      </c>
      <c r="AQ9" s="120">
        <v>0</v>
      </c>
      <c r="AR9" s="120">
        <v>0</v>
      </c>
      <c r="AS9" s="120">
        <v>0</v>
      </c>
      <c r="AT9" s="120">
        <v>0</v>
      </c>
      <c r="AU9" s="120">
        <v>0</v>
      </c>
      <c r="AV9" s="120">
        <v>0</v>
      </c>
      <c r="AW9" s="120">
        <v>0</v>
      </c>
      <c r="AX9" s="120">
        <v>0</v>
      </c>
      <c r="AY9" s="120">
        <v>0</v>
      </c>
    </row>
    <row r="10" spans="1:53" x14ac:dyDescent="0.2">
      <c r="A10" s="121" t="s">
        <v>133</v>
      </c>
      <c r="B10" s="122">
        <v>1</v>
      </c>
      <c r="C10" s="109" t="s">
        <v>292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v>0</v>
      </c>
      <c r="R10" s="103">
        <v>0</v>
      </c>
      <c r="S10" s="103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0</v>
      </c>
      <c r="Y10" s="103">
        <v>0</v>
      </c>
      <c r="Z10" s="103">
        <v>0</v>
      </c>
      <c r="AA10" s="103">
        <v>0</v>
      </c>
      <c r="AB10" s="103">
        <v>0</v>
      </c>
      <c r="AC10" s="103">
        <v>0</v>
      </c>
      <c r="AD10" s="103">
        <v>0</v>
      </c>
      <c r="AE10" s="103">
        <v>0</v>
      </c>
      <c r="AF10" s="103">
        <v>0</v>
      </c>
      <c r="AG10" s="103">
        <v>0</v>
      </c>
      <c r="AH10" s="103">
        <v>0</v>
      </c>
      <c r="AI10" s="103">
        <v>0</v>
      </c>
      <c r="AJ10" s="103">
        <v>0</v>
      </c>
      <c r="AK10" s="103">
        <v>0</v>
      </c>
      <c r="AL10" s="103">
        <v>0</v>
      </c>
      <c r="AM10" s="103">
        <v>0</v>
      </c>
      <c r="AN10" s="103">
        <v>0</v>
      </c>
      <c r="AO10" s="103">
        <v>0</v>
      </c>
      <c r="AP10" s="103">
        <v>0</v>
      </c>
      <c r="AQ10" s="103">
        <v>0</v>
      </c>
      <c r="AR10" s="103">
        <v>0</v>
      </c>
      <c r="AS10" s="103">
        <v>0</v>
      </c>
      <c r="AT10" s="103">
        <v>0</v>
      </c>
      <c r="AU10" s="103">
        <v>0</v>
      </c>
      <c r="AV10" s="103">
        <v>0</v>
      </c>
      <c r="AW10" s="103">
        <v>0</v>
      </c>
      <c r="AX10" s="103">
        <v>0</v>
      </c>
      <c r="AY10" s="103">
        <v>0</v>
      </c>
      <c r="AZ10" s="103">
        <v>0</v>
      </c>
    </row>
    <row r="11" spans="1:53" x14ac:dyDescent="0.2">
      <c r="B11" s="122">
        <v>2</v>
      </c>
      <c r="C11" s="109" t="s">
        <v>292</v>
      </c>
      <c r="F11" s="103">
        <v>0</v>
      </c>
      <c r="H11" s="103">
        <v>0</v>
      </c>
      <c r="L11" s="103">
        <v>0</v>
      </c>
      <c r="N11" s="103">
        <v>0</v>
      </c>
      <c r="O11" s="103">
        <v>0</v>
      </c>
      <c r="P11" s="103">
        <v>0</v>
      </c>
      <c r="R11" s="103">
        <v>0</v>
      </c>
      <c r="S11" s="103">
        <v>0</v>
      </c>
      <c r="U11" s="103">
        <v>0</v>
      </c>
      <c r="V11" s="103">
        <v>0</v>
      </c>
      <c r="W11" s="103">
        <v>0</v>
      </c>
      <c r="X11" s="103">
        <v>0</v>
      </c>
      <c r="Y11" s="103">
        <v>0</v>
      </c>
      <c r="Z11" s="103">
        <v>0</v>
      </c>
      <c r="AA11" s="103">
        <v>0</v>
      </c>
      <c r="AB11" s="103">
        <v>0</v>
      </c>
      <c r="AC11" s="103">
        <v>0</v>
      </c>
      <c r="AD11" s="103">
        <v>0</v>
      </c>
      <c r="AE11" s="103">
        <v>0</v>
      </c>
      <c r="AF11" s="103">
        <v>0</v>
      </c>
      <c r="AH11" s="103">
        <v>0</v>
      </c>
      <c r="AI11" s="103">
        <v>0</v>
      </c>
      <c r="AJ11" s="103">
        <v>0</v>
      </c>
      <c r="AL11" s="103">
        <v>0</v>
      </c>
      <c r="AM11" s="103">
        <v>0</v>
      </c>
      <c r="AN11" s="103">
        <v>0</v>
      </c>
      <c r="AO11" s="103">
        <v>0</v>
      </c>
      <c r="AQ11" s="103">
        <v>0</v>
      </c>
      <c r="AR11" s="103">
        <v>0</v>
      </c>
      <c r="AU11" s="103">
        <v>0</v>
      </c>
      <c r="AV11" s="103">
        <v>0</v>
      </c>
      <c r="AW11" s="103">
        <v>0</v>
      </c>
      <c r="AX11" s="103">
        <v>0</v>
      </c>
      <c r="AY11" s="103">
        <v>0</v>
      </c>
      <c r="AZ11" s="103">
        <v>0</v>
      </c>
      <c r="BA11" s="103">
        <v>0</v>
      </c>
    </row>
    <row r="12" spans="1:53" x14ac:dyDescent="0.2">
      <c r="B12" s="123">
        <v>3</v>
      </c>
      <c r="C12" s="109" t="s">
        <v>292</v>
      </c>
      <c r="G12" s="103">
        <v>0</v>
      </c>
      <c r="H12" s="103">
        <v>0</v>
      </c>
      <c r="J12" s="103">
        <v>0</v>
      </c>
      <c r="K12" s="103">
        <v>0</v>
      </c>
      <c r="L12" s="103">
        <v>0</v>
      </c>
      <c r="N12" s="103">
        <v>0</v>
      </c>
      <c r="O12" s="103">
        <v>0</v>
      </c>
      <c r="R12" s="103">
        <v>0</v>
      </c>
      <c r="U12" s="103">
        <v>0</v>
      </c>
      <c r="V12" s="103">
        <v>0</v>
      </c>
      <c r="W12" s="103">
        <v>0</v>
      </c>
      <c r="Y12" s="103">
        <v>0</v>
      </c>
      <c r="AA12" s="103">
        <v>0</v>
      </c>
      <c r="AD12" s="103">
        <v>0</v>
      </c>
      <c r="AG12" s="103">
        <v>0</v>
      </c>
      <c r="AH12" s="103">
        <v>0</v>
      </c>
      <c r="AK12" s="103">
        <v>0</v>
      </c>
      <c r="AL12" s="103">
        <v>0</v>
      </c>
      <c r="AQ12" s="103">
        <v>0</v>
      </c>
      <c r="AR12" s="103">
        <v>0</v>
      </c>
      <c r="AS12" s="103">
        <v>0</v>
      </c>
      <c r="AT12" s="103">
        <v>0</v>
      </c>
      <c r="AU12" s="103">
        <v>0</v>
      </c>
    </row>
    <row r="13" spans="1:53" x14ac:dyDescent="0.2">
      <c r="B13" s="123">
        <v>4</v>
      </c>
      <c r="C13" s="109" t="s">
        <v>292</v>
      </c>
      <c r="O13" s="103">
        <v>0</v>
      </c>
      <c r="Q13" s="103">
        <v>0</v>
      </c>
      <c r="U13" s="103">
        <v>0</v>
      </c>
      <c r="AD13" s="103">
        <v>0</v>
      </c>
      <c r="AF13" s="103">
        <v>0</v>
      </c>
      <c r="AG13" s="103">
        <v>0</v>
      </c>
    </row>
    <row r="14" spans="1:53" x14ac:dyDescent="0.2">
      <c r="A14" s="118" t="s">
        <v>134</v>
      </c>
      <c r="B14" s="124">
        <v>1</v>
      </c>
      <c r="C14" s="120" t="s">
        <v>292</v>
      </c>
      <c r="D14" s="120"/>
      <c r="E14" s="120">
        <f t="shared" ref="E14:AZ14" si="0">D$172*SUM(D$122:D$169)</f>
        <v>0</v>
      </c>
      <c r="F14" s="120">
        <f t="shared" si="0"/>
        <v>0</v>
      </c>
      <c r="G14" s="120">
        <f t="shared" si="0"/>
        <v>0</v>
      </c>
      <c r="H14" s="120">
        <f t="shared" si="0"/>
        <v>0</v>
      </c>
      <c r="I14" s="120">
        <f t="shared" si="0"/>
        <v>0</v>
      </c>
      <c r="J14" s="120">
        <f t="shared" si="0"/>
        <v>0</v>
      </c>
      <c r="K14" s="120">
        <f t="shared" si="0"/>
        <v>0</v>
      </c>
      <c r="L14" s="120">
        <f t="shared" si="0"/>
        <v>0</v>
      </c>
      <c r="M14" s="120">
        <f t="shared" si="0"/>
        <v>0</v>
      </c>
      <c r="N14" s="120">
        <f t="shared" si="0"/>
        <v>0</v>
      </c>
      <c r="O14" s="120">
        <f t="shared" si="0"/>
        <v>0</v>
      </c>
      <c r="P14" s="120">
        <f t="shared" si="0"/>
        <v>0</v>
      </c>
      <c r="Q14" s="120">
        <f t="shared" si="0"/>
        <v>0</v>
      </c>
      <c r="R14" s="120">
        <f t="shared" si="0"/>
        <v>0</v>
      </c>
      <c r="S14" s="120">
        <f t="shared" si="0"/>
        <v>0</v>
      </c>
      <c r="T14" s="120">
        <f t="shared" si="0"/>
        <v>0</v>
      </c>
      <c r="U14" s="120">
        <f t="shared" si="0"/>
        <v>0</v>
      </c>
      <c r="V14" s="120">
        <f t="shared" si="0"/>
        <v>0</v>
      </c>
      <c r="W14" s="120">
        <f t="shared" si="0"/>
        <v>0</v>
      </c>
      <c r="X14" s="120">
        <f t="shared" si="0"/>
        <v>0</v>
      </c>
      <c r="Y14" s="120">
        <f t="shared" si="0"/>
        <v>8813.75</v>
      </c>
      <c r="Z14" s="120">
        <f t="shared" si="0"/>
        <v>5869.875</v>
      </c>
      <c r="AA14" s="120">
        <f t="shared" si="0"/>
        <v>3940.6875</v>
      </c>
      <c r="AB14" s="120">
        <f t="shared" si="0"/>
        <v>1963.34375</v>
      </c>
      <c r="AC14" s="120">
        <f t="shared" si="0"/>
        <v>2798.421875</v>
      </c>
      <c r="AD14" s="120">
        <f t="shared" si="0"/>
        <v>1392.4609375</v>
      </c>
      <c r="AE14" s="120">
        <f t="shared" si="0"/>
        <v>2279.48046875</v>
      </c>
      <c r="AF14" s="120">
        <f t="shared" si="0"/>
        <v>1651.990234375</v>
      </c>
      <c r="AG14" s="120">
        <f t="shared" si="0"/>
        <v>3673.490234375</v>
      </c>
      <c r="AH14" s="120">
        <f t="shared" si="0"/>
        <v>4011.5</v>
      </c>
      <c r="AI14" s="120">
        <f t="shared" si="0"/>
        <v>232.5</v>
      </c>
      <c r="AJ14" s="120">
        <f t="shared" si="0"/>
        <v>1392.5</v>
      </c>
      <c r="AK14" s="120">
        <f t="shared" si="0"/>
        <v>232.5</v>
      </c>
      <c r="AL14" s="120">
        <f t="shared" si="0"/>
        <v>2217</v>
      </c>
      <c r="AM14" s="120">
        <f t="shared" si="0"/>
        <v>4853.5</v>
      </c>
      <c r="AN14" s="120">
        <f t="shared" si="0"/>
        <v>2557</v>
      </c>
      <c r="AO14" s="120">
        <f t="shared" si="0"/>
        <v>1877</v>
      </c>
      <c r="AP14" s="120">
        <f t="shared" si="0"/>
        <v>612.5</v>
      </c>
      <c r="AQ14" s="120">
        <f t="shared" si="0"/>
        <v>2004.5</v>
      </c>
      <c r="AR14" s="120">
        <f t="shared" si="0"/>
        <v>612.5</v>
      </c>
      <c r="AS14" s="120">
        <f t="shared" si="0"/>
        <v>3844</v>
      </c>
      <c r="AT14" s="120">
        <f t="shared" si="0"/>
        <v>2217</v>
      </c>
      <c r="AU14" s="120">
        <f t="shared" si="0"/>
        <v>2217</v>
      </c>
      <c r="AV14" s="120">
        <f t="shared" si="0"/>
        <v>2407</v>
      </c>
      <c r="AW14" s="120">
        <f t="shared" si="0"/>
        <v>1012.5</v>
      </c>
      <c r="AX14" s="120">
        <f t="shared" si="0"/>
        <v>1454.5</v>
      </c>
      <c r="AY14" s="120">
        <f t="shared" si="0"/>
        <v>2199.5</v>
      </c>
      <c r="AZ14" s="113">
        <f t="shared" si="0"/>
        <v>2407</v>
      </c>
      <c r="BA14" s="110">
        <f>SUM($E14:$AZ14)</f>
        <v>70745</v>
      </c>
    </row>
    <row r="15" spans="1:53" x14ac:dyDescent="0.2">
      <c r="A15" s="125" t="s">
        <v>123</v>
      </c>
      <c r="B15" s="126">
        <v>1</v>
      </c>
      <c r="C15" s="127" t="s">
        <v>292</v>
      </c>
      <c r="D15" s="127">
        <v>0</v>
      </c>
      <c r="E15" s="127">
        <v>0</v>
      </c>
      <c r="F15" s="127">
        <v>2217</v>
      </c>
      <c r="G15" s="127">
        <v>232.5</v>
      </c>
      <c r="H15" s="127">
        <v>2217</v>
      </c>
      <c r="I15" s="127">
        <v>2027</v>
      </c>
      <c r="J15" s="127">
        <v>2217</v>
      </c>
      <c r="K15" s="127">
        <v>0</v>
      </c>
      <c r="L15" s="127">
        <v>1202.5</v>
      </c>
      <c r="M15" s="127">
        <v>232.5</v>
      </c>
      <c r="N15" s="127">
        <v>2194.5</v>
      </c>
      <c r="O15" s="127">
        <v>2027</v>
      </c>
      <c r="P15" s="127">
        <v>2217</v>
      </c>
      <c r="Q15" s="127">
        <v>232.5</v>
      </c>
      <c r="R15" s="127">
        <v>1180</v>
      </c>
      <c r="S15" s="127">
        <v>2027</v>
      </c>
      <c r="T15" s="127">
        <v>2044.5</v>
      </c>
      <c r="U15" s="127">
        <v>210</v>
      </c>
      <c r="V15" s="127">
        <v>2217</v>
      </c>
      <c r="W15" s="127">
        <v>2004.5</v>
      </c>
      <c r="X15" s="127">
        <v>952.5</v>
      </c>
      <c r="Y15" s="127">
        <v>1944.5</v>
      </c>
      <c r="Z15" s="127">
        <v>2217</v>
      </c>
      <c r="AA15" s="127">
        <v>210</v>
      </c>
      <c r="AB15" s="127">
        <v>2044.5</v>
      </c>
      <c r="AC15" s="127">
        <v>172.5</v>
      </c>
      <c r="AD15" s="127">
        <v>1202.5</v>
      </c>
      <c r="AE15" s="127">
        <v>210</v>
      </c>
      <c r="AF15" s="127">
        <v>1967</v>
      </c>
      <c r="AG15" s="127">
        <v>2217</v>
      </c>
      <c r="AH15" s="127">
        <v>232.5</v>
      </c>
      <c r="AI15" s="127">
        <v>1202.5</v>
      </c>
      <c r="AJ15" s="127">
        <v>232.5</v>
      </c>
      <c r="AK15" s="127">
        <v>1202.5</v>
      </c>
      <c r="AL15" s="127">
        <v>1854.5</v>
      </c>
      <c r="AM15" s="127">
        <v>2194.5</v>
      </c>
      <c r="AN15" s="127">
        <v>1854.5</v>
      </c>
      <c r="AO15" s="127">
        <v>250</v>
      </c>
      <c r="AP15" s="127">
        <v>2004.5</v>
      </c>
      <c r="AQ15" s="127">
        <v>422.5</v>
      </c>
      <c r="AR15" s="127">
        <v>2027</v>
      </c>
      <c r="AS15" s="127">
        <v>2217</v>
      </c>
      <c r="AT15" s="127">
        <v>2027</v>
      </c>
      <c r="AU15" s="127">
        <v>2217</v>
      </c>
      <c r="AV15" s="127">
        <v>1012.5</v>
      </c>
      <c r="AW15" s="127">
        <v>250</v>
      </c>
      <c r="AX15" s="127">
        <v>2027</v>
      </c>
      <c r="AY15" s="127">
        <v>2217</v>
      </c>
      <c r="AZ15" s="103">
        <v>1012.5</v>
      </c>
    </row>
    <row r="16" spans="1:53" x14ac:dyDescent="0.2">
      <c r="A16" s="113"/>
      <c r="B16" s="122">
        <v>2</v>
      </c>
      <c r="C16" s="112" t="s">
        <v>292</v>
      </c>
      <c r="D16" s="109"/>
      <c r="E16" s="113"/>
      <c r="F16" s="113">
        <v>0</v>
      </c>
      <c r="G16" s="113"/>
      <c r="H16" s="113">
        <v>1984.5</v>
      </c>
      <c r="I16" s="113"/>
      <c r="J16" s="113"/>
      <c r="K16" s="113"/>
      <c r="L16" s="113">
        <v>1967</v>
      </c>
      <c r="M16" s="113"/>
      <c r="N16" s="113">
        <v>190</v>
      </c>
      <c r="O16" s="113">
        <v>22.5</v>
      </c>
      <c r="P16" s="113">
        <v>190</v>
      </c>
      <c r="Q16" s="113"/>
      <c r="R16" s="113">
        <v>190</v>
      </c>
      <c r="S16" s="113">
        <v>1037</v>
      </c>
      <c r="T16" s="113"/>
      <c r="U16" s="113">
        <v>0</v>
      </c>
      <c r="V16" s="113">
        <v>1794.5</v>
      </c>
      <c r="W16" s="113">
        <v>0</v>
      </c>
      <c r="X16" s="113">
        <v>22.5</v>
      </c>
      <c r="Y16" s="113">
        <v>1014.5</v>
      </c>
      <c r="Z16" s="113">
        <v>22.5</v>
      </c>
      <c r="AA16" s="113">
        <v>0</v>
      </c>
      <c r="AB16" s="113">
        <v>1817</v>
      </c>
      <c r="AC16" s="113">
        <v>0</v>
      </c>
      <c r="AD16" s="113">
        <v>1794.5</v>
      </c>
      <c r="AE16" s="113">
        <v>1014.5</v>
      </c>
      <c r="AF16" s="113">
        <v>212.5</v>
      </c>
      <c r="AG16" s="113"/>
      <c r="AH16" s="113">
        <v>0</v>
      </c>
      <c r="AI16" s="113">
        <v>190</v>
      </c>
      <c r="AJ16" s="113">
        <v>0</v>
      </c>
      <c r="AK16" s="113"/>
      <c r="AL16" s="113">
        <v>1014.5</v>
      </c>
      <c r="AM16" s="113">
        <v>362.5</v>
      </c>
      <c r="AN16" s="113">
        <v>22.5</v>
      </c>
      <c r="AO16" s="113">
        <v>362.5</v>
      </c>
      <c r="AP16" s="113"/>
      <c r="AQ16" s="113">
        <v>190</v>
      </c>
      <c r="AR16" s="113">
        <v>1794.5</v>
      </c>
      <c r="AS16" s="113"/>
      <c r="AT16" s="113"/>
      <c r="AU16" s="113">
        <v>190</v>
      </c>
      <c r="AV16" s="113">
        <v>0</v>
      </c>
      <c r="AW16" s="113">
        <v>1204.5</v>
      </c>
      <c r="AX16" s="113">
        <v>172.5</v>
      </c>
      <c r="AY16" s="113">
        <v>190</v>
      </c>
      <c r="AZ16" s="103">
        <v>0</v>
      </c>
      <c r="BA16" s="103">
        <v>1204.5</v>
      </c>
    </row>
    <row r="17" spans="1:51" x14ac:dyDescent="0.2">
      <c r="A17" s="113"/>
      <c r="B17" s="122">
        <v>3</v>
      </c>
      <c r="C17" s="112" t="s">
        <v>292</v>
      </c>
      <c r="D17" s="109"/>
      <c r="E17" s="113"/>
      <c r="F17" s="113"/>
      <c r="G17" s="113">
        <v>0</v>
      </c>
      <c r="H17" s="113">
        <v>0</v>
      </c>
      <c r="I17" s="113"/>
      <c r="J17" s="113">
        <v>0</v>
      </c>
      <c r="K17" s="113">
        <v>190</v>
      </c>
      <c r="L17" s="113">
        <v>0</v>
      </c>
      <c r="M17" s="113"/>
      <c r="N17" s="113">
        <v>1014.5</v>
      </c>
      <c r="O17" s="113">
        <v>1794.5</v>
      </c>
      <c r="P17" s="113"/>
      <c r="Q17" s="113"/>
      <c r="R17" s="113">
        <v>0</v>
      </c>
      <c r="S17" s="113"/>
      <c r="T17" s="113"/>
      <c r="U17" s="113">
        <v>190</v>
      </c>
      <c r="V17" s="113">
        <v>0</v>
      </c>
      <c r="W17" s="113">
        <v>212.5</v>
      </c>
      <c r="X17" s="113"/>
      <c r="Y17" s="113">
        <v>190</v>
      </c>
      <c r="Z17" s="113"/>
      <c r="AA17" s="113">
        <v>0</v>
      </c>
      <c r="AB17" s="113"/>
      <c r="AC17" s="113"/>
      <c r="AD17" s="113">
        <v>172.5</v>
      </c>
      <c r="AE17" s="113"/>
      <c r="AF17" s="113"/>
      <c r="AG17" s="113">
        <v>1794.5</v>
      </c>
      <c r="AH17" s="113">
        <v>0</v>
      </c>
      <c r="AI17" s="113"/>
      <c r="AJ17" s="113"/>
      <c r="AK17" s="113">
        <v>1014.5</v>
      </c>
      <c r="AL17" s="113">
        <v>1984.5</v>
      </c>
      <c r="AM17" s="113"/>
      <c r="AN17" s="113"/>
      <c r="AO17" s="113"/>
      <c r="AP17" s="113"/>
      <c r="AQ17" s="113">
        <v>0</v>
      </c>
      <c r="AR17" s="113">
        <v>22.5</v>
      </c>
      <c r="AS17" s="113">
        <v>0</v>
      </c>
      <c r="AT17" s="113">
        <v>190</v>
      </c>
      <c r="AU17" s="113">
        <v>0</v>
      </c>
      <c r="AV17" s="113"/>
      <c r="AW17" s="113"/>
      <c r="AX17" s="113"/>
      <c r="AY17" s="113"/>
    </row>
    <row r="18" spans="1:51" x14ac:dyDescent="0.2">
      <c r="A18" s="128"/>
      <c r="B18" s="119">
        <v>4</v>
      </c>
      <c r="C18" s="128" t="s">
        <v>292</v>
      </c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>
        <v>0</v>
      </c>
      <c r="P18" s="128"/>
      <c r="Q18" s="128">
        <v>0</v>
      </c>
      <c r="R18" s="128"/>
      <c r="S18" s="128"/>
      <c r="T18" s="128"/>
      <c r="U18" s="128">
        <v>0</v>
      </c>
      <c r="V18" s="128"/>
      <c r="W18" s="128"/>
      <c r="X18" s="128"/>
      <c r="Y18" s="128"/>
      <c r="Z18" s="128"/>
      <c r="AA18" s="128"/>
      <c r="AB18" s="128"/>
      <c r="AC18" s="128"/>
      <c r="AD18" s="128">
        <v>190</v>
      </c>
      <c r="AE18" s="128"/>
      <c r="AF18" s="128">
        <v>0</v>
      </c>
      <c r="AG18" s="128">
        <v>0</v>
      </c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</row>
    <row r="20" spans="1:51" x14ac:dyDescent="0.2">
      <c r="A20" s="105" t="s">
        <v>293</v>
      </c>
    </row>
    <row r="21" spans="1:51" x14ac:dyDescent="0.2">
      <c r="A21" s="129" t="s">
        <v>125</v>
      </c>
      <c r="B21" s="126">
        <v>1</v>
      </c>
      <c r="C21" s="127" t="s">
        <v>292</v>
      </c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</row>
    <row r="22" spans="1:51" x14ac:dyDescent="0.2">
      <c r="A22" s="112"/>
      <c r="B22" s="123">
        <v>2</v>
      </c>
      <c r="C22" s="113" t="s">
        <v>292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</row>
    <row r="23" spans="1:51" x14ac:dyDescent="0.2">
      <c r="A23" s="112"/>
      <c r="B23" s="130">
        <v>3</v>
      </c>
      <c r="C23" s="113" t="s">
        <v>292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</row>
    <row r="24" spans="1:51" x14ac:dyDescent="0.2">
      <c r="A24" s="131"/>
      <c r="B24" s="132">
        <v>4</v>
      </c>
      <c r="C24" s="131" t="s">
        <v>292</v>
      </c>
      <c r="D24" s="128">
        <v>0</v>
      </c>
      <c r="E24" s="128">
        <v>0</v>
      </c>
      <c r="F24" s="128">
        <v>0</v>
      </c>
      <c r="G24" s="128">
        <v>0</v>
      </c>
      <c r="H24" s="128">
        <v>0</v>
      </c>
      <c r="I24" s="128">
        <v>0</v>
      </c>
      <c r="J24" s="128">
        <v>0</v>
      </c>
      <c r="K24" s="128">
        <v>0</v>
      </c>
      <c r="L24" s="128">
        <v>0</v>
      </c>
      <c r="M24" s="128">
        <v>0</v>
      </c>
      <c r="N24" s="128">
        <v>0</v>
      </c>
      <c r="O24" s="128">
        <v>0</v>
      </c>
      <c r="P24" s="128">
        <v>0</v>
      </c>
      <c r="Q24" s="128">
        <v>0</v>
      </c>
      <c r="R24" s="128">
        <v>0</v>
      </c>
      <c r="S24" s="128">
        <v>0</v>
      </c>
      <c r="T24" s="128">
        <v>0</v>
      </c>
      <c r="U24" s="128">
        <v>0</v>
      </c>
      <c r="V24" s="128">
        <v>0</v>
      </c>
      <c r="W24" s="128">
        <v>0</v>
      </c>
      <c r="X24" s="128">
        <v>0</v>
      </c>
      <c r="Y24" s="128">
        <v>0</v>
      </c>
      <c r="Z24" s="128">
        <v>0</v>
      </c>
      <c r="AA24" s="128">
        <v>0</v>
      </c>
      <c r="AB24" s="128">
        <v>0</v>
      </c>
      <c r="AC24" s="128">
        <v>0</v>
      </c>
      <c r="AD24" s="128">
        <v>0</v>
      </c>
      <c r="AE24" s="128">
        <v>0</v>
      </c>
      <c r="AF24" s="128">
        <v>0</v>
      </c>
      <c r="AG24" s="128">
        <v>0</v>
      </c>
      <c r="AH24" s="128">
        <v>0</v>
      </c>
      <c r="AI24" s="128">
        <v>0</v>
      </c>
      <c r="AJ24" s="128">
        <v>0</v>
      </c>
      <c r="AK24" s="128">
        <v>0</v>
      </c>
      <c r="AL24" s="128">
        <v>0</v>
      </c>
      <c r="AM24" s="128">
        <v>0</v>
      </c>
      <c r="AN24" s="128">
        <v>0</v>
      </c>
      <c r="AO24" s="128">
        <v>0</v>
      </c>
      <c r="AP24" s="128">
        <v>0</v>
      </c>
      <c r="AQ24" s="128">
        <v>0</v>
      </c>
      <c r="AR24" s="128">
        <v>0</v>
      </c>
      <c r="AS24" s="128">
        <v>0</v>
      </c>
      <c r="AT24" s="128">
        <v>0</v>
      </c>
      <c r="AU24" s="128">
        <v>0</v>
      </c>
      <c r="AV24" s="128">
        <v>0</v>
      </c>
      <c r="AW24" s="128">
        <v>0</v>
      </c>
      <c r="AX24" s="128">
        <v>0</v>
      </c>
      <c r="AY24" s="128">
        <v>0</v>
      </c>
    </row>
    <row r="25" spans="1:51" x14ac:dyDescent="0.2">
      <c r="A25" s="129" t="s">
        <v>133</v>
      </c>
      <c r="B25" s="126">
        <v>1</v>
      </c>
      <c r="C25" s="112" t="s">
        <v>292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</row>
    <row r="26" spans="1:51" x14ac:dyDescent="0.2">
      <c r="A26" s="112"/>
      <c r="B26" s="122">
        <v>2</v>
      </c>
      <c r="C26" s="112" t="s">
        <v>292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</row>
    <row r="27" spans="1:51" x14ac:dyDescent="0.2">
      <c r="A27" s="112"/>
      <c r="B27" s="123">
        <v>3</v>
      </c>
      <c r="C27" s="112" t="s">
        <v>292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</row>
    <row r="28" spans="1:51" x14ac:dyDescent="0.2">
      <c r="A28" s="112"/>
      <c r="B28" s="123">
        <v>4</v>
      </c>
      <c r="C28" s="112" t="s">
        <v>292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</row>
    <row r="29" spans="1:51" x14ac:dyDescent="0.2">
      <c r="A29" s="112"/>
      <c r="B29" s="130">
        <v>5</v>
      </c>
      <c r="C29" s="112" t="s">
        <v>292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</row>
    <row r="30" spans="1:51" x14ac:dyDescent="0.2">
      <c r="A30" s="112"/>
      <c r="B30" s="130">
        <v>6</v>
      </c>
      <c r="C30" s="112" t="s">
        <v>292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</row>
    <row r="31" spans="1:51" x14ac:dyDescent="0.2">
      <c r="A31" s="112"/>
      <c r="B31" s="133">
        <v>7</v>
      </c>
      <c r="C31" s="112" t="s">
        <v>292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</row>
    <row r="32" spans="1:51" x14ac:dyDescent="0.2">
      <c r="A32" s="131"/>
      <c r="B32" s="132">
        <v>8</v>
      </c>
      <c r="C32" s="131" t="s">
        <v>292</v>
      </c>
      <c r="D32" s="128">
        <v>0</v>
      </c>
      <c r="E32" s="128">
        <v>0</v>
      </c>
      <c r="F32" s="128">
        <v>0</v>
      </c>
      <c r="G32" s="128">
        <v>0</v>
      </c>
      <c r="H32" s="128">
        <v>0</v>
      </c>
      <c r="I32" s="128">
        <v>0</v>
      </c>
      <c r="J32" s="128">
        <v>0</v>
      </c>
      <c r="K32" s="128">
        <v>0</v>
      </c>
      <c r="L32" s="128">
        <v>0</v>
      </c>
      <c r="M32" s="128">
        <v>0</v>
      </c>
      <c r="N32" s="128">
        <v>0</v>
      </c>
      <c r="O32" s="128">
        <v>0</v>
      </c>
      <c r="P32" s="128">
        <v>0</v>
      </c>
      <c r="Q32" s="128">
        <v>0</v>
      </c>
      <c r="R32" s="128">
        <v>0</v>
      </c>
      <c r="S32" s="128">
        <v>0</v>
      </c>
      <c r="T32" s="128">
        <v>0</v>
      </c>
      <c r="U32" s="128">
        <v>0</v>
      </c>
      <c r="V32" s="128">
        <v>0</v>
      </c>
      <c r="W32" s="128">
        <v>0</v>
      </c>
      <c r="X32" s="128">
        <v>0</v>
      </c>
      <c r="Y32" s="128">
        <v>0</v>
      </c>
      <c r="Z32" s="128">
        <v>0</v>
      </c>
      <c r="AA32" s="128">
        <v>0</v>
      </c>
      <c r="AB32" s="128">
        <v>0</v>
      </c>
      <c r="AC32" s="128">
        <v>0</v>
      </c>
      <c r="AD32" s="128">
        <v>0</v>
      </c>
      <c r="AE32" s="128">
        <v>0</v>
      </c>
      <c r="AF32" s="128">
        <v>0</v>
      </c>
      <c r="AG32" s="128">
        <v>0</v>
      </c>
      <c r="AH32" s="128">
        <v>0</v>
      </c>
      <c r="AI32" s="128">
        <v>0</v>
      </c>
      <c r="AJ32" s="128">
        <v>0</v>
      </c>
      <c r="AK32" s="128">
        <v>0</v>
      </c>
      <c r="AL32" s="128">
        <v>0</v>
      </c>
      <c r="AM32" s="128">
        <v>0</v>
      </c>
      <c r="AN32" s="128">
        <v>0</v>
      </c>
      <c r="AO32" s="128">
        <v>0</v>
      </c>
      <c r="AP32" s="128">
        <v>0</v>
      </c>
      <c r="AQ32" s="128">
        <v>0</v>
      </c>
      <c r="AR32" s="128">
        <v>0</v>
      </c>
      <c r="AS32" s="128">
        <v>0</v>
      </c>
      <c r="AT32" s="128">
        <v>0</v>
      </c>
      <c r="AU32" s="128">
        <v>0</v>
      </c>
      <c r="AV32" s="128">
        <v>0</v>
      </c>
      <c r="AW32" s="128">
        <v>0</v>
      </c>
      <c r="AX32" s="128">
        <v>0</v>
      </c>
      <c r="AY32" s="128">
        <v>0</v>
      </c>
    </row>
    <row r="33" spans="1:51" x14ac:dyDescent="0.2">
      <c r="A33" s="134" t="s">
        <v>134</v>
      </c>
      <c r="B33" s="122">
        <v>1</v>
      </c>
      <c r="C33" s="112" t="s">
        <v>292</v>
      </c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</row>
    <row r="34" spans="1:51" x14ac:dyDescent="0.2">
      <c r="A34" s="112"/>
      <c r="B34" s="122">
        <v>2</v>
      </c>
      <c r="C34" s="112" t="s">
        <v>292</v>
      </c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</row>
    <row r="35" spans="1:51" x14ac:dyDescent="0.2">
      <c r="A35" s="112"/>
      <c r="B35" s="122">
        <v>3</v>
      </c>
      <c r="C35" s="112" t="s">
        <v>292</v>
      </c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</row>
    <row r="36" spans="1:51" x14ac:dyDescent="0.2">
      <c r="A36" s="112"/>
      <c r="B36" s="123">
        <v>4</v>
      </c>
      <c r="C36" s="112" t="s">
        <v>292</v>
      </c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</row>
    <row r="37" spans="1:51" x14ac:dyDescent="0.2">
      <c r="A37" s="112"/>
      <c r="B37" s="123">
        <v>5</v>
      </c>
      <c r="C37" s="112" t="s">
        <v>292</v>
      </c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</row>
    <row r="38" spans="1:51" x14ac:dyDescent="0.2">
      <c r="A38" s="112"/>
      <c r="B38" s="123">
        <v>6</v>
      </c>
      <c r="C38" s="112" t="s">
        <v>292</v>
      </c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</row>
    <row r="39" spans="1:51" x14ac:dyDescent="0.2">
      <c r="A39" s="112"/>
      <c r="B39" s="130">
        <v>7</v>
      </c>
      <c r="C39" s="112" t="s">
        <v>292</v>
      </c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</row>
    <row r="40" spans="1:51" x14ac:dyDescent="0.2">
      <c r="A40" s="112"/>
      <c r="B40" s="130">
        <v>8</v>
      </c>
      <c r="C40" s="112" t="s">
        <v>292</v>
      </c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</row>
    <row r="41" spans="1:51" x14ac:dyDescent="0.2">
      <c r="A41" s="112"/>
      <c r="B41" s="130">
        <v>9</v>
      </c>
      <c r="C41" s="112" t="s">
        <v>292</v>
      </c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</row>
    <row r="42" spans="1:51" x14ac:dyDescent="0.2">
      <c r="A42" s="112"/>
      <c r="B42" s="133">
        <v>10</v>
      </c>
      <c r="C42" s="112" t="s">
        <v>292</v>
      </c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</row>
    <row r="43" spans="1:51" x14ac:dyDescent="0.2">
      <c r="A43" s="112"/>
      <c r="B43" s="133">
        <v>11</v>
      </c>
      <c r="C43" s="112" t="s">
        <v>292</v>
      </c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</row>
    <row r="44" spans="1:51" x14ac:dyDescent="0.2">
      <c r="A44" s="112"/>
      <c r="B44" s="133">
        <v>12</v>
      </c>
      <c r="C44" s="131" t="s">
        <v>292</v>
      </c>
      <c r="D44" s="109">
        <v>0</v>
      </c>
      <c r="E44" s="109">
        <v>0</v>
      </c>
      <c r="F44" s="109">
        <v>0</v>
      </c>
      <c r="G44" s="109">
        <v>0</v>
      </c>
      <c r="H44" s="109">
        <v>0</v>
      </c>
      <c r="I44" s="109">
        <v>0</v>
      </c>
      <c r="J44" s="109">
        <v>0</v>
      </c>
      <c r="K44" s="109">
        <v>0</v>
      </c>
      <c r="L44" s="109">
        <v>0</v>
      </c>
      <c r="M44" s="109">
        <v>0</v>
      </c>
      <c r="N44" s="109">
        <v>0</v>
      </c>
      <c r="O44" s="109">
        <v>0</v>
      </c>
      <c r="P44" s="109">
        <v>0</v>
      </c>
      <c r="Q44" s="109">
        <v>0</v>
      </c>
      <c r="R44" s="109">
        <v>0</v>
      </c>
      <c r="S44" s="109">
        <v>0</v>
      </c>
      <c r="T44" s="109">
        <v>0</v>
      </c>
      <c r="U44" s="109">
        <v>0</v>
      </c>
      <c r="V44" s="109">
        <v>0</v>
      </c>
      <c r="W44" s="109">
        <v>0</v>
      </c>
      <c r="X44" s="109">
        <v>0</v>
      </c>
      <c r="Y44" s="109">
        <v>0</v>
      </c>
      <c r="Z44" s="109">
        <v>0</v>
      </c>
      <c r="AA44" s="109">
        <v>0</v>
      </c>
      <c r="AB44" s="109">
        <v>0</v>
      </c>
      <c r="AC44" s="109">
        <v>0</v>
      </c>
      <c r="AD44" s="109">
        <v>0</v>
      </c>
      <c r="AE44" s="109">
        <v>0</v>
      </c>
      <c r="AF44" s="109">
        <v>0</v>
      </c>
      <c r="AG44" s="109">
        <v>0</v>
      </c>
      <c r="AH44" s="109">
        <v>0</v>
      </c>
      <c r="AI44" s="109">
        <v>0</v>
      </c>
      <c r="AJ44" s="109">
        <v>0</v>
      </c>
      <c r="AK44" s="109">
        <v>0</v>
      </c>
      <c r="AL44" s="109">
        <v>0</v>
      </c>
      <c r="AM44" s="109">
        <v>0</v>
      </c>
      <c r="AN44" s="109">
        <v>0</v>
      </c>
      <c r="AO44" s="109">
        <v>0</v>
      </c>
      <c r="AP44" s="109">
        <v>0</v>
      </c>
      <c r="AQ44" s="109">
        <v>0</v>
      </c>
      <c r="AR44" s="109">
        <v>0</v>
      </c>
      <c r="AS44" s="109">
        <v>0</v>
      </c>
      <c r="AT44" s="109">
        <v>0</v>
      </c>
      <c r="AU44" s="109">
        <v>0</v>
      </c>
      <c r="AV44" s="109">
        <v>0</v>
      </c>
      <c r="AW44" s="109">
        <v>0</v>
      </c>
      <c r="AX44" s="109">
        <v>0</v>
      </c>
      <c r="AY44" s="109">
        <v>0</v>
      </c>
    </row>
    <row r="45" spans="1:51" x14ac:dyDescent="0.2">
      <c r="A45" s="129" t="s">
        <v>123</v>
      </c>
      <c r="B45" s="126">
        <v>1</v>
      </c>
      <c r="C45" s="112" t="s">
        <v>292</v>
      </c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</row>
    <row r="46" spans="1:51" x14ac:dyDescent="0.2">
      <c r="A46" s="112"/>
      <c r="B46" s="122">
        <v>2</v>
      </c>
      <c r="C46" s="112" t="s">
        <v>292</v>
      </c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</row>
    <row r="47" spans="1:51" x14ac:dyDescent="0.2">
      <c r="A47" s="112"/>
      <c r="B47" s="122">
        <v>3</v>
      </c>
      <c r="C47" s="112" t="s">
        <v>292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</row>
    <row r="48" spans="1:51" x14ac:dyDescent="0.2">
      <c r="A48" s="112"/>
      <c r="B48" s="122">
        <v>4</v>
      </c>
      <c r="C48" s="112" t="s">
        <v>292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</row>
    <row r="49" spans="1:51" x14ac:dyDescent="0.2">
      <c r="A49" s="112"/>
      <c r="B49" s="122">
        <v>5</v>
      </c>
      <c r="C49" s="112" t="s">
        <v>292</v>
      </c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</row>
    <row r="50" spans="1:51" x14ac:dyDescent="0.2">
      <c r="A50" s="112"/>
      <c r="B50" s="122">
        <v>6</v>
      </c>
      <c r="C50" s="112" t="s">
        <v>292</v>
      </c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</row>
    <row r="51" spans="1:51" x14ac:dyDescent="0.2">
      <c r="A51" s="112"/>
      <c r="B51" s="122">
        <v>7</v>
      </c>
      <c r="C51" s="112" t="s">
        <v>292</v>
      </c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</row>
    <row r="52" spans="1:51" x14ac:dyDescent="0.2">
      <c r="A52" s="112"/>
      <c r="B52" s="122">
        <v>8</v>
      </c>
      <c r="C52" s="112" t="s">
        <v>292</v>
      </c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</row>
    <row r="53" spans="1:51" x14ac:dyDescent="0.2">
      <c r="A53" s="112"/>
      <c r="B53" s="122">
        <v>9</v>
      </c>
      <c r="C53" s="112" t="s">
        <v>292</v>
      </c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</row>
    <row r="54" spans="1:51" x14ac:dyDescent="0.2">
      <c r="A54" s="112"/>
      <c r="B54" s="122">
        <v>10</v>
      </c>
      <c r="C54" s="112" t="s">
        <v>292</v>
      </c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</row>
    <row r="55" spans="1:51" x14ac:dyDescent="0.2">
      <c r="A55" s="112"/>
      <c r="B55" s="122">
        <v>11</v>
      </c>
      <c r="C55" s="112" t="s">
        <v>292</v>
      </c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</row>
    <row r="56" spans="1:51" x14ac:dyDescent="0.2">
      <c r="A56" s="112"/>
      <c r="B56" s="122">
        <v>12</v>
      </c>
      <c r="C56" s="112" t="s">
        <v>292</v>
      </c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</row>
    <row r="57" spans="1:51" x14ac:dyDescent="0.2">
      <c r="A57" s="112"/>
      <c r="B57" s="123">
        <v>13</v>
      </c>
      <c r="C57" s="112" t="s">
        <v>292</v>
      </c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</row>
    <row r="58" spans="1:51" x14ac:dyDescent="0.2">
      <c r="A58" s="112"/>
      <c r="B58" s="123">
        <v>14</v>
      </c>
      <c r="C58" s="112" t="s">
        <v>292</v>
      </c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</row>
    <row r="59" spans="1:51" x14ac:dyDescent="0.2">
      <c r="A59" s="112"/>
      <c r="B59" s="123">
        <v>15</v>
      </c>
      <c r="C59" s="112" t="s">
        <v>292</v>
      </c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</row>
    <row r="60" spans="1:51" x14ac:dyDescent="0.2">
      <c r="A60" s="112"/>
      <c r="B60" s="123">
        <v>16</v>
      </c>
      <c r="C60" s="112" t="s">
        <v>292</v>
      </c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</row>
    <row r="61" spans="1:51" x14ac:dyDescent="0.2">
      <c r="A61" s="112"/>
      <c r="B61" s="123">
        <v>17</v>
      </c>
      <c r="C61" s="112" t="s">
        <v>292</v>
      </c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</row>
    <row r="62" spans="1:51" x14ac:dyDescent="0.2">
      <c r="A62" s="112"/>
      <c r="B62" s="123">
        <v>18</v>
      </c>
      <c r="C62" s="112" t="s">
        <v>292</v>
      </c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</row>
    <row r="63" spans="1:51" x14ac:dyDescent="0.2">
      <c r="A63" s="112"/>
      <c r="B63" s="123">
        <v>19</v>
      </c>
      <c r="C63" s="112" t="s">
        <v>292</v>
      </c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</row>
    <row r="64" spans="1:51" x14ac:dyDescent="0.2">
      <c r="A64" s="112"/>
      <c r="B64" s="123">
        <v>20</v>
      </c>
      <c r="C64" s="112" t="s">
        <v>292</v>
      </c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</row>
    <row r="65" spans="1:51" x14ac:dyDescent="0.2">
      <c r="A65" s="112"/>
      <c r="B65" s="123">
        <v>21</v>
      </c>
      <c r="C65" s="112" t="s">
        <v>292</v>
      </c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</row>
    <row r="66" spans="1:51" x14ac:dyDescent="0.2">
      <c r="A66" s="112"/>
      <c r="B66" s="123">
        <v>22</v>
      </c>
      <c r="C66" s="112" t="s">
        <v>292</v>
      </c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</row>
    <row r="67" spans="1:51" x14ac:dyDescent="0.2">
      <c r="A67" s="112"/>
      <c r="B67" s="123">
        <v>23</v>
      </c>
      <c r="C67" s="112" t="s">
        <v>292</v>
      </c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</row>
    <row r="68" spans="1:51" x14ac:dyDescent="0.2">
      <c r="A68" s="112"/>
      <c r="B68" s="123">
        <v>24</v>
      </c>
      <c r="C68" s="112" t="s">
        <v>292</v>
      </c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</row>
    <row r="69" spans="1:51" x14ac:dyDescent="0.2">
      <c r="A69" s="112"/>
      <c r="B69" s="130">
        <v>25</v>
      </c>
      <c r="C69" s="112" t="s">
        <v>292</v>
      </c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</row>
    <row r="70" spans="1:51" x14ac:dyDescent="0.2">
      <c r="A70" s="112"/>
      <c r="B70" s="130">
        <v>26</v>
      </c>
      <c r="C70" s="112" t="s">
        <v>292</v>
      </c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</row>
    <row r="71" spans="1:51" x14ac:dyDescent="0.2">
      <c r="A71" s="112"/>
      <c r="B71" s="130">
        <v>27</v>
      </c>
      <c r="C71" s="112" t="s">
        <v>292</v>
      </c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  <c r="AY71" s="113"/>
    </row>
    <row r="72" spans="1:51" x14ac:dyDescent="0.2">
      <c r="A72" s="112"/>
      <c r="B72" s="130">
        <v>28</v>
      </c>
      <c r="C72" s="112" t="s">
        <v>292</v>
      </c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</row>
    <row r="73" spans="1:51" x14ac:dyDescent="0.2">
      <c r="A73" s="112"/>
      <c r="B73" s="130">
        <v>29</v>
      </c>
      <c r="C73" s="112" t="s">
        <v>292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  <c r="AY73" s="113"/>
    </row>
    <row r="74" spans="1:51" x14ac:dyDescent="0.2">
      <c r="A74" s="112"/>
      <c r="B74" s="130">
        <v>30</v>
      </c>
      <c r="C74" s="112" t="s">
        <v>292</v>
      </c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  <c r="AY74" s="113"/>
    </row>
    <row r="75" spans="1:51" x14ac:dyDescent="0.2">
      <c r="A75" s="112"/>
      <c r="B75" s="130">
        <v>31</v>
      </c>
      <c r="C75" s="112" t="s">
        <v>292</v>
      </c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  <c r="AY75" s="113"/>
    </row>
    <row r="76" spans="1:51" x14ac:dyDescent="0.2">
      <c r="A76" s="112"/>
      <c r="B76" s="130">
        <v>32</v>
      </c>
      <c r="C76" s="112" t="s">
        <v>292</v>
      </c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3"/>
    </row>
    <row r="77" spans="1:51" x14ac:dyDescent="0.2">
      <c r="A77" s="112"/>
      <c r="B77" s="130">
        <v>33</v>
      </c>
      <c r="C77" s="112" t="s">
        <v>292</v>
      </c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  <c r="AY77" s="113"/>
    </row>
    <row r="78" spans="1:51" x14ac:dyDescent="0.2">
      <c r="A78" s="112"/>
      <c r="B78" s="130">
        <v>34</v>
      </c>
      <c r="C78" s="112" t="s">
        <v>292</v>
      </c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</row>
    <row r="79" spans="1:51" x14ac:dyDescent="0.2">
      <c r="A79" s="112"/>
      <c r="B79" s="130">
        <v>35</v>
      </c>
      <c r="C79" s="112" t="s">
        <v>292</v>
      </c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</row>
    <row r="80" spans="1:51" x14ac:dyDescent="0.2">
      <c r="A80" s="112"/>
      <c r="B80" s="130">
        <v>36</v>
      </c>
      <c r="C80" s="112" t="s">
        <v>292</v>
      </c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</row>
    <row r="81" spans="1:52" x14ac:dyDescent="0.2">
      <c r="A81" s="112"/>
      <c r="B81" s="133">
        <v>37</v>
      </c>
      <c r="C81" s="112" t="s">
        <v>292</v>
      </c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</row>
    <row r="82" spans="1:52" x14ac:dyDescent="0.2">
      <c r="A82" s="112"/>
      <c r="B82" s="133">
        <v>38</v>
      </c>
      <c r="C82" s="112" t="s">
        <v>292</v>
      </c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</row>
    <row r="83" spans="1:52" x14ac:dyDescent="0.2">
      <c r="A83" s="112"/>
      <c r="B83" s="133">
        <v>39</v>
      </c>
      <c r="C83" s="112" t="s">
        <v>292</v>
      </c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</row>
    <row r="84" spans="1:52" x14ac:dyDescent="0.2">
      <c r="A84" s="112"/>
      <c r="B84" s="133">
        <v>40</v>
      </c>
      <c r="C84" s="112" t="s">
        <v>292</v>
      </c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</row>
    <row r="85" spans="1:52" x14ac:dyDescent="0.2">
      <c r="A85" s="112"/>
      <c r="B85" s="133">
        <v>41</v>
      </c>
      <c r="C85" s="112" t="s">
        <v>292</v>
      </c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</row>
    <row r="86" spans="1:52" x14ac:dyDescent="0.2">
      <c r="A86" s="112"/>
      <c r="B86" s="133">
        <v>42</v>
      </c>
      <c r="C86" s="112" t="s">
        <v>292</v>
      </c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</row>
    <row r="87" spans="1:52" x14ac:dyDescent="0.2">
      <c r="A87" s="112"/>
      <c r="B87" s="133">
        <v>43</v>
      </c>
      <c r="C87" s="112" t="s">
        <v>292</v>
      </c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</row>
    <row r="88" spans="1:52" x14ac:dyDescent="0.2">
      <c r="A88" s="112"/>
      <c r="B88" s="133">
        <v>44</v>
      </c>
      <c r="C88" s="112" t="s">
        <v>292</v>
      </c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  <c r="AY88" s="113"/>
    </row>
    <row r="89" spans="1:52" x14ac:dyDescent="0.2">
      <c r="A89" s="112"/>
      <c r="B89" s="133">
        <v>45</v>
      </c>
      <c r="C89" s="112" t="s">
        <v>292</v>
      </c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  <c r="AY89" s="113"/>
    </row>
    <row r="90" spans="1:52" x14ac:dyDescent="0.2">
      <c r="A90" s="112"/>
      <c r="B90" s="133">
        <v>46</v>
      </c>
      <c r="C90" s="112" t="s">
        <v>292</v>
      </c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  <c r="AY90" s="113"/>
    </row>
    <row r="91" spans="1:52" x14ac:dyDescent="0.2">
      <c r="A91" s="112"/>
      <c r="B91" s="133">
        <v>47</v>
      </c>
      <c r="C91" s="112" t="s">
        <v>292</v>
      </c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  <c r="AY91" s="113"/>
    </row>
    <row r="92" spans="1:52" x14ac:dyDescent="0.2">
      <c r="A92" s="131"/>
      <c r="B92" s="132">
        <v>48</v>
      </c>
      <c r="C92" s="131" t="s">
        <v>292</v>
      </c>
      <c r="D92" s="128">
        <v>0</v>
      </c>
      <c r="E92" s="128">
        <v>0</v>
      </c>
      <c r="F92" s="128">
        <v>0</v>
      </c>
      <c r="G92" s="128">
        <v>0</v>
      </c>
      <c r="H92" s="128">
        <v>0</v>
      </c>
      <c r="I92" s="128">
        <v>0</v>
      </c>
      <c r="J92" s="128">
        <v>0</v>
      </c>
      <c r="K92" s="128">
        <v>0</v>
      </c>
      <c r="L92" s="128">
        <v>0</v>
      </c>
      <c r="M92" s="128">
        <v>0</v>
      </c>
      <c r="N92" s="128">
        <v>0</v>
      </c>
      <c r="O92" s="128">
        <v>0</v>
      </c>
      <c r="P92" s="128">
        <v>0</v>
      </c>
      <c r="Q92" s="128">
        <v>0</v>
      </c>
      <c r="R92" s="128">
        <v>0</v>
      </c>
      <c r="S92" s="128">
        <v>0</v>
      </c>
      <c r="T92" s="128">
        <v>0</v>
      </c>
      <c r="U92" s="128">
        <v>0</v>
      </c>
      <c r="V92" s="128">
        <v>0</v>
      </c>
      <c r="W92" s="128">
        <v>0</v>
      </c>
      <c r="X92" s="128">
        <v>0</v>
      </c>
      <c r="Y92" s="128">
        <v>0</v>
      </c>
      <c r="Z92" s="128">
        <v>0</v>
      </c>
      <c r="AA92" s="128">
        <v>0</v>
      </c>
      <c r="AB92" s="128">
        <v>0</v>
      </c>
      <c r="AC92" s="128">
        <v>0</v>
      </c>
      <c r="AD92" s="128">
        <v>0</v>
      </c>
      <c r="AE92" s="128">
        <v>0</v>
      </c>
      <c r="AF92" s="128">
        <v>0</v>
      </c>
      <c r="AG92" s="128">
        <v>0</v>
      </c>
      <c r="AH92" s="128">
        <v>0</v>
      </c>
      <c r="AI92" s="128">
        <v>0</v>
      </c>
      <c r="AJ92" s="128">
        <v>0</v>
      </c>
      <c r="AK92" s="128">
        <v>0</v>
      </c>
      <c r="AL92" s="128">
        <v>0</v>
      </c>
      <c r="AM92" s="128">
        <v>0</v>
      </c>
      <c r="AN92" s="128">
        <v>0</v>
      </c>
      <c r="AO92" s="128">
        <v>0</v>
      </c>
      <c r="AP92" s="128">
        <v>0</v>
      </c>
      <c r="AQ92" s="128">
        <v>0</v>
      </c>
      <c r="AR92" s="128">
        <v>0</v>
      </c>
      <c r="AS92" s="128">
        <v>0</v>
      </c>
      <c r="AT92" s="128">
        <v>0</v>
      </c>
      <c r="AU92" s="128">
        <v>0</v>
      </c>
      <c r="AV92" s="128">
        <v>0</v>
      </c>
      <c r="AW92" s="128">
        <v>0</v>
      </c>
      <c r="AX92" s="128">
        <v>0</v>
      </c>
      <c r="AY92" s="128">
        <v>0</v>
      </c>
      <c r="AZ92" s="110">
        <f>SUM(D21:AY92)</f>
        <v>0</v>
      </c>
    </row>
    <row r="94" spans="1:52" x14ac:dyDescent="0.2">
      <c r="A94" s="105" t="s">
        <v>294</v>
      </c>
      <c r="B94" s="109"/>
      <c r="C94" s="109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  <c r="AT94" s="117"/>
      <c r="AU94" s="117"/>
      <c r="AV94" s="117"/>
      <c r="AW94" s="117"/>
      <c r="AX94" s="117"/>
      <c r="AY94" s="117"/>
    </row>
    <row r="95" spans="1:52" x14ac:dyDescent="0.2">
      <c r="A95" s="129" t="s">
        <v>125</v>
      </c>
      <c r="B95" s="126">
        <v>1</v>
      </c>
      <c r="C95" s="127"/>
      <c r="D95" s="113">
        <v>0</v>
      </c>
      <c r="E95" s="113">
        <v>0</v>
      </c>
      <c r="F95" s="113">
        <v>0</v>
      </c>
      <c r="G95" s="113">
        <v>0</v>
      </c>
      <c r="H95" s="113">
        <v>0</v>
      </c>
      <c r="I95" s="113">
        <v>0</v>
      </c>
      <c r="J95" s="113">
        <v>0</v>
      </c>
      <c r="K95" s="113">
        <v>0</v>
      </c>
      <c r="L95" s="113">
        <v>0</v>
      </c>
      <c r="M95" s="113">
        <v>0</v>
      </c>
      <c r="N95" s="113">
        <v>0</v>
      </c>
      <c r="O95" s="113">
        <v>0</v>
      </c>
      <c r="P95" s="113">
        <v>0</v>
      </c>
      <c r="Q95" s="113">
        <v>0</v>
      </c>
      <c r="R95" s="113">
        <v>0</v>
      </c>
      <c r="S95" s="113">
        <v>0</v>
      </c>
      <c r="T95" s="113">
        <v>0</v>
      </c>
      <c r="U95" s="113">
        <v>0</v>
      </c>
      <c r="V95" s="113">
        <v>0</v>
      </c>
      <c r="W95" s="113">
        <v>0</v>
      </c>
      <c r="X95" s="113">
        <v>0</v>
      </c>
      <c r="Y95" s="113">
        <v>0</v>
      </c>
      <c r="Z95" s="113">
        <v>0</v>
      </c>
      <c r="AA95" s="113">
        <v>0</v>
      </c>
      <c r="AB95" s="113">
        <v>0</v>
      </c>
      <c r="AC95" s="113">
        <v>0</v>
      </c>
      <c r="AD95" s="113">
        <v>0</v>
      </c>
      <c r="AE95" s="113">
        <v>0</v>
      </c>
      <c r="AF95" s="113">
        <v>0</v>
      </c>
      <c r="AG95" s="113">
        <v>0</v>
      </c>
      <c r="AH95" s="113">
        <v>0</v>
      </c>
      <c r="AI95" s="113">
        <v>0</v>
      </c>
      <c r="AJ95" s="113">
        <v>0</v>
      </c>
      <c r="AK95" s="113">
        <v>0</v>
      </c>
      <c r="AL95" s="113">
        <v>0</v>
      </c>
      <c r="AM95" s="113">
        <v>0</v>
      </c>
      <c r="AN95" s="113">
        <v>0</v>
      </c>
      <c r="AO95" s="113">
        <v>0</v>
      </c>
      <c r="AP95" s="113">
        <v>0</v>
      </c>
      <c r="AQ95" s="113">
        <v>0</v>
      </c>
      <c r="AR95" s="113">
        <v>0</v>
      </c>
      <c r="AS95" s="113">
        <v>0</v>
      </c>
      <c r="AT95" s="113">
        <v>0</v>
      </c>
      <c r="AU95" s="113">
        <v>0</v>
      </c>
      <c r="AV95" s="113">
        <v>0</v>
      </c>
      <c r="AW95" s="113">
        <v>0</v>
      </c>
      <c r="AX95" s="113">
        <v>0</v>
      </c>
      <c r="AY95" s="113">
        <v>0</v>
      </c>
    </row>
    <row r="96" spans="1:52" x14ac:dyDescent="0.2">
      <c r="A96" s="112"/>
      <c r="B96" s="123">
        <v>2</v>
      </c>
      <c r="C96" s="113"/>
      <c r="D96" s="113">
        <v>0</v>
      </c>
      <c r="E96" s="113">
        <v>0</v>
      </c>
      <c r="F96" s="113">
        <v>0</v>
      </c>
      <c r="G96" s="113">
        <v>0</v>
      </c>
      <c r="H96" s="113">
        <v>0</v>
      </c>
      <c r="I96" s="113">
        <v>0</v>
      </c>
      <c r="J96" s="113">
        <v>0</v>
      </c>
      <c r="K96" s="113">
        <v>0</v>
      </c>
      <c r="L96" s="113">
        <v>0</v>
      </c>
      <c r="M96" s="113">
        <v>0</v>
      </c>
      <c r="N96" s="113">
        <v>0</v>
      </c>
      <c r="O96" s="113">
        <v>0</v>
      </c>
      <c r="P96" s="113">
        <v>0</v>
      </c>
      <c r="Q96" s="113">
        <v>0</v>
      </c>
      <c r="R96" s="113">
        <v>0</v>
      </c>
      <c r="S96" s="113">
        <v>0</v>
      </c>
      <c r="T96" s="113">
        <v>0</v>
      </c>
      <c r="U96" s="113">
        <v>0</v>
      </c>
      <c r="V96" s="113">
        <v>0</v>
      </c>
      <c r="W96" s="113">
        <v>0</v>
      </c>
      <c r="X96" s="113">
        <v>0</v>
      </c>
      <c r="Y96" s="113">
        <v>0</v>
      </c>
      <c r="Z96" s="113">
        <v>0</v>
      </c>
      <c r="AA96" s="113">
        <v>0</v>
      </c>
      <c r="AB96" s="113">
        <v>0</v>
      </c>
      <c r="AC96" s="113">
        <v>0</v>
      </c>
      <c r="AD96" s="113">
        <v>0</v>
      </c>
      <c r="AE96" s="113">
        <v>0</v>
      </c>
      <c r="AF96" s="113">
        <v>0</v>
      </c>
      <c r="AG96" s="113">
        <v>0</v>
      </c>
      <c r="AH96" s="113">
        <v>0</v>
      </c>
      <c r="AI96" s="113">
        <v>0</v>
      </c>
      <c r="AJ96" s="113">
        <v>0</v>
      </c>
      <c r="AK96" s="113">
        <v>0</v>
      </c>
      <c r="AL96" s="113">
        <v>0</v>
      </c>
      <c r="AM96" s="113">
        <v>0</v>
      </c>
      <c r="AN96" s="113">
        <v>0</v>
      </c>
      <c r="AO96" s="113">
        <v>0</v>
      </c>
      <c r="AP96" s="113">
        <v>0</v>
      </c>
      <c r="AQ96" s="113">
        <v>0</v>
      </c>
      <c r="AR96" s="113">
        <v>0</v>
      </c>
      <c r="AS96" s="113">
        <v>0</v>
      </c>
      <c r="AT96" s="113">
        <v>0</v>
      </c>
      <c r="AU96" s="113">
        <v>0</v>
      </c>
      <c r="AV96" s="113">
        <v>0</v>
      </c>
      <c r="AW96" s="113">
        <v>0</v>
      </c>
      <c r="AX96" s="113">
        <v>0</v>
      </c>
      <c r="AY96" s="113">
        <v>0</v>
      </c>
    </row>
    <row r="97" spans="1:52" x14ac:dyDescent="0.2">
      <c r="A97" s="112"/>
      <c r="B97" s="130">
        <v>3</v>
      </c>
      <c r="C97" s="113"/>
      <c r="D97" s="113">
        <v>0</v>
      </c>
      <c r="E97" s="113">
        <v>0</v>
      </c>
      <c r="F97" s="113">
        <v>0</v>
      </c>
      <c r="G97" s="113">
        <v>0</v>
      </c>
      <c r="H97" s="113">
        <v>0</v>
      </c>
      <c r="I97" s="113">
        <v>0</v>
      </c>
      <c r="J97" s="113">
        <v>0</v>
      </c>
      <c r="K97" s="113">
        <v>0</v>
      </c>
      <c r="L97" s="113">
        <v>0</v>
      </c>
      <c r="M97" s="113">
        <v>0</v>
      </c>
      <c r="N97" s="113">
        <v>0</v>
      </c>
      <c r="O97" s="113">
        <v>0</v>
      </c>
      <c r="P97" s="113">
        <v>0</v>
      </c>
      <c r="Q97" s="113">
        <v>0</v>
      </c>
      <c r="R97" s="113">
        <v>0</v>
      </c>
      <c r="S97" s="113">
        <v>0</v>
      </c>
      <c r="T97" s="113">
        <v>0</v>
      </c>
      <c r="U97" s="113">
        <v>0</v>
      </c>
      <c r="V97" s="113">
        <v>0</v>
      </c>
      <c r="W97" s="113">
        <v>0</v>
      </c>
      <c r="X97" s="113">
        <v>0</v>
      </c>
      <c r="Y97" s="113">
        <v>0</v>
      </c>
      <c r="Z97" s="113">
        <v>0</v>
      </c>
      <c r="AA97" s="113">
        <v>0</v>
      </c>
      <c r="AB97" s="113">
        <v>0</v>
      </c>
      <c r="AC97" s="113">
        <v>0</v>
      </c>
      <c r="AD97" s="113">
        <v>0</v>
      </c>
      <c r="AE97" s="113">
        <v>0</v>
      </c>
      <c r="AF97" s="113">
        <v>0</v>
      </c>
      <c r="AG97" s="113">
        <v>0</v>
      </c>
      <c r="AH97" s="113">
        <v>0</v>
      </c>
      <c r="AI97" s="113">
        <v>0</v>
      </c>
      <c r="AJ97" s="113">
        <v>0</v>
      </c>
      <c r="AK97" s="113">
        <v>0</v>
      </c>
      <c r="AL97" s="113">
        <v>0</v>
      </c>
      <c r="AM97" s="113">
        <v>0</v>
      </c>
      <c r="AN97" s="113">
        <v>0</v>
      </c>
      <c r="AO97" s="113">
        <v>0</v>
      </c>
      <c r="AP97" s="113">
        <v>0</v>
      </c>
      <c r="AQ97" s="113">
        <v>0</v>
      </c>
      <c r="AR97" s="113">
        <v>0</v>
      </c>
      <c r="AS97" s="113">
        <v>0</v>
      </c>
      <c r="AT97" s="113">
        <v>0</v>
      </c>
      <c r="AU97" s="113">
        <v>0</v>
      </c>
      <c r="AV97" s="113">
        <v>0</v>
      </c>
      <c r="AW97" s="113">
        <v>0</v>
      </c>
      <c r="AX97" s="113">
        <v>0</v>
      </c>
      <c r="AY97" s="113">
        <v>0</v>
      </c>
    </row>
    <row r="98" spans="1:52" x14ac:dyDescent="0.2">
      <c r="A98" s="112"/>
      <c r="B98" s="133">
        <v>4</v>
      </c>
      <c r="C98" s="109"/>
      <c r="D98" s="113">
        <v>0</v>
      </c>
      <c r="E98" s="113">
        <v>0</v>
      </c>
      <c r="F98" s="113">
        <v>0</v>
      </c>
      <c r="G98" s="113">
        <v>0</v>
      </c>
      <c r="H98" s="113">
        <v>0</v>
      </c>
      <c r="I98" s="113">
        <v>0</v>
      </c>
      <c r="J98" s="113">
        <v>0</v>
      </c>
      <c r="K98" s="113">
        <v>0</v>
      </c>
      <c r="L98" s="113">
        <v>0</v>
      </c>
      <c r="M98" s="113">
        <v>0</v>
      </c>
      <c r="N98" s="113">
        <v>0</v>
      </c>
      <c r="O98" s="113">
        <v>0</v>
      </c>
      <c r="P98" s="113">
        <v>0</v>
      </c>
      <c r="Q98" s="113">
        <v>0</v>
      </c>
      <c r="R98" s="113">
        <v>0</v>
      </c>
      <c r="S98" s="113">
        <v>0</v>
      </c>
      <c r="T98" s="113">
        <v>0</v>
      </c>
      <c r="U98" s="113">
        <v>0</v>
      </c>
      <c r="V98" s="113">
        <v>0</v>
      </c>
      <c r="W98" s="113">
        <v>0</v>
      </c>
      <c r="X98" s="113">
        <v>0</v>
      </c>
      <c r="Y98" s="113">
        <v>0</v>
      </c>
      <c r="Z98" s="113">
        <v>0</v>
      </c>
      <c r="AA98" s="113">
        <v>0</v>
      </c>
      <c r="AB98" s="113">
        <v>0</v>
      </c>
      <c r="AC98" s="113">
        <v>0</v>
      </c>
      <c r="AD98" s="113">
        <v>0</v>
      </c>
      <c r="AE98" s="113">
        <v>0</v>
      </c>
      <c r="AF98" s="113">
        <v>0</v>
      </c>
      <c r="AG98" s="113">
        <v>0</v>
      </c>
      <c r="AH98" s="113">
        <v>0</v>
      </c>
      <c r="AI98" s="113">
        <v>0</v>
      </c>
      <c r="AJ98" s="113">
        <v>0</v>
      </c>
      <c r="AK98" s="113">
        <v>0</v>
      </c>
      <c r="AL98" s="113">
        <v>0</v>
      </c>
      <c r="AM98" s="113">
        <v>0</v>
      </c>
      <c r="AN98" s="113">
        <v>0</v>
      </c>
      <c r="AO98" s="113">
        <v>0</v>
      </c>
      <c r="AP98" s="113">
        <v>0</v>
      </c>
      <c r="AQ98" s="113">
        <v>0</v>
      </c>
      <c r="AR98" s="113">
        <v>0</v>
      </c>
      <c r="AS98" s="113">
        <v>0</v>
      </c>
      <c r="AT98" s="113">
        <v>0</v>
      </c>
      <c r="AU98" s="113">
        <v>0</v>
      </c>
      <c r="AV98" s="113">
        <v>0</v>
      </c>
      <c r="AW98" s="113">
        <v>0</v>
      </c>
      <c r="AX98" s="113">
        <v>0</v>
      </c>
      <c r="AY98" s="113">
        <v>0</v>
      </c>
    </row>
    <row r="99" spans="1:52" x14ac:dyDescent="0.2">
      <c r="A99" s="131"/>
      <c r="B99" s="135" t="s">
        <v>295</v>
      </c>
      <c r="C99" s="128"/>
      <c r="D99" s="128">
        <v>0</v>
      </c>
      <c r="E99" s="128">
        <v>0</v>
      </c>
      <c r="F99" s="128">
        <v>0</v>
      </c>
      <c r="G99" s="128">
        <v>0</v>
      </c>
      <c r="H99" s="128">
        <v>0</v>
      </c>
      <c r="I99" s="128">
        <v>0</v>
      </c>
      <c r="J99" s="128">
        <v>0</v>
      </c>
      <c r="K99" s="128">
        <v>0</v>
      </c>
      <c r="L99" s="128">
        <v>0</v>
      </c>
      <c r="M99" s="128">
        <v>0</v>
      </c>
      <c r="N99" s="128">
        <v>0</v>
      </c>
      <c r="O99" s="128">
        <v>0</v>
      </c>
      <c r="P99" s="128">
        <v>0</v>
      </c>
      <c r="Q99" s="128">
        <v>0</v>
      </c>
      <c r="R99" s="128">
        <v>0</v>
      </c>
      <c r="S99" s="128">
        <v>0</v>
      </c>
      <c r="T99" s="128">
        <v>0</v>
      </c>
      <c r="U99" s="128">
        <v>0</v>
      </c>
      <c r="V99" s="128">
        <v>0</v>
      </c>
      <c r="W99" s="128">
        <v>0</v>
      </c>
      <c r="X99" s="128">
        <v>0</v>
      </c>
      <c r="Y99" s="128">
        <v>0</v>
      </c>
      <c r="Z99" s="128">
        <v>0</v>
      </c>
      <c r="AA99" s="128">
        <v>0</v>
      </c>
      <c r="AB99" s="128">
        <v>0</v>
      </c>
      <c r="AC99" s="128">
        <v>0</v>
      </c>
      <c r="AD99" s="128">
        <v>0</v>
      </c>
      <c r="AE99" s="128">
        <v>0</v>
      </c>
      <c r="AF99" s="128">
        <v>0</v>
      </c>
      <c r="AG99" s="128">
        <v>0</v>
      </c>
      <c r="AH99" s="128">
        <v>0</v>
      </c>
      <c r="AI99" s="128">
        <v>0</v>
      </c>
      <c r="AJ99" s="128">
        <v>0</v>
      </c>
      <c r="AK99" s="128">
        <v>0</v>
      </c>
      <c r="AL99" s="128">
        <v>0</v>
      </c>
      <c r="AM99" s="128">
        <v>0</v>
      </c>
      <c r="AN99" s="128">
        <v>0</v>
      </c>
      <c r="AO99" s="128">
        <v>0</v>
      </c>
      <c r="AP99" s="128">
        <v>0</v>
      </c>
      <c r="AQ99" s="128">
        <v>0</v>
      </c>
      <c r="AR99" s="128">
        <v>0</v>
      </c>
      <c r="AS99" s="128">
        <v>0</v>
      </c>
      <c r="AT99" s="128">
        <v>0</v>
      </c>
      <c r="AU99" s="128">
        <v>0</v>
      </c>
      <c r="AV99" s="128">
        <v>0</v>
      </c>
      <c r="AW99" s="128">
        <v>0</v>
      </c>
      <c r="AX99" s="128">
        <v>0</v>
      </c>
      <c r="AY99" s="128">
        <v>0</v>
      </c>
      <c r="AZ99" s="110">
        <f>SUM($D99:$AY99)</f>
        <v>0</v>
      </c>
    </row>
    <row r="100" spans="1:52" x14ac:dyDescent="0.2">
      <c r="A100" s="134" t="s">
        <v>133</v>
      </c>
      <c r="B100" s="122">
        <v>1</v>
      </c>
      <c r="C100" s="109"/>
      <c r="D100" s="109">
        <v>0</v>
      </c>
      <c r="E100" s="109">
        <v>0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  <c r="K100" s="109">
        <v>0</v>
      </c>
      <c r="L100" s="109">
        <v>0</v>
      </c>
      <c r="M100" s="109">
        <v>0</v>
      </c>
      <c r="N100" s="109">
        <v>0</v>
      </c>
      <c r="O100" s="109">
        <v>0</v>
      </c>
      <c r="P100" s="109">
        <v>0</v>
      </c>
      <c r="Q100" s="109">
        <v>0</v>
      </c>
      <c r="R100" s="109">
        <v>0</v>
      </c>
      <c r="S100" s="109">
        <v>0</v>
      </c>
      <c r="T100" s="109">
        <v>0</v>
      </c>
      <c r="U100" s="109">
        <v>0</v>
      </c>
      <c r="V100" s="109">
        <v>0</v>
      </c>
      <c r="W100" s="109">
        <v>0</v>
      </c>
      <c r="X100" s="109">
        <v>0</v>
      </c>
      <c r="Y100" s="109">
        <v>0</v>
      </c>
      <c r="Z100" s="109">
        <v>0</v>
      </c>
      <c r="AA100" s="109">
        <v>0</v>
      </c>
      <c r="AB100" s="109">
        <v>0</v>
      </c>
      <c r="AC100" s="109">
        <v>0</v>
      </c>
      <c r="AD100" s="109">
        <v>0</v>
      </c>
      <c r="AE100" s="109">
        <v>0</v>
      </c>
      <c r="AF100" s="109">
        <v>0</v>
      </c>
      <c r="AG100" s="109">
        <v>0</v>
      </c>
      <c r="AH100" s="109">
        <v>0</v>
      </c>
      <c r="AI100" s="109">
        <v>0</v>
      </c>
      <c r="AJ100" s="109">
        <v>0</v>
      </c>
      <c r="AK100" s="109">
        <v>0</v>
      </c>
      <c r="AL100" s="109">
        <v>0</v>
      </c>
      <c r="AM100" s="109">
        <v>0</v>
      </c>
      <c r="AN100" s="109">
        <v>0</v>
      </c>
      <c r="AO100" s="109">
        <v>0</v>
      </c>
      <c r="AP100" s="109">
        <v>0</v>
      </c>
      <c r="AQ100" s="109">
        <v>0</v>
      </c>
      <c r="AR100" s="109">
        <v>0</v>
      </c>
      <c r="AS100" s="109">
        <v>0</v>
      </c>
      <c r="AT100" s="109">
        <v>0</v>
      </c>
      <c r="AU100" s="109">
        <v>0</v>
      </c>
      <c r="AV100" s="109">
        <v>0</v>
      </c>
      <c r="AW100" s="109">
        <v>0</v>
      </c>
      <c r="AX100" s="109">
        <v>0</v>
      </c>
      <c r="AY100" s="109">
        <v>0</v>
      </c>
    </row>
    <row r="101" spans="1:52" x14ac:dyDescent="0.2">
      <c r="A101" s="112"/>
      <c r="B101" s="122">
        <v>2</v>
      </c>
      <c r="C101" s="109"/>
      <c r="D101" s="109">
        <v>0</v>
      </c>
      <c r="E101" s="109">
        <v>0</v>
      </c>
      <c r="F101" s="109">
        <v>0</v>
      </c>
      <c r="G101" s="109">
        <v>0</v>
      </c>
      <c r="H101" s="109">
        <v>0</v>
      </c>
      <c r="I101" s="109">
        <v>0</v>
      </c>
      <c r="J101" s="109">
        <v>0</v>
      </c>
      <c r="K101" s="109">
        <v>0</v>
      </c>
      <c r="L101" s="109">
        <v>0</v>
      </c>
      <c r="M101" s="109">
        <v>0</v>
      </c>
      <c r="N101" s="109">
        <v>0</v>
      </c>
      <c r="O101" s="109">
        <v>0</v>
      </c>
      <c r="P101" s="109">
        <v>0</v>
      </c>
      <c r="Q101" s="109">
        <v>0</v>
      </c>
      <c r="R101" s="109">
        <v>0</v>
      </c>
      <c r="S101" s="109">
        <v>0</v>
      </c>
      <c r="T101" s="109">
        <v>0</v>
      </c>
      <c r="U101" s="109">
        <v>0</v>
      </c>
      <c r="V101" s="109">
        <v>0</v>
      </c>
      <c r="W101" s="109">
        <v>0</v>
      </c>
      <c r="X101" s="109">
        <v>0</v>
      </c>
      <c r="Y101" s="109">
        <v>0</v>
      </c>
      <c r="Z101" s="109">
        <v>0</v>
      </c>
      <c r="AA101" s="109">
        <v>0</v>
      </c>
      <c r="AB101" s="109">
        <v>0</v>
      </c>
      <c r="AC101" s="109">
        <v>0</v>
      </c>
      <c r="AD101" s="109">
        <v>0</v>
      </c>
      <c r="AE101" s="109">
        <v>0</v>
      </c>
      <c r="AF101" s="109">
        <v>0</v>
      </c>
      <c r="AG101" s="109">
        <v>0</v>
      </c>
      <c r="AH101" s="109">
        <v>0</v>
      </c>
      <c r="AI101" s="109">
        <v>0</v>
      </c>
      <c r="AJ101" s="109">
        <v>0</v>
      </c>
      <c r="AK101" s="109">
        <v>0</v>
      </c>
      <c r="AL101" s="109">
        <v>0</v>
      </c>
      <c r="AM101" s="109">
        <v>0</v>
      </c>
      <c r="AN101" s="109">
        <v>0</v>
      </c>
      <c r="AO101" s="109">
        <v>0</v>
      </c>
      <c r="AP101" s="109">
        <v>0</v>
      </c>
      <c r="AQ101" s="109">
        <v>0</v>
      </c>
      <c r="AR101" s="109">
        <v>0</v>
      </c>
      <c r="AS101" s="109">
        <v>0</v>
      </c>
      <c r="AT101" s="109">
        <v>0</v>
      </c>
      <c r="AU101" s="109">
        <v>0</v>
      </c>
      <c r="AV101" s="109">
        <v>0</v>
      </c>
      <c r="AW101" s="109">
        <v>0</v>
      </c>
      <c r="AX101" s="109">
        <v>0</v>
      </c>
      <c r="AY101" s="109">
        <v>0</v>
      </c>
    </row>
    <row r="102" spans="1:52" x14ac:dyDescent="0.2">
      <c r="A102" s="112"/>
      <c r="B102" s="123">
        <v>3</v>
      </c>
      <c r="C102" s="109"/>
      <c r="D102" s="109">
        <v>0</v>
      </c>
      <c r="E102" s="109">
        <v>0</v>
      </c>
      <c r="F102" s="109">
        <v>0</v>
      </c>
      <c r="G102" s="109">
        <v>0</v>
      </c>
      <c r="H102" s="109">
        <v>0</v>
      </c>
      <c r="I102" s="109">
        <v>0</v>
      </c>
      <c r="J102" s="109">
        <v>0</v>
      </c>
      <c r="K102" s="109">
        <v>0</v>
      </c>
      <c r="L102" s="109">
        <v>0</v>
      </c>
      <c r="M102" s="109">
        <v>0</v>
      </c>
      <c r="N102" s="109">
        <v>0</v>
      </c>
      <c r="O102" s="109">
        <v>0</v>
      </c>
      <c r="P102" s="109">
        <v>0</v>
      </c>
      <c r="Q102" s="109">
        <v>0</v>
      </c>
      <c r="R102" s="109">
        <v>0</v>
      </c>
      <c r="S102" s="109">
        <v>0</v>
      </c>
      <c r="T102" s="109">
        <v>0</v>
      </c>
      <c r="U102" s="109">
        <v>0</v>
      </c>
      <c r="V102" s="109">
        <v>0</v>
      </c>
      <c r="W102" s="109">
        <v>0</v>
      </c>
      <c r="X102" s="109">
        <v>0</v>
      </c>
      <c r="Y102" s="109">
        <v>0</v>
      </c>
      <c r="Z102" s="109">
        <v>0</v>
      </c>
      <c r="AA102" s="109">
        <v>0</v>
      </c>
      <c r="AB102" s="109">
        <v>0</v>
      </c>
      <c r="AC102" s="109">
        <v>0</v>
      </c>
      <c r="AD102" s="109">
        <v>0</v>
      </c>
      <c r="AE102" s="109">
        <v>0</v>
      </c>
      <c r="AF102" s="109">
        <v>0</v>
      </c>
      <c r="AG102" s="109">
        <v>0</v>
      </c>
      <c r="AH102" s="109">
        <v>0</v>
      </c>
      <c r="AI102" s="109">
        <v>0</v>
      </c>
      <c r="AJ102" s="109">
        <v>0</v>
      </c>
      <c r="AK102" s="109">
        <v>0</v>
      </c>
      <c r="AL102" s="109">
        <v>0</v>
      </c>
      <c r="AM102" s="109">
        <v>0</v>
      </c>
      <c r="AN102" s="109">
        <v>0</v>
      </c>
      <c r="AO102" s="109">
        <v>0</v>
      </c>
      <c r="AP102" s="109">
        <v>0</v>
      </c>
      <c r="AQ102" s="109">
        <v>0</v>
      </c>
      <c r="AR102" s="109">
        <v>0</v>
      </c>
      <c r="AS102" s="109">
        <v>0</v>
      </c>
      <c r="AT102" s="109">
        <v>0</v>
      </c>
      <c r="AU102" s="109">
        <v>0</v>
      </c>
      <c r="AV102" s="109">
        <v>0</v>
      </c>
      <c r="AW102" s="109">
        <v>0</v>
      </c>
      <c r="AX102" s="109">
        <v>0</v>
      </c>
      <c r="AY102" s="109">
        <v>0</v>
      </c>
    </row>
    <row r="103" spans="1:52" x14ac:dyDescent="0.2">
      <c r="A103" s="112"/>
      <c r="B103" s="123">
        <v>4</v>
      </c>
      <c r="C103" s="109"/>
      <c r="D103" s="109">
        <v>0</v>
      </c>
      <c r="E103" s="109">
        <v>0</v>
      </c>
      <c r="F103" s="109">
        <v>0</v>
      </c>
      <c r="G103" s="109">
        <v>0</v>
      </c>
      <c r="H103" s="109">
        <v>0</v>
      </c>
      <c r="I103" s="109">
        <v>0</v>
      </c>
      <c r="J103" s="109">
        <v>0</v>
      </c>
      <c r="K103" s="109">
        <v>0</v>
      </c>
      <c r="L103" s="109">
        <v>0</v>
      </c>
      <c r="M103" s="109">
        <v>0</v>
      </c>
      <c r="N103" s="109">
        <v>0</v>
      </c>
      <c r="O103" s="109">
        <v>0</v>
      </c>
      <c r="P103" s="109">
        <v>0</v>
      </c>
      <c r="Q103" s="109">
        <v>0</v>
      </c>
      <c r="R103" s="109">
        <v>0</v>
      </c>
      <c r="S103" s="109">
        <v>0</v>
      </c>
      <c r="T103" s="109">
        <v>0</v>
      </c>
      <c r="U103" s="109">
        <v>0</v>
      </c>
      <c r="V103" s="109">
        <v>0</v>
      </c>
      <c r="W103" s="109">
        <v>0</v>
      </c>
      <c r="X103" s="109">
        <v>0</v>
      </c>
      <c r="Y103" s="109">
        <v>0</v>
      </c>
      <c r="Z103" s="109">
        <v>0</v>
      </c>
      <c r="AA103" s="109">
        <v>0</v>
      </c>
      <c r="AB103" s="109">
        <v>0</v>
      </c>
      <c r="AC103" s="109">
        <v>0</v>
      </c>
      <c r="AD103" s="109">
        <v>0</v>
      </c>
      <c r="AE103" s="109">
        <v>0</v>
      </c>
      <c r="AF103" s="109">
        <v>0</v>
      </c>
      <c r="AG103" s="109">
        <v>0</v>
      </c>
      <c r="AH103" s="109">
        <v>0</v>
      </c>
      <c r="AI103" s="109">
        <v>0</v>
      </c>
      <c r="AJ103" s="109">
        <v>0</v>
      </c>
      <c r="AK103" s="109">
        <v>0</v>
      </c>
      <c r="AL103" s="109">
        <v>0</v>
      </c>
      <c r="AM103" s="109">
        <v>0</v>
      </c>
      <c r="AN103" s="109">
        <v>0</v>
      </c>
      <c r="AO103" s="109">
        <v>0</v>
      </c>
      <c r="AP103" s="109">
        <v>0</v>
      </c>
      <c r="AQ103" s="109">
        <v>0</v>
      </c>
      <c r="AR103" s="109">
        <v>0</v>
      </c>
      <c r="AS103" s="109">
        <v>0</v>
      </c>
      <c r="AT103" s="109">
        <v>0</v>
      </c>
      <c r="AU103" s="109">
        <v>0</v>
      </c>
      <c r="AV103" s="109">
        <v>0</v>
      </c>
      <c r="AW103" s="109">
        <v>0</v>
      </c>
      <c r="AX103" s="109">
        <v>0</v>
      </c>
      <c r="AY103" s="109">
        <v>0</v>
      </c>
    </row>
    <row r="104" spans="1:52" x14ac:dyDescent="0.2">
      <c r="A104" s="112"/>
      <c r="B104" s="130">
        <v>5</v>
      </c>
      <c r="C104" s="109"/>
      <c r="D104" s="109">
        <v>0</v>
      </c>
      <c r="E104" s="109">
        <v>0</v>
      </c>
      <c r="F104" s="109">
        <v>0</v>
      </c>
      <c r="G104" s="109">
        <v>0</v>
      </c>
      <c r="H104" s="109">
        <v>0</v>
      </c>
      <c r="I104" s="109">
        <v>0</v>
      </c>
      <c r="J104" s="109">
        <v>0</v>
      </c>
      <c r="K104" s="109">
        <v>0</v>
      </c>
      <c r="L104" s="109">
        <v>0</v>
      </c>
      <c r="M104" s="109">
        <v>0</v>
      </c>
      <c r="N104" s="109">
        <v>0</v>
      </c>
      <c r="O104" s="109">
        <v>0</v>
      </c>
      <c r="P104" s="109">
        <v>0</v>
      </c>
      <c r="Q104" s="109">
        <v>0</v>
      </c>
      <c r="R104" s="109">
        <v>0</v>
      </c>
      <c r="S104" s="109">
        <v>0</v>
      </c>
      <c r="T104" s="109">
        <v>0</v>
      </c>
      <c r="U104" s="109">
        <v>0</v>
      </c>
      <c r="V104" s="109">
        <v>0</v>
      </c>
      <c r="W104" s="109">
        <v>0</v>
      </c>
      <c r="X104" s="109">
        <v>0</v>
      </c>
      <c r="Y104" s="109">
        <v>0</v>
      </c>
      <c r="Z104" s="109">
        <v>0</v>
      </c>
      <c r="AA104" s="109">
        <v>0</v>
      </c>
      <c r="AB104" s="109">
        <v>0</v>
      </c>
      <c r="AC104" s="109">
        <v>0</v>
      </c>
      <c r="AD104" s="109">
        <v>0</v>
      </c>
      <c r="AE104" s="109">
        <v>0</v>
      </c>
      <c r="AF104" s="109">
        <v>0</v>
      </c>
      <c r="AG104" s="109">
        <v>0</v>
      </c>
      <c r="AH104" s="109">
        <v>0</v>
      </c>
      <c r="AI104" s="109">
        <v>0</v>
      </c>
      <c r="AJ104" s="109">
        <v>0</v>
      </c>
      <c r="AK104" s="109">
        <v>0</v>
      </c>
      <c r="AL104" s="109">
        <v>0</v>
      </c>
      <c r="AM104" s="109">
        <v>0</v>
      </c>
      <c r="AN104" s="109">
        <v>0</v>
      </c>
      <c r="AO104" s="109">
        <v>0</v>
      </c>
      <c r="AP104" s="109">
        <v>0</v>
      </c>
      <c r="AQ104" s="109">
        <v>0</v>
      </c>
      <c r="AR104" s="109">
        <v>0</v>
      </c>
      <c r="AS104" s="109">
        <v>0</v>
      </c>
      <c r="AT104" s="109">
        <v>0</v>
      </c>
      <c r="AU104" s="109">
        <v>0</v>
      </c>
      <c r="AV104" s="109">
        <v>0</v>
      </c>
      <c r="AW104" s="109">
        <v>0</v>
      </c>
      <c r="AX104" s="109">
        <v>0</v>
      </c>
      <c r="AY104" s="109">
        <v>0</v>
      </c>
    </row>
    <row r="105" spans="1:52" x14ac:dyDescent="0.2">
      <c r="A105" s="112"/>
      <c r="B105" s="130">
        <v>6</v>
      </c>
      <c r="C105" s="109"/>
      <c r="D105" s="109">
        <v>0</v>
      </c>
      <c r="E105" s="109">
        <v>0</v>
      </c>
      <c r="F105" s="109">
        <v>0</v>
      </c>
      <c r="G105" s="109">
        <v>0</v>
      </c>
      <c r="H105" s="109">
        <v>0</v>
      </c>
      <c r="I105" s="109">
        <v>0</v>
      </c>
      <c r="J105" s="109">
        <v>0</v>
      </c>
      <c r="K105" s="109">
        <v>0</v>
      </c>
      <c r="L105" s="109">
        <v>0</v>
      </c>
      <c r="M105" s="109">
        <v>0</v>
      </c>
      <c r="N105" s="109">
        <v>0</v>
      </c>
      <c r="O105" s="109">
        <v>0</v>
      </c>
      <c r="P105" s="109">
        <v>0</v>
      </c>
      <c r="Q105" s="109">
        <v>0</v>
      </c>
      <c r="R105" s="109">
        <v>0</v>
      </c>
      <c r="S105" s="109">
        <v>0</v>
      </c>
      <c r="T105" s="109">
        <v>0</v>
      </c>
      <c r="U105" s="109">
        <v>0</v>
      </c>
      <c r="V105" s="109">
        <v>0</v>
      </c>
      <c r="W105" s="109">
        <v>0</v>
      </c>
      <c r="X105" s="109">
        <v>0</v>
      </c>
      <c r="Y105" s="109">
        <v>0</v>
      </c>
      <c r="Z105" s="109">
        <v>0</v>
      </c>
      <c r="AA105" s="109">
        <v>0</v>
      </c>
      <c r="AB105" s="109">
        <v>0</v>
      </c>
      <c r="AC105" s="109">
        <v>0</v>
      </c>
      <c r="AD105" s="109">
        <v>0</v>
      </c>
      <c r="AE105" s="109">
        <v>0</v>
      </c>
      <c r="AF105" s="109">
        <v>0</v>
      </c>
      <c r="AG105" s="109">
        <v>0</v>
      </c>
      <c r="AH105" s="109">
        <v>0</v>
      </c>
      <c r="AI105" s="109">
        <v>0</v>
      </c>
      <c r="AJ105" s="109">
        <v>0</v>
      </c>
      <c r="AK105" s="109">
        <v>0</v>
      </c>
      <c r="AL105" s="109">
        <v>0</v>
      </c>
      <c r="AM105" s="109">
        <v>0</v>
      </c>
      <c r="AN105" s="109">
        <v>0</v>
      </c>
      <c r="AO105" s="109">
        <v>0</v>
      </c>
      <c r="AP105" s="109">
        <v>0</v>
      </c>
      <c r="AQ105" s="109">
        <v>0</v>
      </c>
      <c r="AR105" s="109">
        <v>0</v>
      </c>
      <c r="AS105" s="109">
        <v>0</v>
      </c>
      <c r="AT105" s="109">
        <v>0</v>
      </c>
      <c r="AU105" s="109">
        <v>0</v>
      </c>
      <c r="AV105" s="109">
        <v>0</v>
      </c>
      <c r="AW105" s="109">
        <v>0</v>
      </c>
      <c r="AX105" s="109">
        <v>0</v>
      </c>
      <c r="AY105" s="109">
        <v>0</v>
      </c>
    </row>
    <row r="106" spans="1:52" x14ac:dyDescent="0.2">
      <c r="A106" s="112"/>
      <c r="B106" s="133">
        <v>7</v>
      </c>
      <c r="C106" s="109"/>
      <c r="D106" s="109">
        <v>0</v>
      </c>
      <c r="E106" s="109">
        <v>0</v>
      </c>
      <c r="F106" s="109">
        <v>0</v>
      </c>
      <c r="G106" s="109">
        <v>0</v>
      </c>
      <c r="H106" s="109">
        <v>0</v>
      </c>
      <c r="I106" s="109">
        <v>0</v>
      </c>
      <c r="J106" s="109">
        <v>0</v>
      </c>
      <c r="K106" s="109">
        <v>0</v>
      </c>
      <c r="L106" s="109">
        <v>0</v>
      </c>
      <c r="M106" s="109">
        <v>0</v>
      </c>
      <c r="N106" s="109">
        <v>0</v>
      </c>
      <c r="O106" s="109">
        <v>0</v>
      </c>
      <c r="P106" s="109">
        <v>0</v>
      </c>
      <c r="Q106" s="109">
        <v>0</v>
      </c>
      <c r="R106" s="109">
        <v>0</v>
      </c>
      <c r="S106" s="109">
        <v>0</v>
      </c>
      <c r="T106" s="109">
        <v>0</v>
      </c>
      <c r="U106" s="109">
        <v>0</v>
      </c>
      <c r="V106" s="109">
        <v>0</v>
      </c>
      <c r="W106" s="109">
        <v>0</v>
      </c>
      <c r="X106" s="109">
        <v>0</v>
      </c>
      <c r="Y106" s="109">
        <v>0</v>
      </c>
      <c r="Z106" s="109">
        <v>0</v>
      </c>
      <c r="AA106" s="109">
        <v>0</v>
      </c>
      <c r="AB106" s="109">
        <v>0</v>
      </c>
      <c r="AC106" s="109">
        <v>0</v>
      </c>
      <c r="AD106" s="109">
        <v>0</v>
      </c>
      <c r="AE106" s="109">
        <v>0</v>
      </c>
      <c r="AF106" s="109">
        <v>0</v>
      </c>
      <c r="AG106" s="109">
        <v>0</v>
      </c>
      <c r="AH106" s="109">
        <v>0</v>
      </c>
      <c r="AI106" s="109">
        <v>0</v>
      </c>
      <c r="AJ106" s="109">
        <v>0</v>
      </c>
      <c r="AK106" s="109">
        <v>0</v>
      </c>
      <c r="AL106" s="109">
        <v>0</v>
      </c>
      <c r="AM106" s="109">
        <v>0</v>
      </c>
      <c r="AN106" s="109">
        <v>0</v>
      </c>
      <c r="AO106" s="109">
        <v>0</v>
      </c>
      <c r="AP106" s="109">
        <v>0</v>
      </c>
      <c r="AQ106" s="109">
        <v>0</v>
      </c>
      <c r="AR106" s="109">
        <v>0</v>
      </c>
      <c r="AS106" s="109">
        <v>0</v>
      </c>
      <c r="AT106" s="109">
        <v>0</v>
      </c>
      <c r="AU106" s="109">
        <v>0</v>
      </c>
      <c r="AV106" s="109">
        <v>0</v>
      </c>
      <c r="AW106" s="109">
        <v>0</v>
      </c>
      <c r="AX106" s="109">
        <v>0</v>
      </c>
      <c r="AY106" s="109">
        <v>0</v>
      </c>
    </row>
    <row r="107" spans="1:52" x14ac:dyDescent="0.2">
      <c r="A107" s="112"/>
      <c r="B107" s="133">
        <v>8</v>
      </c>
      <c r="C107" s="109"/>
      <c r="D107" s="109">
        <v>0</v>
      </c>
      <c r="E107" s="109">
        <v>0</v>
      </c>
      <c r="F107" s="109">
        <v>0</v>
      </c>
      <c r="G107" s="109">
        <v>0</v>
      </c>
      <c r="H107" s="109">
        <v>0</v>
      </c>
      <c r="I107" s="109">
        <v>0</v>
      </c>
      <c r="J107" s="109">
        <v>0</v>
      </c>
      <c r="K107" s="109">
        <v>0</v>
      </c>
      <c r="L107" s="109">
        <v>0</v>
      </c>
      <c r="M107" s="109">
        <v>0</v>
      </c>
      <c r="N107" s="109">
        <v>0</v>
      </c>
      <c r="O107" s="109">
        <v>0</v>
      </c>
      <c r="P107" s="109">
        <v>0</v>
      </c>
      <c r="Q107" s="109">
        <v>0</v>
      </c>
      <c r="R107" s="109">
        <v>0</v>
      </c>
      <c r="S107" s="109">
        <v>0</v>
      </c>
      <c r="T107" s="109">
        <v>0</v>
      </c>
      <c r="U107" s="109">
        <v>0</v>
      </c>
      <c r="V107" s="109">
        <v>0</v>
      </c>
      <c r="W107" s="109">
        <v>0</v>
      </c>
      <c r="X107" s="109">
        <v>0</v>
      </c>
      <c r="Y107" s="109">
        <v>0</v>
      </c>
      <c r="Z107" s="109">
        <v>0</v>
      </c>
      <c r="AA107" s="109">
        <v>0</v>
      </c>
      <c r="AB107" s="109">
        <v>0</v>
      </c>
      <c r="AC107" s="109">
        <v>0</v>
      </c>
      <c r="AD107" s="109">
        <v>0</v>
      </c>
      <c r="AE107" s="109">
        <v>0</v>
      </c>
      <c r="AF107" s="109">
        <v>0</v>
      </c>
      <c r="AG107" s="109">
        <v>0</v>
      </c>
      <c r="AH107" s="109">
        <v>0</v>
      </c>
      <c r="AI107" s="109">
        <v>0</v>
      </c>
      <c r="AJ107" s="109">
        <v>0</v>
      </c>
      <c r="AK107" s="109">
        <v>0</v>
      </c>
      <c r="AL107" s="109">
        <v>0</v>
      </c>
      <c r="AM107" s="109">
        <v>0</v>
      </c>
      <c r="AN107" s="109">
        <v>0</v>
      </c>
      <c r="AO107" s="109">
        <v>0</v>
      </c>
      <c r="AP107" s="109">
        <v>0</v>
      </c>
      <c r="AQ107" s="109">
        <v>0</v>
      </c>
      <c r="AR107" s="109">
        <v>0</v>
      </c>
      <c r="AS107" s="109">
        <v>0</v>
      </c>
      <c r="AT107" s="109">
        <v>0</v>
      </c>
      <c r="AU107" s="109">
        <v>0</v>
      </c>
      <c r="AV107" s="109">
        <v>0</v>
      </c>
      <c r="AW107" s="109">
        <v>0</v>
      </c>
      <c r="AX107" s="109">
        <v>0</v>
      </c>
      <c r="AY107" s="109">
        <v>0</v>
      </c>
    </row>
    <row r="108" spans="1:52" x14ac:dyDescent="0.2">
      <c r="A108" s="131"/>
      <c r="B108" s="135" t="s">
        <v>295</v>
      </c>
      <c r="C108" s="117"/>
      <c r="D108" s="128">
        <v>0</v>
      </c>
      <c r="E108" s="128">
        <v>0</v>
      </c>
      <c r="F108" s="128">
        <v>0</v>
      </c>
      <c r="G108" s="128">
        <v>0</v>
      </c>
      <c r="H108" s="128">
        <v>0</v>
      </c>
      <c r="I108" s="128">
        <v>0</v>
      </c>
      <c r="J108" s="128">
        <v>0</v>
      </c>
      <c r="K108" s="128">
        <v>0</v>
      </c>
      <c r="L108" s="128">
        <v>0</v>
      </c>
      <c r="M108" s="128">
        <v>0</v>
      </c>
      <c r="N108" s="128">
        <v>0</v>
      </c>
      <c r="O108" s="128">
        <v>0</v>
      </c>
      <c r="P108" s="128">
        <v>0</v>
      </c>
      <c r="Q108" s="128">
        <v>0</v>
      </c>
      <c r="R108" s="128">
        <v>0</v>
      </c>
      <c r="S108" s="128">
        <v>0</v>
      </c>
      <c r="T108" s="128">
        <v>0</v>
      </c>
      <c r="U108" s="128">
        <v>0</v>
      </c>
      <c r="V108" s="128">
        <v>0</v>
      </c>
      <c r="W108" s="128">
        <v>0</v>
      </c>
      <c r="X108" s="128">
        <v>0</v>
      </c>
      <c r="Y108" s="128">
        <v>0</v>
      </c>
      <c r="Z108" s="128">
        <v>0</v>
      </c>
      <c r="AA108" s="128">
        <v>0</v>
      </c>
      <c r="AB108" s="128">
        <v>0</v>
      </c>
      <c r="AC108" s="128">
        <v>0</v>
      </c>
      <c r="AD108" s="128">
        <v>0</v>
      </c>
      <c r="AE108" s="128">
        <v>0</v>
      </c>
      <c r="AF108" s="128">
        <v>0</v>
      </c>
      <c r="AG108" s="128">
        <v>0</v>
      </c>
      <c r="AH108" s="128">
        <v>0</v>
      </c>
      <c r="AI108" s="128">
        <v>0</v>
      </c>
      <c r="AJ108" s="128">
        <v>0</v>
      </c>
      <c r="AK108" s="128">
        <v>0</v>
      </c>
      <c r="AL108" s="128">
        <v>0</v>
      </c>
      <c r="AM108" s="128">
        <v>0</v>
      </c>
      <c r="AN108" s="128">
        <v>0</v>
      </c>
      <c r="AO108" s="128">
        <v>0</v>
      </c>
      <c r="AP108" s="128">
        <v>0</v>
      </c>
      <c r="AQ108" s="128">
        <v>0</v>
      </c>
      <c r="AR108" s="128">
        <v>0</v>
      </c>
      <c r="AS108" s="128">
        <v>0</v>
      </c>
      <c r="AT108" s="128">
        <v>0</v>
      </c>
      <c r="AU108" s="128">
        <v>0</v>
      </c>
      <c r="AV108" s="128">
        <v>0</v>
      </c>
      <c r="AW108" s="128">
        <v>0</v>
      </c>
      <c r="AX108" s="128">
        <v>0</v>
      </c>
      <c r="AY108" s="128">
        <v>0</v>
      </c>
      <c r="AZ108" s="110">
        <f>SUM($D108:$AY108)</f>
        <v>0</v>
      </c>
    </row>
    <row r="109" spans="1:52" x14ac:dyDescent="0.2">
      <c r="A109" s="134" t="s">
        <v>134</v>
      </c>
      <c r="B109" s="122">
        <v>1</v>
      </c>
      <c r="C109" s="109"/>
      <c r="D109" s="109">
        <v>0</v>
      </c>
      <c r="E109" s="109">
        <v>0</v>
      </c>
      <c r="F109" s="109">
        <v>0</v>
      </c>
      <c r="G109" s="109">
        <v>0</v>
      </c>
      <c r="H109" s="109">
        <v>0</v>
      </c>
      <c r="I109" s="109">
        <v>0</v>
      </c>
      <c r="J109" s="109">
        <v>0</v>
      </c>
      <c r="K109" s="109">
        <v>0</v>
      </c>
      <c r="L109" s="109">
        <v>0</v>
      </c>
      <c r="M109" s="109">
        <v>0</v>
      </c>
      <c r="N109" s="109">
        <v>0</v>
      </c>
      <c r="O109" s="109">
        <v>0</v>
      </c>
      <c r="P109" s="109">
        <v>0</v>
      </c>
      <c r="Q109" s="109">
        <v>0</v>
      </c>
      <c r="R109" s="109">
        <v>0</v>
      </c>
      <c r="S109" s="109">
        <v>0</v>
      </c>
      <c r="T109" s="109">
        <v>0</v>
      </c>
      <c r="U109" s="109">
        <v>0</v>
      </c>
      <c r="V109" s="109">
        <v>0</v>
      </c>
      <c r="W109" s="109">
        <v>0</v>
      </c>
      <c r="X109" s="109">
        <v>0</v>
      </c>
      <c r="Y109" s="109">
        <v>8813.75</v>
      </c>
      <c r="Z109" s="109">
        <v>5869.875</v>
      </c>
      <c r="AA109" s="109">
        <v>3940.6875</v>
      </c>
      <c r="AB109" s="109">
        <v>1963.34375</v>
      </c>
      <c r="AC109" s="109">
        <v>2798.421875</v>
      </c>
      <c r="AD109" s="109">
        <v>1392.4609375</v>
      </c>
      <c r="AE109" s="109">
        <v>2279.48046875</v>
      </c>
      <c r="AF109" s="109">
        <v>1651.990234375</v>
      </c>
      <c r="AG109" s="109">
        <v>3673.490234375</v>
      </c>
      <c r="AH109" s="109">
        <v>4011.5</v>
      </c>
      <c r="AI109" s="109">
        <v>232.5</v>
      </c>
      <c r="AJ109" s="109">
        <v>1392.5</v>
      </c>
      <c r="AK109" s="109">
        <v>232.5</v>
      </c>
      <c r="AL109" s="109">
        <v>2217</v>
      </c>
      <c r="AM109" s="109">
        <v>4853.5</v>
      </c>
      <c r="AN109" s="109">
        <v>2557</v>
      </c>
      <c r="AO109" s="109">
        <v>1877</v>
      </c>
      <c r="AP109" s="109">
        <v>612.5</v>
      </c>
      <c r="AQ109" s="109">
        <v>2004.5</v>
      </c>
      <c r="AR109" s="109">
        <v>612.5</v>
      </c>
      <c r="AS109" s="109">
        <v>3844</v>
      </c>
      <c r="AT109" s="109">
        <v>2217</v>
      </c>
      <c r="AU109" s="109">
        <v>2217</v>
      </c>
      <c r="AV109" s="109">
        <v>2407</v>
      </c>
      <c r="AW109" s="109">
        <v>1012.5</v>
      </c>
      <c r="AX109" s="109">
        <v>1454.5</v>
      </c>
      <c r="AY109" s="109">
        <v>2199.5</v>
      </c>
    </row>
    <row r="110" spans="1:52" x14ac:dyDescent="0.2">
      <c r="A110" s="112"/>
      <c r="B110" s="122">
        <v>2</v>
      </c>
      <c r="C110" s="109"/>
      <c r="D110" s="109">
        <v>0</v>
      </c>
      <c r="E110" s="109">
        <v>0</v>
      </c>
      <c r="F110" s="109">
        <v>0</v>
      </c>
      <c r="G110" s="109">
        <v>0</v>
      </c>
      <c r="H110" s="109">
        <v>0</v>
      </c>
      <c r="I110" s="109">
        <v>0</v>
      </c>
      <c r="J110" s="109">
        <v>0</v>
      </c>
      <c r="K110" s="109">
        <v>0</v>
      </c>
      <c r="L110" s="109">
        <v>0</v>
      </c>
      <c r="M110" s="109">
        <v>0</v>
      </c>
      <c r="N110" s="109">
        <v>0</v>
      </c>
      <c r="O110" s="109">
        <v>0</v>
      </c>
      <c r="P110" s="109">
        <v>0</v>
      </c>
      <c r="Q110" s="109">
        <v>0</v>
      </c>
      <c r="R110" s="109">
        <v>0</v>
      </c>
      <c r="S110" s="109">
        <v>0</v>
      </c>
      <c r="T110" s="109">
        <v>0</v>
      </c>
      <c r="U110" s="109">
        <v>0</v>
      </c>
      <c r="V110" s="109">
        <v>0</v>
      </c>
      <c r="W110" s="109">
        <v>0</v>
      </c>
      <c r="X110" s="109">
        <v>0</v>
      </c>
      <c r="Y110" s="109">
        <v>0</v>
      </c>
      <c r="Z110" s="109">
        <v>8363.75</v>
      </c>
      <c r="AA110" s="109">
        <v>5869.875</v>
      </c>
      <c r="AB110" s="109">
        <v>3940.6875</v>
      </c>
      <c r="AC110" s="109">
        <v>1963.34375</v>
      </c>
      <c r="AD110" s="109">
        <v>2798.421875</v>
      </c>
      <c r="AE110" s="109">
        <v>1392.4609375</v>
      </c>
      <c r="AF110" s="109">
        <v>2279.48046875</v>
      </c>
      <c r="AG110" s="109">
        <v>1651.990234375</v>
      </c>
      <c r="AH110" s="109">
        <v>3673.490234375</v>
      </c>
      <c r="AI110" s="109">
        <v>4011.5</v>
      </c>
      <c r="AJ110" s="109">
        <v>232.5</v>
      </c>
      <c r="AK110" s="109">
        <v>1392.5</v>
      </c>
      <c r="AL110" s="109">
        <v>232.5</v>
      </c>
      <c r="AM110" s="109">
        <v>2217</v>
      </c>
      <c r="AN110" s="109">
        <v>4853.5</v>
      </c>
      <c r="AO110" s="109">
        <v>2557</v>
      </c>
      <c r="AP110" s="109">
        <v>1877</v>
      </c>
      <c r="AQ110" s="109">
        <v>612.5</v>
      </c>
      <c r="AR110" s="109">
        <v>2004.5</v>
      </c>
      <c r="AS110" s="109">
        <v>612.5</v>
      </c>
      <c r="AT110" s="109">
        <v>3844</v>
      </c>
      <c r="AU110" s="109">
        <v>2217</v>
      </c>
      <c r="AV110" s="109">
        <v>2217</v>
      </c>
      <c r="AW110" s="109">
        <v>0</v>
      </c>
      <c r="AX110" s="109">
        <v>0</v>
      </c>
      <c r="AY110" s="109">
        <v>0</v>
      </c>
    </row>
    <row r="111" spans="1:52" x14ac:dyDescent="0.2">
      <c r="A111" s="112"/>
      <c r="B111" s="122">
        <v>3</v>
      </c>
      <c r="C111" s="109"/>
      <c r="D111" s="109">
        <v>0</v>
      </c>
      <c r="E111" s="109">
        <v>0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  <c r="K111" s="109">
        <v>0</v>
      </c>
      <c r="L111" s="109">
        <v>0</v>
      </c>
      <c r="M111" s="109">
        <v>0</v>
      </c>
      <c r="N111" s="109">
        <v>0</v>
      </c>
      <c r="O111" s="109">
        <v>0</v>
      </c>
      <c r="P111" s="109">
        <v>0</v>
      </c>
      <c r="Q111" s="109">
        <v>0</v>
      </c>
      <c r="R111" s="109">
        <v>0</v>
      </c>
      <c r="S111" s="109">
        <v>0</v>
      </c>
      <c r="T111" s="109">
        <v>0</v>
      </c>
      <c r="U111" s="109">
        <v>0</v>
      </c>
      <c r="V111" s="109">
        <v>0</v>
      </c>
      <c r="W111" s="109">
        <v>0</v>
      </c>
      <c r="X111" s="109">
        <v>0</v>
      </c>
      <c r="Y111" s="109">
        <v>0</v>
      </c>
      <c r="Z111" s="109">
        <v>0</v>
      </c>
      <c r="AA111" s="109">
        <v>7950.75</v>
      </c>
      <c r="AB111" s="109">
        <v>5869.875</v>
      </c>
      <c r="AC111" s="109">
        <v>3940.6875</v>
      </c>
      <c r="AD111" s="109">
        <v>1963.34375</v>
      </c>
      <c r="AE111" s="109">
        <v>2798.421875</v>
      </c>
      <c r="AF111" s="109">
        <v>1392.4609375</v>
      </c>
      <c r="AG111" s="109">
        <v>2279.48046875</v>
      </c>
      <c r="AH111" s="109">
        <v>1651.990234375</v>
      </c>
      <c r="AI111" s="109">
        <v>3673.490234375</v>
      </c>
      <c r="AJ111" s="109">
        <v>4011.5</v>
      </c>
      <c r="AK111" s="109">
        <v>232.5</v>
      </c>
      <c r="AL111" s="109">
        <v>1392.5</v>
      </c>
      <c r="AM111" s="109">
        <v>232.5</v>
      </c>
      <c r="AN111" s="109">
        <v>2217</v>
      </c>
      <c r="AO111" s="109">
        <v>4853.5</v>
      </c>
      <c r="AP111" s="109">
        <v>2557</v>
      </c>
      <c r="AQ111" s="109">
        <v>1877</v>
      </c>
      <c r="AR111" s="109">
        <v>612.5</v>
      </c>
      <c r="AS111" s="109">
        <v>2004.5</v>
      </c>
      <c r="AT111" s="109">
        <v>612.5</v>
      </c>
      <c r="AU111" s="109">
        <v>3844</v>
      </c>
      <c r="AV111" s="109">
        <v>2217</v>
      </c>
      <c r="AW111" s="109">
        <v>0</v>
      </c>
      <c r="AX111" s="109">
        <v>0</v>
      </c>
      <c r="AY111" s="109">
        <v>0</v>
      </c>
    </row>
    <row r="112" spans="1:52" x14ac:dyDescent="0.2">
      <c r="A112" s="112"/>
      <c r="B112" s="123">
        <v>4</v>
      </c>
      <c r="C112" s="109"/>
      <c r="D112" s="109">
        <v>0</v>
      </c>
      <c r="E112" s="109">
        <v>0</v>
      </c>
      <c r="F112" s="109">
        <v>0</v>
      </c>
      <c r="G112" s="109">
        <v>0</v>
      </c>
      <c r="H112" s="109">
        <v>0</v>
      </c>
      <c r="I112" s="109">
        <v>0</v>
      </c>
      <c r="J112" s="109">
        <v>0</v>
      </c>
      <c r="K112" s="109">
        <v>0</v>
      </c>
      <c r="L112" s="109">
        <v>0</v>
      </c>
      <c r="M112" s="109">
        <v>0</v>
      </c>
      <c r="N112" s="109">
        <v>0</v>
      </c>
      <c r="O112" s="109">
        <v>0</v>
      </c>
      <c r="P112" s="109">
        <v>0</v>
      </c>
      <c r="Q112" s="109">
        <v>0</v>
      </c>
      <c r="R112" s="109">
        <v>0</v>
      </c>
      <c r="S112" s="109">
        <v>0</v>
      </c>
      <c r="T112" s="109">
        <v>0</v>
      </c>
      <c r="U112" s="109">
        <v>0</v>
      </c>
      <c r="V112" s="109">
        <v>0</v>
      </c>
      <c r="W112" s="109">
        <v>0</v>
      </c>
      <c r="X112" s="109">
        <v>0</v>
      </c>
      <c r="Y112" s="109">
        <v>0</v>
      </c>
      <c r="Z112" s="109">
        <v>0</v>
      </c>
      <c r="AA112" s="109">
        <v>0</v>
      </c>
      <c r="AB112" s="109">
        <v>7558.75</v>
      </c>
      <c r="AC112" s="109">
        <v>5869.875</v>
      </c>
      <c r="AD112" s="109">
        <v>3940.6875</v>
      </c>
      <c r="AE112" s="109">
        <v>1963.34375</v>
      </c>
      <c r="AF112" s="109">
        <v>2798.421875</v>
      </c>
      <c r="AG112" s="109">
        <v>1392.4609375</v>
      </c>
      <c r="AH112" s="109">
        <v>2279.48046875</v>
      </c>
      <c r="AI112" s="109">
        <v>1651.990234375</v>
      </c>
      <c r="AJ112" s="109">
        <v>3673.490234375</v>
      </c>
      <c r="AK112" s="109">
        <v>4011.5</v>
      </c>
      <c r="AL112" s="109">
        <v>232.5</v>
      </c>
      <c r="AM112" s="109">
        <v>1392.5</v>
      </c>
      <c r="AN112" s="109">
        <v>232.5</v>
      </c>
      <c r="AO112" s="109">
        <v>2217</v>
      </c>
      <c r="AP112" s="109">
        <v>4853.5</v>
      </c>
      <c r="AQ112" s="109">
        <v>2557</v>
      </c>
      <c r="AR112" s="109">
        <v>1877</v>
      </c>
      <c r="AS112" s="109">
        <v>612.5</v>
      </c>
      <c r="AT112" s="109">
        <v>2004.5</v>
      </c>
      <c r="AU112" s="109">
        <v>612.5</v>
      </c>
      <c r="AV112" s="109">
        <v>546.421875</v>
      </c>
      <c r="AW112" s="109">
        <v>0</v>
      </c>
      <c r="AX112" s="109">
        <v>0</v>
      </c>
      <c r="AY112" s="109">
        <v>0</v>
      </c>
    </row>
    <row r="113" spans="1:52" x14ac:dyDescent="0.2">
      <c r="A113" s="112"/>
      <c r="B113" s="123">
        <v>5</v>
      </c>
      <c r="C113" s="109"/>
      <c r="D113" s="109">
        <v>0</v>
      </c>
      <c r="E113" s="109">
        <v>0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  <c r="K113" s="109">
        <v>0</v>
      </c>
      <c r="L113" s="109">
        <v>0</v>
      </c>
      <c r="M113" s="109">
        <v>0</v>
      </c>
      <c r="N113" s="109">
        <v>0</v>
      </c>
      <c r="O113" s="109">
        <v>0</v>
      </c>
      <c r="P113" s="109">
        <v>0</v>
      </c>
      <c r="Q113" s="109">
        <v>0</v>
      </c>
      <c r="R113" s="109">
        <v>0</v>
      </c>
      <c r="S113" s="109">
        <v>0</v>
      </c>
      <c r="T113" s="109">
        <v>0</v>
      </c>
      <c r="U113" s="109">
        <v>0</v>
      </c>
      <c r="V113" s="109">
        <v>0</v>
      </c>
      <c r="W113" s="109">
        <v>0</v>
      </c>
      <c r="X113" s="109">
        <v>0</v>
      </c>
      <c r="Y113" s="109">
        <v>0</v>
      </c>
      <c r="Z113" s="109">
        <v>0</v>
      </c>
      <c r="AA113" s="109">
        <v>0</v>
      </c>
      <c r="AB113" s="109">
        <v>0</v>
      </c>
      <c r="AC113" s="109">
        <v>6888.75</v>
      </c>
      <c r="AD113" s="109">
        <v>5869.875</v>
      </c>
      <c r="AE113" s="109">
        <v>3940.6875</v>
      </c>
      <c r="AF113" s="109">
        <v>1963.34375</v>
      </c>
      <c r="AG113" s="109">
        <v>2798.421875</v>
      </c>
      <c r="AH113" s="109">
        <v>1392.4609375</v>
      </c>
      <c r="AI113" s="109">
        <v>2279.48046875</v>
      </c>
      <c r="AJ113" s="109">
        <v>1651.990234375</v>
      </c>
      <c r="AK113" s="109">
        <v>3673.490234375</v>
      </c>
      <c r="AL113" s="109">
        <v>4011.5</v>
      </c>
      <c r="AM113" s="109">
        <v>232.5</v>
      </c>
      <c r="AN113" s="109">
        <v>1392.5</v>
      </c>
      <c r="AO113" s="109">
        <v>232.5</v>
      </c>
      <c r="AP113" s="109">
        <v>2217</v>
      </c>
      <c r="AQ113" s="109">
        <v>4853.5</v>
      </c>
      <c r="AR113" s="109">
        <v>2557</v>
      </c>
      <c r="AS113" s="109">
        <v>1877</v>
      </c>
      <c r="AT113" s="109">
        <v>612.5</v>
      </c>
      <c r="AU113" s="109">
        <v>2004.5</v>
      </c>
      <c r="AV113" s="109">
        <v>0</v>
      </c>
      <c r="AW113" s="109">
        <v>0</v>
      </c>
      <c r="AX113" s="109">
        <v>0</v>
      </c>
      <c r="AY113" s="109">
        <v>0</v>
      </c>
    </row>
    <row r="114" spans="1:52" x14ac:dyDescent="0.2">
      <c r="A114" s="112"/>
      <c r="B114" s="123">
        <v>6</v>
      </c>
      <c r="C114" s="109"/>
      <c r="D114" s="109">
        <v>0</v>
      </c>
      <c r="E114" s="109">
        <v>0</v>
      </c>
      <c r="F114" s="109">
        <v>0</v>
      </c>
      <c r="G114" s="109">
        <v>0</v>
      </c>
      <c r="H114" s="109">
        <v>0</v>
      </c>
      <c r="I114" s="109">
        <v>0</v>
      </c>
      <c r="J114" s="109">
        <v>0</v>
      </c>
      <c r="K114" s="109">
        <v>0</v>
      </c>
      <c r="L114" s="109">
        <v>0</v>
      </c>
      <c r="M114" s="109">
        <v>0</v>
      </c>
      <c r="N114" s="109">
        <v>0</v>
      </c>
      <c r="O114" s="109">
        <v>0</v>
      </c>
      <c r="P114" s="109">
        <v>0</v>
      </c>
      <c r="Q114" s="109">
        <v>0</v>
      </c>
      <c r="R114" s="109">
        <v>0</v>
      </c>
      <c r="S114" s="109">
        <v>0</v>
      </c>
      <c r="T114" s="109">
        <v>0</v>
      </c>
      <c r="U114" s="109">
        <v>0</v>
      </c>
      <c r="V114" s="109">
        <v>0</v>
      </c>
      <c r="W114" s="109">
        <v>0</v>
      </c>
      <c r="X114" s="109">
        <v>0</v>
      </c>
      <c r="Y114" s="109">
        <v>0</v>
      </c>
      <c r="Z114" s="109">
        <v>0</v>
      </c>
      <c r="AA114" s="109">
        <v>0</v>
      </c>
      <c r="AB114" s="109">
        <v>0</v>
      </c>
      <c r="AC114" s="109">
        <v>0</v>
      </c>
      <c r="AD114" s="109">
        <v>6276.75</v>
      </c>
      <c r="AE114" s="109">
        <v>5869.875</v>
      </c>
      <c r="AF114" s="109">
        <v>3940.6875</v>
      </c>
      <c r="AG114" s="109">
        <v>1963.34375</v>
      </c>
      <c r="AH114" s="109">
        <v>2798.421875</v>
      </c>
      <c r="AI114" s="109">
        <v>1392.4609375</v>
      </c>
      <c r="AJ114" s="109">
        <v>2279.48046875</v>
      </c>
      <c r="AK114" s="109">
        <v>1651.990234375</v>
      </c>
      <c r="AL114" s="109">
        <v>3673.490234375</v>
      </c>
      <c r="AM114" s="109">
        <v>4011.5</v>
      </c>
      <c r="AN114" s="109">
        <v>232.5</v>
      </c>
      <c r="AO114" s="109">
        <v>1392.5</v>
      </c>
      <c r="AP114" s="109">
        <v>232.5</v>
      </c>
      <c r="AQ114" s="109">
        <v>2217</v>
      </c>
      <c r="AR114" s="109">
        <v>4853.5</v>
      </c>
      <c r="AS114" s="109">
        <v>2557</v>
      </c>
      <c r="AT114" s="109">
        <v>1877</v>
      </c>
      <c r="AU114" s="109">
        <v>612.5</v>
      </c>
      <c r="AV114" s="109">
        <v>0</v>
      </c>
      <c r="AW114" s="109">
        <v>0</v>
      </c>
      <c r="AX114" s="109">
        <v>0</v>
      </c>
      <c r="AY114" s="109">
        <v>0</v>
      </c>
    </row>
    <row r="115" spans="1:52" x14ac:dyDescent="0.2">
      <c r="A115" s="112"/>
      <c r="B115" s="130">
        <v>7</v>
      </c>
      <c r="C115" s="109"/>
      <c r="D115" s="109">
        <v>0</v>
      </c>
      <c r="E115" s="109">
        <v>0</v>
      </c>
      <c r="F115" s="109">
        <v>0</v>
      </c>
      <c r="G115" s="109">
        <v>0</v>
      </c>
      <c r="H115" s="109">
        <v>0</v>
      </c>
      <c r="I115" s="109">
        <v>0</v>
      </c>
      <c r="J115" s="109">
        <v>0</v>
      </c>
      <c r="K115" s="109">
        <v>0</v>
      </c>
      <c r="L115" s="109">
        <v>0</v>
      </c>
      <c r="M115" s="109">
        <v>0</v>
      </c>
      <c r="N115" s="109">
        <v>0</v>
      </c>
      <c r="O115" s="109">
        <v>0</v>
      </c>
      <c r="P115" s="109">
        <v>0</v>
      </c>
      <c r="Q115" s="109">
        <v>0</v>
      </c>
      <c r="R115" s="109">
        <v>0</v>
      </c>
      <c r="S115" s="109">
        <v>0</v>
      </c>
      <c r="T115" s="109">
        <v>0</v>
      </c>
      <c r="U115" s="109">
        <v>0</v>
      </c>
      <c r="V115" s="109">
        <v>0</v>
      </c>
      <c r="W115" s="109">
        <v>0</v>
      </c>
      <c r="X115" s="109">
        <v>0</v>
      </c>
      <c r="Y115" s="109">
        <v>0</v>
      </c>
      <c r="Z115" s="109">
        <v>0</v>
      </c>
      <c r="AA115" s="109">
        <v>0</v>
      </c>
      <c r="AB115" s="109">
        <v>0</v>
      </c>
      <c r="AC115" s="109">
        <v>0</v>
      </c>
      <c r="AD115" s="109">
        <v>0</v>
      </c>
      <c r="AE115" s="109">
        <v>5730.75</v>
      </c>
      <c r="AF115" s="109">
        <v>5869.875</v>
      </c>
      <c r="AG115" s="109">
        <v>3940.6875</v>
      </c>
      <c r="AH115" s="109">
        <v>1963.34375</v>
      </c>
      <c r="AI115" s="109">
        <v>2798.421875</v>
      </c>
      <c r="AJ115" s="109">
        <v>1392.4609375</v>
      </c>
      <c r="AK115" s="109">
        <v>2279.48046875</v>
      </c>
      <c r="AL115" s="109">
        <v>1651.990234375</v>
      </c>
      <c r="AM115" s="109">
        <v>3673.490234375</v>
      </c>
      <c r="AN115" s="109">
        <v>4011.5</v>
      </c>
      <c r="AO115" s="109">
        <v>232.5</v>
      </c>
      <c r="AP115" s="109">
        <v>1392.5</v>
      </c>
      <c r="AQ115" s="109">
        <v>232.5</v>
      </c>
      <c r="AR115" s="109">
        <v>2217</v>
      </c>
      <c r="AS115" s="109">
        <v>4853.5</v>
      </c>
      <c r="AT115" s="109">
        <v>2557</v>
      </c>
      <c r="AU115" s="109">
        <v>709.921875</v>
      </c>
      <c r="AV115" s="109">
        <v>0</v>
      </c>
      <c r="AW115" s="109">
        <v>0</v>
      </c>
      <c r="AX115" s="109">
        <v>0</v>
      </c>
      <c r="AY115" s="109">
        <v>0</v>
      </c>
    </row>
    <row r="116" spans="1:52" x14ac:dyDescent="0.2">
      <c r="A116" s="112"/>
      <c r="B116" s="130">
        <v>8</v>
      </c>
      <c r="C116" s="109"/>
      <c r="D116" s="109">
        <v>0</v>
      </c>
      <c r="E116" s="109">
        <v>0</v>
      </c>
      <c r="F116" s="109">
        <v>0</v>
      </c>
      <c r="G116" s="109">
        <v>0</v>
      </c>
      <c r="H116" s="109">
        <v>0</v>
      </c>
      <c r="I116" s="109">
        <v>0</v>
      </c>
      <c r="J116" s="109">
        <v>0</v>
      </c>
      <c r="K116" s="109">
        <v>0</v>
      </c>
      <c r="L116" s="109">
        <v>0</v>
      </c>
      <c r="M116" s="109">
        <v>0</v>
      </c>
      <c r="N116" s="109">
        <v>0</v>
      </c>
      <c r="O116" s="109">
        <v>0</v>
      </c>
      <c r="P116" s="109">
        <v>0</v>
      </c>
      <c r="Q116" s="109">
        <v>0</v>
      </c>
      <c r="R116" s="109">
        <v>0</v>
      </c>
      <c r="S116" s="109">
        <v>0</v>
      </c>
      <c r="T116" s="109">
        <v>0</v>
      </c>
      <c r="U116" s="109">
        <v>0</v>
      </c>
      <c r="V116" s="109">
        <v>0</v>
      </c>
      <c r="W116" s="109">
        <v>0</v>
      </c>
      <c r="X116" s="109">
        <v>0</v>
      </c>
      <c r="Y116" s="109">
        <v>0</v>
      </c>
      <c r="Z116" s="109">
        <v>0</v>
      </c>
      <c r="AA116" s="109">
        <v>0</v>
      </c>
      <c r="AB116" s="109">
        <v>0</v>
      </c>
      <c r="AC116" s="109">
        <v>0</v>
      </c>
      <c r="AD116" s="109">
        <v>0</v>
      </c>
      <c r="AE116" s="109">
        <v>0</v>
      </c>
      <c r="AF116" s="109">
        <v>5184.75</v>
      </c>
      <c r="AG116" s="109">
        <v>5869.875</v>
      </c>
      <c r="AH116" s="109">
        <v>3940.6875</v>
      </c>
      <c r="AI116" s="109">
        <v>1963.34375</v>
      </c>
      <c r="AJ116" s="109">
        <v>2798.421875</v>
      </c>
      <c r="AK116" s="109">
        <v>1392.4609375</v>
      </c>
      <c r="AL116" s="109">
        <v>2279.48046875</v>
      </c>
      <c r="AM116" s="109">
        <v>1651.990234375</v>
      </c>
      <c r="AN116" s="109">
        <v>3673.490234375</v>
      </c>
      <c r="AO116" s="109">
        <v>4011.5</v>
      </c>
      <c r="AP116" s="109">
        <v>232.5</v>
      </c>
      <c r="AQ116" s="109">
        <v>1392.5</v>
      </c>
      <c r="AR116" s="109">
        <v>232.5</v>
      </c>
      <c r="AS116" s="109">
        <v>2217</v>
      </c>
      <c r="AT116" s="109">
        <v>2842.921875</v>
      </c>
      <c r="AU116" s="109">
        <v>0</v>
      </c>
      <c r="AV116" s="109">
        <v>0</v>
      </c>
      <c r="AW116" s="109">
        <v>0</v>
      </c>
      <c r="AX116" s="109">
        <v>0</v>
      </c>
      <c r="AY116" s="109">
        <v>0</v>
      </c>
    </row>
    <row r="117" spans="1:52" x14ac:dyDescent="0.2">
      <c r="A117" s="112"/>
      <c r="B117" s="130">
        <v>9</v>
      </c>
      <c r="C117" s="109"/>
      <c r="D117" s="109">
        <v>0</v>
      </c>
      <c r="E117" s="109">
        <v>0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  <c r="K117" s="109">
        <v>0</v>
      </c>
      <c r="L117" s="109">
        <v>0</v>
      </c>
      <c r="M117" s="109">
        <v>0</v>
      </c>
      <c r="N117" s="109">
        <v>0</v>
      </c>
      <c r="O117" s="109">
        <v>0</v>
      </c>
      <c r="P117" s="109">
        <v>0</v>
      </c>
      <c r="Q117" s="109">
        <v>0</v>
      </c>
      <c r="R117" s="109">
        <v>0</v>
      </c>
      <c r="S117" s="109">
        <v>0</v>
      </c>
      <c r="T117" s="109">
        <v>0</v>
      </c>
      <c r="U117" s="109">
        <v>0</v>
      </c>
      <c r="V117" s="109">
        <v>0</v>
      </c>
      <c r="W117" s="109">
        <v>0</v>
      </c>
      <c r="X117" s="109">
        <v>0</v>
      </c>
      <c r="Y117" s="109">
        <v>0</v>
      </c>
      <c r="Z117" s="109">
        <v>0</v>
      </c>
      <c r="AA117" s="109">
        <v>0</v>
      </c>
      <c r="AB117" s="109">
        <v>0</v>
      </c>
      <c r="AC117" s="109">
        <v>0</v>
      </c>
      <c r="AD117" s="109">
        <v>0</v>
      </c>
      <c r="AE117" s="109">
        <v>0</v>
      </c>
      <c r="AF117" s="109">
        <v>0</v>
      </c>
      <c r="AG117" s="109">
        <v>4246.75</v>
      </c>
      <c r="AH117" s="109">
        <v>5869.875</v>
      </c>
      <c r="AI117" s="109">
        <v>3940.6875</v>
      </c>
      <c r="AJ117" s="109">
        <v>1963.34375</v>
      </c>
      <c r="AK117" s="109">
        <v>2798.421875</v>
      </c>
      <c r="AL117" s="109">
        <v>1392.4609375</v>
      </c>
      <c r="AM117" s="109">
        <v>2279.48046875</v>
      </c>
      <c r="AN117" s="109">
        <v>1651.990234375</v>
      </c>
      <c r="AO117" s="109">
        <v>3673.490234375</v>
      </c>
      <c r="AP117" s="109">
        <v>4011.5</v>
      </c>
      <c r="AQ117" s="109">
        <v>232.5</v>
      </c>
      <c r="AR117" s="109">
        <v>1392.5</v>
      </c>
      <c r="AS117" s="109">
        <v>232.5</v>
      </c>
      <c r="AT117" s="109">
        <v>0</v>
      </c>
      <c r="AU117" s="109">
        <v>0</v>
      </c>
      <c r="AV117" s="109">
        <v>0</v>
      </c>
      <c r="AW117" s="109">
        <v>0</v>
      </c>
      <c r="AX117" s="109">
        <v>0</v>
      </c>
      <c r="AY117" s="109">
        <v>0</v>
      </c>
    </row>
    <row r="118" spans="1:52" x14ac:dyDescent="0.2">
      <c r="A118" s="112"/>
      <c r="B118" s="133">
        <v>10</v>
      </c>
      <c r="C118" s="109"/>
      <c r="D118" s="109">
        <v>0</v>
      </c>
      <c r="E118" s="109">
        <v>0</v>
      </c>
      <c r="F118" s="109">
        <v>0</v>
      </c>
      <c r="G118" s="109">
        <v>0</v>
      </c>
      <c r="H118" s="109">
        <v>0</v>
      </c>
      <c r="I118" s="109">
        <v>0</v>
      </c>
      <c r="J118" s="109">
        <v>0</v>
      </c>
      <c r="K118" s="109">
        <v>0</v>
      </c>
      <c r="L118" s="109">
        <v>0</v>
      </c>
      <c r="M118" s="109">
        <v>0</v>
      </c>
      <c r="N118" s="109">
        <v>0</v>
      </c>
      <c r="O118" s="109">
        <v>0</v>
      </c>
      <c r="P118" s="109">
        <v>0</v>
      </c>
      <c r="Q118" s="109">
        <v>0</v>
      </c>
      <c r="R118" s="109">
        <v>0</v>
      </c>
      <c r="S118" s="109">
        <v>0</v>
      </c>
      <c r="T118" s="109">
        <v>0</v>
      </c>
      <c r="U118" s="109">
        <v>0</v>
      </c>
      <c r="V118" s="109">
        <v>0</v>
      </c>
      <c r="W118" s="109">
        <v>0</v>
      </c>
      <c r="X118" s="109">
        <v>0</v>
      </c>
      <c r="Y118" s="109">
        <v>0</v>
      </c>
      <c r="Z118" s="109">
        <v>0</v>
      </c>
      <c r="AA118" s="109">
        <v>0</v>
      </c>
      <c r="AB118" s="109">
        <v>0</v>
      </c>
      <c r="AC118" s="109">
        <v>0</v>
      </c>
      <c r="AD118" s="109">
        <v>0</v>
      </c>
      <c r="AE118" s="109">
        <v>0</v>
      </c>
      <c r="AF118" s="109">
        <v>0</v>
      </c>
      <c r="AG118" s="109">
        <v>0</v>
      </c>
      <c r="AH118" s="109">
        <v>3314.75</v>
      </c>
      <c r="AI118" s="109">
        <v>5869.875</v>
      </c>
      <c r="AJ118" s="109">
        <v>3940.6875</v>
      </c>
      <c r="AK118" s="109">
        <v>1963.34375</v>
      </c>
      <c r="AL118" s="109">
        <v>2798.421875</v>
      </c>
      <c r="AM118" s="109">
        <v>1392.4609375</v>
      </c>
      <c r="AN118" s="109">
        <v>2279.48046875</v>
      </c>
      <c r="AO118" s="109">
        <v>1651.990234375</v>
      </c>
      <c r="AP118" s="109">
        <v>3673.490234375</v>
      </c>
      <c r="AQ118" s="109">
        <v>4011.5</v>
      </c>
      <c r="AR118" s="109">
        <v>232.5</v>
      </c>
      <c r="AS118" s="109">
        <v>1392.5</v>
      </c>
      <c r="AT118" s="109">
        <v>0</v>
      </c>
      <c r="AU118" s="109">
        <v>0</v>
      </c>
      <c r="AV118" s="109">
        <v>0</v>
      </c>
      <c r="AW118" s="109">
        <v>0</v>
      </c>
      <c r="AX118" s="109">
        <v>0</v>
      </c>
      <c r="AY118" s="109">
        <v>0</v>
      </c>
    </row>
    <row r="119" spans="1:52" x14ac:dyDescent="0.2">
      <c r="A119" s="112"/>
      <c r="B119" s="133">
        <v>11</v>
      </c>
      <c r="C119" s="109"/>
      <c r="D119" s="109">
        <v>0</v>
      </c>
      <c r="E119" s="109">
        <v>0</v>
      </c>
      <c r="F119" s="109">
        <v>0</v>
      </c>
      <c r="G119" s="109">
        <v>0</v>
      </c>
      <c r="H119" s="109">
        <v>0</v>
      </c>
      <c r="I119" s="109">
        <v>0</v>
      </c>
      <c r="J119" s="109">
        <v>0</v>
      </c>
      <c r="K119" s="109">
        <v>0</v>
      </c>
      <c r="L119" s="109">
        <v>0</v>
      </c>
      <c r="M119" s="109">
        <v>0</v>
      </c>
      <c r="N119" s="109">
        <v>0</v>
      </c>
      <c r="O119" s="109">
        <v>0</v>
      </c>
      <c r="P119" s="109">
        <v>0</v>
      </c>
      <c r="Q119" s="109">
        <v>0</v>
      </c>
      <c r="R119" s="109">
        <v>0</v>
      </c>
      <c r="S119" s="109">
        <v>0</v>
      </c>
      <c r="T119" s="109">
        <v>0</v>
      </c>
      <c r="U119" s="109">
        <v>0</v>
      </c>
      <c r="V119" s="109">
        <v>0</v>
      </c>
      <c r="W119" s="109">
        <v>0</v>
      </c>
      <c r="X119" s="109">
        <v>0</v>
      </c>
      <c r="Y119" s="109">
        <v>0</v>
      </c>
      <c r="Z119" s="109">
        <v>0</v>
      </c>
      <c r="AA119" s="109">
        <v>0</v>
      </c>
      <c r="AB119" s="109">
        <v>0</v>
      </c>
      <c r="AC119" s="109">
        <v>0</v>
      </c>
      <c r="AD119" s="109">
        <v>0</v>
      </c>
      <c r="AE119" s="109">
        <v>0</v>
      </c>
      <c r="AF119" s="109">
        <v>0</v>
      </c>
      <c r="AG119" s="109">
        <v>0</v>
      </c>
      <c r="AH119" s="109">
        <v>0</v>
      </c>
      <c r="AI119" s="109">
        <v>2538.75</v>
      </c>
      <c r="AJ119" s="109">
        <v>5869.875</v>
      </c>
      <c r="AK119" s="109">
        <v>3940.6875</v>
      </c>
      <c r="AL119" s="109">
        <v>1963.34375</v>
      </c>
      <c r="AM119" s="109">
        <v>2798.421875</v>
      </c>
      <c r="AN119" s="109">
        <v>1392.4609375</v>
      </c>
      <c r="AO119" s="109">
        <v>2279.48046875</v>
      </c>
      <c r="AP119" s="109">
        <v>1651.990234375</v>
      </c>
      <c r="AQ119" s="109">
        <v>3673.490234375</v>
      </c>
      <c r="AR119" s="109">
        <v>4011.5</v>
      </c>
      <c r="AS119" s="109">
        <v>232.5</v>
      </c>
      <c r="AT119" s="109">
        <v>0</v>
      </c>
      <c r="AU119" s="109">
        <v>0</v>
      </c>
      <c r="AV119" s="109">
        <v>0</v>
      </c>
      <c r="AW119" s="109">
        <v>0</v>
      </c>
      <c r="AX119" s="109">
        <v>0</v>
      </c>
      <c r="AY119" s="109">
        <v>0</v>
      </c>
    </row>
    <row r="120" spans="1:52" x14ac:dyDescent="0.2">
      <c r="A120" s="112"/>
      <c r="B120" s="133">
        <v>12</v>
      </c>
      <c r="C120" s="109"/>
      <c r="D120" s="109">
        <v>0</v>
      </c>
      <c r="E120" s="109">
        <v>0</v>
      </c>
      <c r="F120" s="109">
        <v>0</v>
      </c>
      <c r="G120" s="109">
        <v>0</v>
      </c>
      <c r="H120" s="109">
        <v>0</v>
      </c>
      <c r="I120" s="109">
        <v>0</v>
      </c>
      <c r="J120" s="109">
        <v>0</v>
      </c>
      <c r="K120" s="109">
        <v>0</v>
      </c>
      <c r="L120" s="109">
        <v>0</v>
      </c>
      <c r="M120" s="109">
        <v>0</v>
      </c>
      <c r="N120" s="109">
        <v>0</v>
      </c>
      <c r="O120" s="109">
        <v>0</v>
      </c>
      <c r="P120" s="109">
        <v>0</v>
      </c>
      <c r="Q120" s="109">
        <v>0</v>
      </c>
      <c r="R120" s="109">
        <v>0</v>
      </c>
      <c r="S120" s="109">
        <v>0</v>
      </c>
      <c r="T120" s="109">
        <v>0</v>
      </c>
      <c r="U120" s="109">
        <v>0</v>
      </c>
      <c r="V120" s="109">
        <v>0</v>
      </c>
      <c r="W120" s="109">
        <v>0</v>
      </c>
      <c r="X120" s="109">
        <v>0</v>
      </c>
      <c r="Y120" s="109">
        <v>0</v>
      </c>
      <c r="Z120" s="109">
        <v>0</v>
      </c>
      <c r="AA120" s="109">
        <v>0</v>
      </c>
      <c r="AB120" s="109">
        <v>0</v>
      </c>
      <c r="AC120" s="109">
        <v>0</v>
      </c>
      <c r="AD120" s="109">
        <v>0</v>
      </c>
      <c r="AE120" s="109">
        <v>0</v>
      </c>
      <c r="AF120" s="109">
        <v>0</v>
      </c>
      <c r="AG120" s="109">
        <v>0</v>
      </c>
      <c r="AH120" s="109">
        <v>0</v>
      </c>
      <c r="AI120" s="109">
        <v>0</v>
      </c>
      <c r="AJ120" s="109">
        <v>1614.75</v>
      </c>
      <c r="AK120" s="109">
        <v>5869.875</v>
      </c>
      <c r="AL120" s="109">
        <v>3940.6875</v>
      </c>
      <c r="AM120" s="109">
        <v>1963.34375</v>
      </c>
      <c r="AN120" s="109">
        <v>2798.421875</v>
      </c>
      <c r="AO120" s="109">
        <v>1392.4609375</v>
      </c>
      <c r="AP120" s="109">
        <v>1275.94140625</v>
      </c>
      <c r="AQ120" s="109">
        <v>764.931640625</v>
      </c>
      <c r="AR120" s="109">
        <v>2001.421875</v>
      </c>
      <c r="AS120" s="109">
        <v>559.921875</v>
      </c>
      <c r="AT120" s="109">
        <v>0</v>
      </c>
      <c r="AU120" s="109">
        <v>0</v>
      </c>
      <c r="AV120" s="109">
        <v>0</v>
      </c>
      <c r="AW120" s="109">
        <v>0</v>
      </c>
      <c r="AX120" s="109">
        <v>0</v>
      </c>
      <c r="AY120" s="109">
        <v>0</v>
      </c>
    </row>
    <row r="121" spans="1:52" x14ac:dyDescent="0.2">
      <c r="A121" s="131"/>
      <c r="B121" s="135" t="s">
        <v>295</v>
      </c>
      <c r="C121" s="117"/>
      <c r="D121" s="128">
        <v>0</v>
      </c>
      <c r="E121" s="128">
        <v>0</v>
      </c>
      <c r="F121" s="128">
        <v>0</v>
      </c>
      <c r="G121" s="128">
        <v>0</v>
      </c>
      <c r="H121" s="128">
        <v>0</v>
      </c>
      <c r="I121" s="128">
        <v>0</v>
      </c>
      <c r="J121" s="128">
        <v>0</v>
      </c>
      <c r="K121" s="128">
        <v>0</v>
      </c>
      <c r="L121" s="128">
        <v>0</v>
      </c>
      <c r="M121" s="128">
        <v>0</v>
      </c>
      <c r="N121" s="128">
        <v>0</v>
      </c>
      <c r="O121" s="128">
        <v>0</v>
      </c>
      <c r="P121" s="128">
        <v>0</v>
      </c>
      <c r="Q121" s="128">
        <v>0</v>
      </c>
      <c r="R121" s="128">
        <v>0</v>
      </c>
      <c r="S121" s="128">
        <v>0</v>
      </c>
      <c r="T121" s="128">
        <v>0</v>
      </c>
      <c r="U121" s="128">
        <v>0</v>
      </c>
      <c r="V121" s="128">
        <v>0</v>
      </c>
      <c r="W121" s="128">
        <v>0</v>
      </c>
      <c r="X121" s="128">
        <v>0</v>
      </c>
      <c r="Y121" s="128">
        <v>0</v>
      </c>
      <c r="Z121" s="128">
        <v>0</v>
      </c>
      <c r="AA121" s="128">
        <v>0</v>
      </c>
      <c r="AB121" s="128">
        <v>0</v>
      </c>
      <c r="AC121" s="128">
        <v>0</v>
      </c>
      <c r="AD121" s="128">
        <v>0</v>
      </c>
      <c r="AE121" s="128">
        <v>0</v>
      </c>
      <c r="AF121" s="128">
        <v>0</v>
      </c>
      <c r="AG121" s="128">
        <v>0</v>
      </c>
      <c r="AH121" s="128">
        <v>0</v>
      </c>
      <c r="AI121" s="128">
        <v>0</v>
      </c>
      <c r="AJ121" s="128">
        <v>0</v>
      </c>
      <c r="AK121" s="128">
        <v>7.75</v>
      </c>
      <c r="AL121" s="128">
        <v>4321.875</v>
      </c>
      <c r="AM121" s="128">
        <v>2330.6875</v>
      </c>
      <c r="AN121" s="128">
        <v>344.34375</v>
      </c>
      <c r="AO121" s="128">
        <v>169.421875</v>
      </c>
      <c r="AP121" s="128">
        <v>0</v>
      </c>
      <c r="AQ121" s="128">
        <v>0</v>
      </c>
      <c r="AR121" s="128">
        <v>0</v>
      </c>
      <c r="AS121" s="128">
        <v>0</v>
      </c>
      <c r="AT121" s="128">
        <v>0</v>
      </c>
      <c r="AU121" s="128">
        <v>0</v>
      </c>
      <c r="AV121" s="128">
        <v>0</v>
      </c>
      <c r="AW121" s="128">
        <v>0</v>
      </c>
      <c r="AX121" s="128">
        <v>0</v>
      </c>
      <c r="AY121" s="128">
        <v>0</v>
      </c>
      <c r="AZ121" s="110">
        <f>SUM($D121:$AY121)</f>
        <v>7174.078125</v>
      </c>
    </row>
    <row r="122" spans="1:52" x14ac:dyDescent="0.2">
      <c r="A122" s="134" t="s">
        <v>123</v>
      </c>
      <c r="B122" s="122">
        <v>1</v>
      </c>
      <c r="C122" s="109"/>
      <c r="D122" s="109">
        <v>0</v>
      </c>
      <c r="E122" s="109">
        <v>0</v>
      </c>
      <c r="F122" s="109">
        <v>2217</v>
      </c>
      <c r="G122" s="109">
        <v>232.5</v>
      </c>
      <c r="H122" s="109">
        <v>2217</v>
      </c>
      <c r="I122" s="109">
        <v>2027</v>
      </c>
      <c r="J122" s="109">
        <v>2217</v>
      </c>
      <c r="K122" s="109">
        <v>0</v>
      </c>
      <c r="L122" s="109">
        <v>1202.5</v>
      </c>
      <c r="M122" s="109">
        <v>232.5</v>
      </c>
      <c r="N122" s="109">
        <v>2194.5</v>
      </c>
      <c r="O122" s="109">
        <v>2027</v>
      </c>
      <c r="P122" s="109">
        <v>2217</v>
      </c>
      <c r="Q122" s="109">
        <v>232.5</v>
      </c>
      <c r="R122" s="109">
        <v>1180</v>
      </c>
      <c r="S122" s="109">
        <v>2027</v>
      </c>
      <c r="T122" s="109">
        <v>2044.5</v>
      </c>
      <c r="U122" s="109">
        <v>210</v>
      </c>
      <c r="V122" s="109">
        <v>2217</v>
      </c>
      <c r="W122" s="109">
        <v>2004.5</v>
      </c>
      <c r="X122" s="109">
        <v>952.5</v>
      </c>
      <c r="Y122" s="109">
        <v>1944.5</v>
      </c>
      <c r="Z122" s="109">
        <v>2217</v>
      </c>
      <c r="AA122" s="109">
        <v>210</v>
      </c>
      <c r="AB122" s="109">
        <v>2044.5</v>
      </c>
      <c r="AC122" s="109">
        <v>172.5</v>
      </c>
      <c r="AD122" s="109">
        <v>1202.5</v>
      </c>
      <c r="AE122" s="109">
        <v>210</v>
      </c>
      <c r="AF122" s="109">
        <v>1967</v>
      </c>
      <c r="AG122" s="109">
        <v>2217</v>
      </c>
      <c r="AH122" s="109">
        <v>232.5</v>
      </c>
      <c r="AI122" s="109">
        <v>1202.5</v>
      </c>
      <c r="AJ122" s="109">
        <v>232.5</v>
      </c>
      <c r="AK122" s="109">
        <v>1202.5</v>
      </c>
      <c r="AL122" s="109">
        <v>1854.5</v>
      </c>
      <c r="AM122" s="109">
        <v>2194.5</v>
      </c>
      <c r="AN122" s="109">
        <v>1854.5</v>
      </c>
      <c r="AO122" s="109">
        <v>250</v>
      </c>
      <c r="AP122" s="109">
        <v>2004.5</v>
      </c>
      <c r="AQ122" s="109">
        <v>422.5</v>
      </c>
      <c r="AR122" s="109">
        <v>2027</v>
      </c>
      <c r="AS122" s="109">
        <v>2217</v>
      </c>
      <c r="AT122" s="109">
        <v>2027</v>
      </c>
      <c r="AU122" s="109">
        <v>2217</v>
      </c>
      <c r="AV122" s="109">
        <v>1012.5</v>
      </c>
      <c r="AW122" s="109">
        <v>250</v>
      </c>
      <c r="AX122" s="109">
        <v>2027</v>
      </c>
      <c r="AY122" s="109">
        <v>2217</v>
      </c>
    </row>
    <row r="123" spans="1:52" x14ac:dyDescent="0.2">
      <c r="A123" s="112"/>
      <c r="B123" s="122">
        <v>2</v>
      </c>
      <c r="C123" s="109"/>
      <c r="D123" s="109">
        <v>0</v>
      </c>
      <c r="E123" s="109">
        <v>0</v>
      </c>
      <c r="F123" s="109">
        <v>0</v>
      </c>
      <c r="G123" s="109">
        <v>0</v>
      </c>
      <c r="H123" s="109">
        <v>1984.5</v>
      </c>
      <c r="I123" s="109">
        <v>188.5</v>
      </c>
      <c r="J123" s="109">
        <v>0</v>
      </c>
      <c r="K123" s="109">
        <v>0</v>
      </c>
      <c r="L123" s="109">
        <v>1967</v>
      </c>
      <c r="M123" s="109">
        <v>1202.5</v>
      </c>
      <c r="N123" s="109">
        <v>422.5</v>
      </c>
      <c r="O123" s="109">
        <v>2217</v>
      </c>
      <c r="P123" s="109">
        <v>2217</v>
      </c>
      <c r="Q123" s="109">
        <v>2217</v>
      </c>
      <c r="R123" s="109">
        <v>422.5</v>
      </c>
      <c r="S123" s="109">
        <v>2217</v>
      </c>
      <c r="T123" s="109">
        <v>2027</v>
      </c>
      <c r="U123" s="109">
        <v>2044.5</v>
      </c>
      <c r="V123" s="109">
        <v>2004.5</v>
      </c>
      <c r="W123" s="109">
        <v>2217</v>
      </c>
      <c r="X123" s="109">
        <v>2027</v>
      </c>
      <c r="Y123" s="109">
        <v>1490.75</v>
      </c>
      <c r="Z123" s="109">
        <v>994.75</v>
      </c>
      <c r="AA123" s="109">
        <v>1108.5</v>
      </c>
      <c r="AB123" s="109">
        <v>1922</v>
      </c>
      <c r="AC123" s="109">
        <v>1022.25</v>
      </c>
      <c r="AD123" s="109">
        <v>1880.75</v>
      </c>
      <c r="AE123" s="109">
        <v>1615.75</v>
      </c>
      <c r="AF123" s="109">
        <v>317.5</v>
      </c>
      <c r="AG123" s="109">
        <v>0</v>
      </c>
      <c r="AH123" s="109">
        <v>0</v>
      </c>
      <c r="AI123" s="109">
        <v>190</v>
      </c>
      <c r="AJ123" s="109">
        <v>0</v>
      </c>
      <c r="AK123" s="109">
        <v>0</v>
      </c>
      <c r="AL123" s="109">
        <v>1014.5</v>
      </c>
      <c r="AM123" s="109">
        <v>362.5</v>
      </c>
      <c r="AN123" s="109">
        <v>22.5</v>
      </c>
      <c r="AO123" s="109">
        <v>362.5</v>
      </c>
      <c r="AP123" s="109">
        <v>0</v>
      </c>
      <c r="AQ123" s="109">
        <v>190</v>
      </c>
      <c r="AR123" s="109">
        <v>1794.5</v>
      </c>
      <c r="AS123" s="109">
        <v>0</v>
      </c>
      <c r="AT123" s="109">
        <v>0</v>
      </c>
      <c r="AU123" s="109">
        <v>190</v>
      </c>
      <c r="AV123" s="109">
        <v>0</v>
      </c>
      <c r="AW123" s="109">
        <v>1204.5</v>
      </c>
      <c r="AX123" s="109">
        <v>172.5</v>
      </c>
      <c r="AY123" s="109">
        <v>190</v>
      </c>
    </row>
    <row r="124" spans="1:52" x14ac:dyDescent="0.2">
      <c r="A124" s="112"/>
      <c r="B124" s="122">
        <v>3</v>
      </c>
      <c r="C124" s="109"/>
      <c r="D124" s="109">
        <v>0</v>
      </c>
      <c r="E124" s="109">
        <v>0</v>
      </c>
      <c r="F124" s="109">
        <v>0</v>
      </c>
      <c r="G124" s="109">
        <v>0</v>
      </c>
      <c r="H124" s="109">
        <v>0</v>
      </c>
      <c r="I124" s="109">
        <v>0</v>
      </c>
      <c r="J124" s="109">
        <v>0</v>
      </c>
      <c r="K124" s="109">
        <v>190</v>
      </c>
      <c r="L124" s="109">
        <v>0</v>
      </c>
      <c r="M124" s="109">
        <v>420</v>
      </c>
      <c r="N124" s="109">
        <v>1499</v>
      </c>
      <c r="O124" s="109">
        <v>2217</v>
      </c>
      <c r="P124" s="109">
        <v>2217</v>
      </c>
      <c r="Q124" s="109">
        <v>2217</v>
      </c>
      <c r="R124" s="109">
        <v>2217</v>
      </c>
      <c r="S124" s="109">
        <v>422.5</v>
      </c>
      <c r="T124" s="109">
        <v>2217</v>
      </c>
      <c r="U124" s="109">
        <v>2217</v>
      </c>
      <c r="V124" s="109">
        <v>2044.5</v>
      </c>
      <c r="W124" s="109">
        <v>2217</v>
      </c>
      <c r="X124" s="109">
        <v>2217</v>
      </c>
      <c r="Y124" s="109">
        <v>1203.5</v>
      </c>
      <c r="Z124" s="109">
        <v>745.375</v>
      </c>
      <c r="AA124" s="109">
        <v>497.375</v>
      </c>
      <c r="AB124" s="109">
        <v>554.25</v>
      </c>
      <c r="AC124" s="109">
        <v>961</v>
      </c>
      <c r="AD124" s="109">
        <v>683.625</v>
      </c>
      <c r="AE124" s="109">
        <v>940.375</v>
      </c>
      <c r="AF124" s="109">
        <v>807.875</v>
      </c>
      <c r="AG124" s="109">
        <v>1794.5</v>
      </c>
      <c r="AH124" s="109">
        <v>0</v>
      </c>
      <c r="AI124" s="109">
        <v>0</v>
      </c>
      <c r="AJ124" s="109">
        <v>0</v>
      </c>
      <c r="AK124" s="109">
        <v>1014.5</v>
      </c>
      <c r="AL124" s="109">
        <v>1984.5</v>
      </c>
      <c r="AM124" s="109">
        <v>0</v>
      </c>
      <c r="AN124" s="109">
        <v>0</v>
      </c>
      <c r="AO124" s="109">
        <v>0</v>
      </c>
      <c r="AP124" s="109">
        <v>0</v>
      </c>
      <c r="AQ124" s="109">
        <v>0</v>
      </c>
      <c r="AR124" s="109">
        <v>22.5</v>
      </c>
      <c r="AS124" s="109">
        <v>0</v>
      </c>
      <c r="AT124" s="109">
        <v>190</v>
      </c>
      <c r="AU124" s="109">
        <v>0</v>
      </c>
      <c r="AV124" s="109">
        <v>0</v>
      </c>
      <c r="AW124" s="109">
        <v>0</v>
      </c>
      <c r="AX124" s="109">
        <v>0</v>
      </c>
      <c r="AY124" s="109">
        <v>0</v>
      </c>
    </row>
    <row r="125" spans="1:52" x14ac:dyDescent="0.2">
      <c r="A125" s="112"/>
      <c r="B125" s="122">
        <v>4</v>
      </c>
      <c r="C125" s="109"/>
      <c r="D125" s="109">
        <v>0</v>
      </c>
      <c r="E125" s="109">
        <v>0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9">
        <v>0</v>
      </c>
      <c r="L125" s="109">
        <v>0</v>
      </c>
      <c r="M125" s="109">
        <v>0</v>
      </c>
      <c r="N125" s="109">
        <v>0</v>
      </c>
      <c r="O125" s="109">
        <v>143</v>
      </c>
      <c r="P125" s="109">
        <v>865</v>
      </c>
      <c r="Q125" s="109">
        <v>2217</v>
      </c>
      <c r="R125" s="109">
        <v>2217</v>
      </c>
      <c r="S125" s="109">
        <v>2217</v>
      </c>
      <c r="T125" s="109">
        <v>422.5</v>
      </c>
      <c r="U125" s="109">
        <v>2217</v>
      </c>
      <c r="V125" s="109">
        <v>2217</v>
      </c>
      <c r="W125" s="109">
        <v>2044.5</v>
      </c>
      <c r="X125" s="109">
        <v>2217</v>
      </c>
      <c r="Y125" s="109">
        <v>1108.5</v>
      </c>
      <c r="Z125" s="109">
        <v>601.75</v>
      </c>
      <c r="AA125" s="109">
        <v>372.6875</v>
      </c>
      <c r="AB125" s="109">
        <v>248.6875</v>
      </c>
      <c r="AC125" s="109">
        <v>277.125</v>
      </c>
      <c r="AD125" s="109">
        <v>670.5</v>
      </c>
      <c r="AE125" s="109">
        <v>341.8125</v>
      </c>
      <c r="AF125" s="109">
        <v>470.1875</v>
      </c>
      <c r="AG125" s="109">
        <v>0</v>
      </c>
      <c r="AH125" s="109">
        <v>0</v>
      </c>
      <c r="AI125" s="109">
        <v>0</v>
      </c>
      <c r="AJ125" s="109">
        <v>0</v>
      </c>
      <c r="AK125" s="109">
        <v>0</v>
      </c>
      <c r="AL125" s="109">
        <v>0</v>
      </c>
      <c r="AM125" s="109">
        <v>0</v>
      </c>
      <c r="AN125" s="109">
        <v>0</v>
      </c>
      <c r="AO125" s="109">
        <v>0</v>
      </c>
      <c r="AP125" s="109">
        <v>0</v>
      </c>
      <c r="AQ125" s="109">
        <v>0</v>
      </c>
      <c r="AR125" s="109">
        <v>0</v>
      </c>
      <c r="AS125" s="109">
        <v>0</v>
      </c>
      <c r="AT125" s="109">
        <v>0</v>
      </c>
      <c r="AU125" s="109">
        <v>0</v>
      </c>
      <c r="AV125" s="109">
        <v>0</v>
      </c>
      <c r="AW125" s="109">
        <v>0</v>
      </c>
      <c r="AX125" s="109">
        <v>0</v>
      </c>
      <c r="AY125" s="109">
        <v>0</v>
      </c>
    </row>
    <row r="126" spans="1:52" x14ac:dyDescent="0.2">
      <c r="A126" s="112"/>
      <c r="B126" s="122">
        <v>5</v>
      </c>
      <c r="C126" s="109"/>
      <c r="D126" s="109">
        <v>0</v>
      </c>
      <c r="E126" s="109">
        <v>0</v>
      </c>
      <c r="F126" s="109">
        <v>0</v>
      </c>
      <c r="G126" s="109">
        <v>0</v>
      </c>
      <c r="H126" s="109">
        <v>0</v>
      </c>
      <c r="I126" s="109">
        <v>0</v>
      </c>
      <c r="J126" s="109">
        <v>0</v>
      </c>
      <c r="K126" s="109">
        <v>0</v>
      </c>
      <c r="L126" s="109">
        <v>0</v>
      </c>
      <c r="M126" s="109">
        <v>0</v>
      </c>
      <c r="N126" s="109">
        <v>0</v>
      </c>
      <c r="O126" s="109">
        <v>0</v>
      </c>
      <c r="P126" s="109">
        <v>0</v>
      </c>
      <c r="Q126" s="109">
        <v>122</v>
      </c>
      <c r="R126" s="109">
        <v>1686</v>
      </c>
      <c r="S126" s="109">
        <v>2217</v>
      </c>
      <c r="T126" s="109">
        <v>2217</v>
      </c>
      <c r="U126" s="109">
        <v>422.5</v>
      </c>
      <c r="V126" s="109">
        <v>2217</v>
      </c>
      <c r="W126" s="109">
        <v>2217</v>
      </c>
      <c r="X126" s="109">
        <v>2044.5</v>
      </c>
      <c r="Y126" s="109">
        <v>1108.5</v>
      </c>
      <c r="Z126" s="109">
        <v>554.25</v>
      </c>
      <c r="AA126" s="109">
        <v>300.875</v>
      </c>
      <c r="AB126" s="109">
        <v>186.34375</v>
      </c>
      <c r="AC126" s="109">
        <v>124.34375</v>
      </c>
      <c r="AD126" s="109">
        <v>121.5859375</v>
      </c>
      <c r="AE126" s="109">
        <v>196.04296875</v>
      </c>
      <c r="AF126" s="109">
        <v>110.927734375</v>
      </c>
      <c r="AG126" s="109">
        <v>0</v>
      </c>
      <c r="AH126" s="109">
        <v>0</v>
      </c>
      <c r="AI126" s="109">
        <v>0</v>
      </c>
      <c r="AJ126" s="109">
        <v>0</v>
      </c>
      <c r="AK126" s="109">
        <v>0</v>
      </c>
      <c r="AL126" s="109">
        <v>0</v>
      </c>
      <c r="AM126" s="109">
        <v>0</v>
      </c>
      <c r="AN126" s="109">
        <v>0</v>
      </c>
      <c r="AO126" s="109">
        <v>0</v>
      </c>
      <c r="AP126" s="109">
        <v>0</v>
      </c>
      <c r="AQ126" s="109">
        <v>0</v>
      </c>
      <c r="AR126" s="109">
        <v>0</v>
      </c>
      <c r="AS126" s="109">
        <v>0</v>
      </c>
      <c r="AT126" s="109">
        <v>0</v>
      </c>
      <c r="AU126" s="109">
        <v>0</v>
      </c>
      <c r="AV126" s="109">
        <v>0</v>
      </c>
      <c r="AW126" s="109">
        <v>0</v>
      </c>
      <c r="AX126" s="109">
        <v>0</v>
      </c>
      <c r="AY126" s="109">
        <v>0</v>
      </c>
    </row>
    <row r="127" spans="1:52" x14ac:dyDescent="0.2">
      <c r="A127" s="112"/>
      <c r="B127" s="122">
        <v>6</v>
      </c>
      <c r="C127" s="109"/>
      <c r="D127" s="109">
        <v>0</v>
      </c>
      <c r="E127" s="109">
        <v>0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  <c r="K127" s="109">
        <v>0</v>
      </c>
      <c r="L127" s="109">
        <v>0</v>
      </c>
      <c r="M127" s="109">
        <v>0</v>
      </c>
      <c r="N127" s="109">
        <v>0</v>
      </c>
      <c r="O127" s="109">
        <v>0</v>
      </c>
      <c r="P127" s="109">
        <v>0</v>
      </c>
      <c r="Q127" s="109">
        <v>0</v>
      </c>
      <c r="R127" s="109">
        <v>0</v>
      </c>
      <c r="S127" s="109">
        <v>1102</v>
      </c>
      <c r="T127" s="109">
        <v>2217</v>
      </c>
      <c r="U127" s="109">
        <v>2217</v>
      </c>
      <c r="V127" s="109">
        <v>422.5</v>
      </c>
      <c r="W127" s="109">
        <v>2217</v>
      </c>
      <c r="X127" s="109">
        <v>2217</v>
      </c>
      <c r="Y127" s="109">
        <v>1022.25</v>
      </c>
      <c r="Z127" s="109">
        <v>554.25</v>
      </c>
      <c r="AA127" s="109">
        <v>277.125</v>
      </c>
      <c r="AB127" s="109">
        <v>150.4375</v>
      </c>
      <c r="AC127" s="109">
        <v>93.171875</v>
      </c>
      <c r="AD127" s="109">
        <v>0</v>
      </c>
      <c r="AE127" s="109">
        <v>0</v>
      </c>
      <c r="AF127" s="109">
        <v>0</v>
      </c>
      <c r="AG127" s="109">
        <v>0</v>
      </c>
      <c r="AH127" s="109">
        <v>0</v>
      </c>
      <c r="AI127" s="109">
        <v>0</v>
      </c>
      <c r="AJ127" s="109">
        <v>0</v>
      </c>
      <c r="AK127" s="109">
        <v>0</v>
      </c>
      <c r="AL127" s="109">
        <v>0</v>
      </c>
      <c r="AM127" s="109">
        <v>0</v>
      </c>
      <c r="AN127" s="109">
        <v>0</v>
      </c>
      <c r="AO127" s="109">
        <v>0</v>
      </c>
      <c r="AP127" s="109">
        <v>0</v>
      </c>
      <c r="AQ127" s="109">
        <v>0</v>
      </c>
      <c r="AR127" s="109">
        <v>0</v>
      </c>
      <c r="AS127" s="109">
        <v>0</v>
      </c>
      <c r="AT127" s="109">
        <v>0</v>
      </c>
      <c r="AU127" s="109">
        <v>0</v>
      </c>
      <c r="AV127" s="109">
        <v>0</v>
      </c>
      <c r="AW127" s="109">
        <v>0</v>
      </c>
      <c r="AX127" s="109">
        <v>0</v>
      </c>
      <c r="AY127" s="109">
        <v>0</v>
      </c>
    </row>
    <row r="128" spans="1:52" x14ac:dyDescent="0.2">
      <c r="A128" s="112"/>
      <c r="B128" s="122">
        <v>7</v>
      </c>
      <c r="C128" s="109"/>
      <c r="D128" s="109">
        <v>0</v>
      </c>
      <c r="E128" s="109">
        <v>0</v>
      </c>
      <c r="F128" s="109">
        <v>0</v>
      </c>
      <c r="G128" s="109">
        <v>0</v>
      </c>
      <c r="H128" s="109">
        <v>0</v>
      </c>
      <c r="I128" s="109">
        <v>0</v>
      </c>
      <c r="J128" s="109">
        <v>0</v>
      </c>
      <c r="K128" s="109">
        <v>0</v>
      </c>
      <c r="L128" s="109">
        <v>0</v>
      </c>
      <c r="M128" s="109">
        <v>0</v>
      </c>
      <c r="N128" s="109">
        <v>0</v>
      </c>
      <c r="O128" s="109">
        <v>0</v>
      </c>
      <c r="P128" s="109">
        <v>0</v>
      </c>
      <c r="Q128" s="109">
        <v>0</v>
      </c>
      <c r="R128" s="109">
        <v>0</v>
      </c>
      <c r="S128" s="109">
        <v>0</v>
      </c>
      <c r="T128" s="109">
        <v>438</v>
      </c>
      <c r="U128" s="109">
        <v>2217</v>
      </c>
      <c r="V128" s="109">
        <v>2217</v>
      </c>
      <c r="W128" s="109">
        <v>422.5</v>
      </c>
      <c r="X128" s="109">
        <v>2217</v>
      </c>
      <c r="Y128" s="109">
        <v>1108.5</v>
      </c>
      <c r="Z128" s="109">
        <v>511.125</v>
      </c>
      <c r="AA128" s="109">
        <v>277.125</v>
      </c>
      <c r="AB128" s="109">
        <v>138.5625</v>
      </c>
      <c r="AC128" s="109">
        <v>75.21875</v>
      </c>
      <c r="AD128" s="109">
        <v>0</v>
      </c>
      <c r="AE128" s="109">
        <v>0</v>
      </c>
      <c r="AF128" s="109">
        <v>0</v>
      </c>
      <c r="AG128" s="109">
        <v>0</v>
      </c>
      <c r="AH128" s="109">
        <v>0</v>
      </c>
      <c r="AI128" s="109">
        <v>0</v>
      </c>
      <c r="AJ128" s="109">
        <v>0</v>
      </c>
      <c r="AK128" s="109">
        <v>0</v>
      </c>
      <c r="AL128" s="109">
        <v>0</v>
      </c>
      <c r="AM128" s="109">
        <v>0</v>
      </c>
      <c r="AN128" s="109">
        <v>0</v>
      </c>
      <c r="AO128" s="109">
        <v>0</v>
      </c>
      <c r="AP128" s="109">
        <v>0</v>
      </c>
      <c r="AQ128" s="109">
        <v>0</v>
      </c>
      <c r="AR128" s="109">
        <v>0</v>
      </c>
      <c r="AS128" s="109">
        <v>0</v>
      </c>
      <c r="AT128" s="109">
        <v>0</v>
      </c>
      <c r="AU128" s="109">
        <v>0</v>
      </c>
      <c r="AV128" s="109">
        <v>0</v>
      </c>
      <c r="AW128" s="109">
        <v>0</v>
      </c>
      <c r="AX128" s="109">
        <v>0</v>
      </c>
      <c r="AY128" s="109">
        <v>0</v>
      </c>
    </row>
    <row r="129" spans="1:51" x14ac:dyDescent="0.2">
      <c r="A129" s="112"/>
      <c r="B129" s="122">
        <v>8</v>
      </c>
      <c r="C129" s="109"/>
      <c r="D129" s="109">
        <v>0</v>
      </c>
      <c r="E129" s="109">
        <v>0</v>
      </c>
      <c r="F129" s="109">
        <v>0</v>
      </c>
      <c r="G129" s="109">
        <v>0</v>
      </c>
      <c r="H129" s="109">
        <v>0</v>
      </c>
      <c r="I129" s="109">
        <v>0</v>
      </c>
      <c r="J129" s="109">
        <v>0</v>
      </c>
      <c r="K129" s="109">
        <v>0</v>
      </c>
      <c r="L129" s="109">
        <v>0</v>
      </c>
      <c r="M129" s="109">
        <v>0</v>
      </c>
      <c r="N129" s="109">
        <v>0</v>
      </c>
      <c r="O129" s="109">
        <v>0</v>
      </c>
      <c r="P129" s="109">
        <v>0</v>
      </c>
      <c r="Q129" s="109">
        <v>0</v>
      </c>
      <c r="R129" s="109">
        <v>0</v>
      </c>
      <c r="S129" s="109">
        <v>0</v>
      </c>
      <c r="T129" s="109">
        <v>0</v>
      </c>
      <c r="U129" s="109">
        <v>53</v>
      </c>
      <c r="V129" s="109">
        <v>1915</v>
      </c>
      <c r="W129" s="109">
        <v>2217</v>
      </c>
      <c r="X129" s="109">
        <v>422.5</v>
      </c>
      <c r="Y129" s="109">
        <v>1108.5</v>
      </c>
      <c r="Z129" s="109">
        <v>554.25</v>
      </c>
      <c r="AA129" s="109">
        <v>255.5625</v>
      </c>
      <c r="AB129" s="109">
        <v>138.5625</v>
      </c>
      <c r="AC129" s="109">
        <v>59.3125</v>
      </c>
      <c r="AD129" s="109">
        <v>0</v>
      </c>
      <c r="AE129" s="109">
        <v>0</v>
      </c>
      <c r="AF129" s="109">
        <v>0</v>
      </c>
      <c r="AG129" s="109">
        <v>0</v>
      </c>
      <c r="AH129" s="109">
        <v>0</v>
      </c>
      <c r="AI129" s="109">
        <v>0</v>
      </c>
      <c r="AJ129" s="109">
        <v>0</v>
      </c>
      <c r="AK129" s="109">
        <v>0</v>
      </c>
      <c r="AL129" s="109">
        <v>0</v>
      </c>
      <c r="AM129" s="109">
        <v>0</v>
      </c>
      <c r="AN129" s="109">
        <v>0</v>
      </c>
      <c r="AO129" s="109">
        <v>0</v>
      </c>
      <c r="AP129" s="109">
        <v>0</v>
      </c>
      <c r="AQ129" s="109">
        <v>0</v>
      </c>
      <c r="AR129" s="109">
        <v>0</v>
      </c>
      <c r="AS129" s="109">
        <v>0</v>
      </c>
      <c r="AT129" s="109">
        <v>0</v>
      </c>
      <c r="AU129" s="109">
        <v>0</v>
      </c>
      <c r="AV129" s="109">
        <v>0</v>
      </c>
      <c r="AW129" s="109">
        <v>0</v>
      </c>
      <c r="AX129" s="109">
        <v>0</v>
      </c>
      <c r="AY129" s="109">
        <v>0</v>
      </c>
    </row>
    <row r="130" spans="1:51" x14ac:dyDescent="0.2">
      <c r="A130" s="112"/>
      <c r="B130" s="122">
        <v>9</v>
      </c>
      <c r="C130" s="109"/>
      <c r="D130" s="109">
        <v>0</v>
      </c>
      <c r="E130" s="109">
        <v>0</v>
      </c>
      <c r="F130" s="109">
        <v>0</v>
      </c>
      <c r="G130" s="109">
        <v>0</v>
      </c>
      <c r="H130" s="109">
        <v>0</v>
      </c>
      <c r="I130" s="109">
        <v>0</v>
      </c>
      <c r="J130" s="109">
        <v>0</v>
      </c>
      <c r="K130" s="109">
        <v>0</v>
      </c>
      <c r="L130" s="109">
        <v>0</v>
      </c>
      <c r="M130" s="109">
        <v>0</v>
      </c>
      <c r="N130" s="109">
        <v>0</v>
      </c>
      <c r="O130" s="109">
        <v>0</v>
      </c>
      <c r="P130" s="109">
        <v>0</v>
      </c>
      <c r="Q130" s="109">
        <v>0</v>
      </c>
      <c r="R130" s="109">
        <v>0</v>
      </c>
      <c r="S130" s="109">
        <v>0</v>
      </c>
      <c r="T130" s="109">
        <v>0</v>
      </c>
      <c r="U130" s="109">
        <v>0</v>
      </c>
      <c r="V130" s="109">
        <v>0</v>
      </c>
      <c r="W130" s="109">
        <v>1523</v>
      </c>
      <c r="X130" s="109">
        <v>2217</v>
      </c>
      <c r="Y130" s="109">
        <v>211.25</v>
      </c>
      <c r="Z130" s="109">
        <v>554.25</v>
      </c>
      <c r="AA130" s="109">
        <v>277.125</v>
      </c>
      <c r="AB130" s="109">
        <v>127.78125</v>
      </c>
      <c r="AC130" s="109">
        <v>0</v>
      </c>
      <c r="AD130" s="109">
        <v>0</v>
      </c>
      <c r="AE130" s="109">
        <v>0</v>
      </c>
      <c r="AF130" s="109">
        <v>0</v>
      </c>
      <c r="AG130" s="109">
        <v>0</v>
      </c>
      <c r="AH130" s="109">
        <v>0</v>
      </c>
      <c r="AI130" s="109">
        <v>0</v>
      </c>
      <c r="AJ130" s="109">
        <v>0</v>
      </c>
      <c r="AK130" s="109">
        <v>0</v>
      </c>
      <c r="AL130" s="109">
        <v>0</v>
      </c>
      <c r="AM130" s="109">
        <v>0</v>
      </c>
      <c r="AN130" s="109">
        <v>0</v>
      </c>
      <c r="AO130" s="109">
        <v>0</v>
      </c>
      <c r="AP130" s="109">
        <v>0</v>
      </c>
      <c r="AQ130" s="109">
        <v>0</v>
      </c>
      <c r="AR130" s="109">
        <v>0</v>
      </c>
      <c r="AS130" s="109">
        <v>0</v>
      </c>
      <c r="AT130" s="109">
        <v>0</v>
      </c>
      <c r="AU130" s="109">
        <v>0</v>
      </c>
      <c r="AV130" s="109">
        <v>0</v>
      </c>
      <c r="AW130" s="109">
        <v>0</v>
      </c>
      <c r="AX130" s="109">
        <v>0</v>
      </c>
      <c r="AY130" s="109">
        <v>0</v>
      </c>
    </row>
    <row r="131" spans="1:51" x14ac:dyDescent="0.2">
      <c r="A131" s="112"/>
      <c r="B131" s="122">
        <v>10</v>
      </c>
      <c r="C131" s="109"/>
      <c r="D131" s="109">
        <v>0</v>
      </c>
      <c r="E131" s="109">
        <v>0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  <c r="K131" s="109">
        <v>0</v>
      </c>
      <c r="L131" s="109">
        <v>0</v>
      </c>
      <c r="M131" s="109">
        <v>0</v>
      </c>
      <c r="N131" s="109">
        <v>0</v>
      </c>
      <c r="O131" s="109">
        <v>0</v>
      </c>
      <c r="P131" s="109">
        <v>0</v>
      </c>
      <c r="Q131" s="109">
        <v>0</v>
      </c>
      <c r="R131" s="109">
        <v>0</v>
      </c>
      <c r="S131" s="109">
        <v>0</v>
      </c>
      <c r="T131" s="109">
        <v>0</v>
      </c>
      <c r="U131" s="109">
        <v>0</v>
      </c>
      <c r="V131" s="109">
        <v>0</v>
      </c>
      <c r="W131" s="109">
        <v>0</v>
      </c>
      <c r="X131" s="109">
        <v>1096</v>
      </c>
      <c r="Y131" s="109">
        <v>1108.5</v>
      </c>
      <c r="Z131" s="109">
        <v>105.625</v>
      </c>
      <c r="AA131" s="109">
        <v>277.125</v>
      </c>
      <c r="AB131" s="109">
        <v>85.71875</v>
      </c>
      <c r="AC131" s="109">
        <v>0</v>
      </c>
      <c r="AD131" s="109">
        <v>0</v>
      </c>
      <c r="AE131" s="109">
        <v>0</v>
      </c>
      <c r="AF131" s="109">
        <v>0</v>
      </c>
      <c r="AG131" s="109">
        <v>0</v>
      </c>
      <c r="AH131" s="109">
        <v>0</v>
      </c>
      <c r="AI131" s="109">
        <v>0</v>
      </c>
      <c r="AJ131" s="109">
        <v>0</v>
      </c>
      <c r="AK131" s="109">
        <v>0</v>
      </c>
      <c r="AL131" s="109">
        <v>0</v>
      </c>
      <c r="AM131" s="109">
        <v>0</v>
      </c>
      <c r="AN131" s="109">
        <v>0</v>
      </c>
      <c r="AO131" s="109">
        <v>0</v>
      </c>
      <c r="AP131" s="109">
        <v>0</v>
      </c>
      <c r="AQ131" s="109">
        <v>0</v>
      </c>
      <c r="AR131" s="109">
        <v>0</v>
      </c>
      <c r="AS131" s="109">
        <v>0</v>
      </c>
      <c r="AT131" s="109">
        <v>0</v>
      </c>
      <c r="AU131" s="109">
        <v>0</v>
      </c>
      <c r="AV131" s="109">
        <v>0</v>
      </c>
      <c r="AW131" s="109">
        <v>0</v>
      </c>
      <c r="AX131" s="109">
        <v>0</v>
      </c>
      <c r="AY131" s="109">
        <v>0</v>
      </c>
    </row>
    <row r="132" spans="1:51" x14ac:dyDescent="0.2">
      <c r="A132" s="112"/>
      <c r="B132" s="122">
        <v>11</v>
      </c>
      <c r="C132" s="109"/>
      <c r="D132" s="109">
        <v>0</v>
      </c>
      <c r="E132" s="109">
        <v>0</v>
      </c>
      <c r="F132" s="109">
        <v>0</v>
      </c>
      <c r="G132" s="109">
        <v>0</v>
      </c>
      <c r="H132" s="109">
        <v>0</v>
      </c>
      <c r="I132" s="109">
        <v>0</v>
      </c>
      <c r="J132" s="109">
        <v>0</v>
      </c>
      <c r="K132" s="109">
        <v>0</v>
      </c>
      <c r="L132" s="109">
        <v>0</v>
      </c>
      <c r="M132" s="109">
        <v>0</v>
      </c>
      <c r="N132" s="109">
        <v>0</v>
      </c>
      <c r="O132" s="109">
        <v>0</v>
      </c>
      <c r="P132" s="109">
        <v>0</v>
      </c>
      <c r="Q132" s="109">
        <v>0</v>
      </c>
      <c r="R132" s="109">
        <v>0</v>
      </c>
      <c r="S132" s="109">
        <v>0</v>
      </c>
      <c r="T132" s="109">
        <v>0</v>
      </c>
      <c r="U132" s="109">
        <v>0</v>
      </c>
      <c r="V132" s="109">
        <v>0</v>
      </c>
      <c r="W132" s="109">
        <v>0</v>
      </c>
      <c r="X132" s="109">
        <v>0</v>
      </c>
      <c r="Y132" s="109">
        <v>325</v>
      </c>
      <c r="Z132" s="109">
        <v>488.75</v>
      </c>
      <c r="AA132" s="109">
        <v>52.8125</v>
      </c>
      <c r="AB132" s="109">
        <v>0</v>
      </c>
      <c r="AC132" s="109">
        <v>0</v>
      </c>
      <c r="AD132" s="109">
        <v>0</v>
      </c>
      <c r="AE132" s="109">
        <v>0</v>
      </c>
      <c r="AF132" s="109">
        <v>0</v>
      </c>
      <c r="AG132" s="109">
        <v>0</v>
      </c>
      <c r="AH132" s="109">
        <v>0</v>
      </c>
      <c r="AI132" s="109">
        <v>0</v>
      </c>
      <c r="AJ132" s="109">
        <v>0</v>
      </c>
      <c r="AK132" s="109">
        <v>0</v>
      </c>
      <c r="AL132" s="109">
        <v>0</v>
      </c>
      <c r="AM132" s="109">
        <v>0</v>
      </c>
      <c r="AN132" s="109">
        <v>0</v>
      </c>
      <c r="AO132" s="109">
        <v>0</v>
      </c>
      <c r="AP132" s="109">
        <v>0</v>
      </c>
      <c r="AQ132" s="109">
        <v>0</v>
      </c>
      <c r="AR132" s="109">
        <v>0</v>
      </c>
      <c r="AS132" s="109">
        <v>0</v>
      </c>
      <c r="AT132" s="109">
        <v>0</v>
      </c>
      <c r="AU132" s="109">
        <v>0</v>
      </c>
      <c r="AV132" s="109">
        <v>0</v>
      </c>
      <c r="AW132" s="109">
        <v>0</v>
      </c>
      <c r="AX132" s="109">
        <v>0</v>
      </c>
      <c r="AY132" s="109">
        <v>0</v>
      </c>
    </row>
    <row r="133" spans="1:51" x14ac:dyDescent="0.2">
      <c r="A133" s="112"/>
      <c r="B133" s="122">
        <v>12</v>
      </c>
      <c r="C133" s="109"/>
      <c r="D133" s="109">
        <v>0</v>
      </c>
      <c r="E133" s="109">
        <v>0</v>
      </c>
      <c r="F133" s="109">
        <v>0</v>
      </c>
      <c r="G133" s="109">
        <v>0</v>
      </c>
      <c r="H133" s="109">
        <v>0</v>
      </c>
      <c r="I133" s="109">
        <v>0</v>
      </c>
      <c r="J133" s="109">
        <v>0</v>
      </c>
      <c r="K133" s="109">
        <v>0</v>
      </c>
      <c r="L133" s="109">
        <v>0</v>
      </c>
      <c r="M133" s="109">
        <v>0</v>
      </c>
      <c r="N133" s="109">
        <v>0</v>
      </c>
      <c r="O133" s="109">
        <v>0</v>
      </c>
      <c r="P133" s="109">
        <v>0</v>
      </c>
      <c r="Q133" s="109">
        <v>0</v>
      </c>
      <c r="R133" s="109">
        <v>0</v>
      </c>
      <c r="S133" s="109">
        <v>0</v>
      </c>
      <c r="T133" s="109">
        <v>0</v>
      </c>
      <c r="U133" s="109">
        <v>0</v>
      </c>
      <c r="V133" s="109">
        <v>0</v>
      </c>
      <c r="W133" s="109">
        <v>0</v>
      </c>
      <c r="X133" s="109">
        <v>0</v>
      </c>
      <c r="Y133" s="109">
        <v>0</v>
      </c>
      <c r="Z133" s="109">
        <v>0</v>
      </c>
      <c r="AA133" s="109">
        <v>20.375</v>
      </c>
      <c r="AB133" s="109">
        <v>0</v>
      </c>
      <c r="AC133" s="109">
        <v>0</v>
      </c>
      <c r="AD133" s="109">
        <v>0</v>
      </c>
      <c r="AE133" s="109">
        <v>0</v>
      </c>
      <c r="AF133" s="109">
        <v>0</v>
      </c>
      <c r="AG133" s="109">
        <v>0</v>
      </c>
      <c r="AH133" s="109">
        <v>0</v>
      </c>
      <c r="AI133" s="109">
        <v>0</v>
      </c>
      <c r="AJ133" s="109">
        <v>0</v>
      </c>
      <c r="AK133" s="109">
        <v>0</v>
      </c>
      <c r="AL133" s="109">
        <v>0</v>
      </c>
      <c r="AM133" s="109">
        <v>0</v>
      </c>
      <c r="AN133" s="109">
        <v>0</v>
      </c>
      <c r="AO133" s="109">
        <v>0</v>
      </c>
      <c r="AP133" s="109">
        <v>0</v>
      </c>
      <c r="AQ133" s="109">
        <v>0</v>
      </c>
      <c r="AR133" s="109">
        <v>0</v>
      </c>
      <c r="AS133" s="109">
        <v>0</v>
      </c>
      <c r="AT133" s="109">
        <v>0</v>
      </c>
      <c r="AU133" s="109">
        <v>0</v>
      </c>
      <c r="AV133" s="109">
        <v>0</v>
      </c>
      <c r="AW133" s="109">
        <v>0</v>
      </c>
      <c r="AX133" s="109">
        <v>0</v>
      </c>
      <c r="AY133" s="109">
        <v>0</v>
      </c>
    </row>
    <row r="134" spans="1:51" x14ac:dyDescent="0.2">
      <c r="A134" s="112"/>
      <c r="B134" s="123">
        <v>13</v>
      </c>
      <c r="C134" s="109"/>
      <c r="D134" s="109">
        <v>0</v>
      </c>
      <c r="E134" s="109">
        <v>0</v>
      </c>
      <c r="F134" s="109">
        <v>0</v>
      </c>
      <c r="G134" s="109">
        <v>0</v>
      </c>
      <c r="H134" s="109">
        <v>0</v>
      </c>
      <c r="I134" s="109">
        <v>0</v>
      </c>
      <c r="J134" s="109">
        <v>0</v>
      </c>
      <c r="K134" s="109">
        <v>0</v>
      </c>
      <c r="L134" s="109">
        <v>0</v>
      </c>
      <c r="M134" s="109">
        <v>0</v>
      </c>
      <c r="N134" s="109">
        <v>0</v>
      </c>
      <c r="O134" s="109">
        <v>0</v>
      </c>
      <c r="P134" s="109">
        <v>0</v>
      </c>
      <c r="Q134" s="109">
        <v>0</v>
      </c>
      <c r="R134" s="109">
        <v>0</v>
      </c>
      <c r="S134" s="109">
        <v>0</v>
      </c>
      <c r="T134" s="109">
        <v>0</v>
      </c>
      <c r="U134" s="109">
        <v>0</v>
      </c>
      <c r="V134" s="109">
        <v>0</v>
      </c>
      <c r="W134" s="109">
        <v>0</v>
      </c>
      <c r="X134" s="109">
        <v>0</v>
      </c>
      <c r="Y134" s="109">
        <v>0</v>
      </c>
      <c r="Z134" s="109">
        <v>0</v>
      </c>
      <c r="AA134" s="109">
        <v>0</v>
      </c>
      <c r="AB134" s="109">
        <v>0</v>
      </c>
      <c r="AC134" s="109">
        <v>0</v>
      </c>
      <c r="AD134" s="109">
        <v>0</v>
      </c>
      <c r="AE134" s="109">
        <v>0</v>
      </c>
      <c r="AF134" s="109">
        <v>0</v>
      </c>
      <c r="AG134" s="109">
        <v>0</v>
      </c>
      <c r="AH134" s="109">
        <v>0</v>
      </c>
      <c r="AI134" s="109">
        <v>0</v>
      </c>
      <c r="AJ134" s="109">
        <v>0</v>
      </c>
      <c r="AK134" s="109">
        <v>0</v>
      </c>
      <c r="AL134" s="109">
        <v>0</v>
      </c>
      <c r="AM134" s="109">
        <v>0</v>
      </c>
      <c r="AN134" s="109">
        <v>0</v>
      </c>
      <c r="AO134" s="109">
        <v>0</v>
      </c>
      <c r="AP134" s="109">
        <v>0</v>
      </c>
      <c r="AQ134" s="109">
        <v>0</v>
      </c>
      <c r="AR134" s="109">
        <v>0</v>
      </c>
      <c r="AS134" s="109">
        <v>0</v>
      </c>
      <c r="AT134" s="109">
        <v>0</v>
      </c>
      <c r="AU134" s="109">
        <v>0</v>
      </c>
      <c r="AV134" s="109">
        <v>0</v>
      </c>
      <c r="AW134" s="109">
        <v>0</v>
      </c>
      <c r="AX134" s="109">
        <v>0</v>
      </c>
      <c r="AY134" s="109">
        <v>0</v>
      </c>
    </row>
    <row r="135" spans="1:51" x14ac:dyDescent="0.2">
      <c r="A135" s="112"/>
      <c r="B135" s="123">
        <v>14</v>
      </c>
      <c r="C135" s="109"/>
      <c r="D135" s="109">
        <v>0</v>
      </c>
      <c r="E135" s="109">
        <v>0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  <c r="K135" s="109">
        <v>0</v>
      </c>
      <c r="L135" s="109">
        <v>0</v>
      </c>
      <c r="M135" s="109">
        <v>0</v>
      </c>
      <c r="N135" s="109">
        <v>0</v>
      </c>
      <c r="O135" s="109">
        <v>0</v>
      </c>
      <c r="P135" s="109">
        <v>0</v>
      </c>
      <c r="Q135" s="109">
        <v>0</v>
      </c>
      <c r="R135" s="109">
        <v>0</v>
      </c>
      <c r="S135" s="109">
        <v>0</v>
      </c>
      <c r="T135" s="109">
        <v>0</v>
      </c>
      <c r="U135" s="109">
        <v>0</v>
      </c>
      <c r="V135" s="109">
        <v>0</v>
      </c>
      <c r="W135" s="109">
        <v>0</v>
      </c>
      <c r="X135" s="109">
        <v>0</v>
      </c>
      <c r="Y135" s="109">
        <v>0</v>
      </c>
      <c r="Z135" s="109">
        <v>0</v>
      </c>
      <c r="AA135" s="109">
        <v>0</v>
      </c>
      <c r="AB135" s="109">
        <v>0</v>
      </c>
      <c r="AC135" s="109">
        <v>0</v>
      </c>
      <c r="AD135" s="109">
        <v>0</v>
      </c>
      <c r="AE135" s="109">
        <v>0</v>
      </c>
      <c r="AF135" s="109">
        <v>0</v>
      </c>
      <c r="AG135" s="109">
        <v>0</v>
      </c>
      <c r="AH135" s="109">
        <v>0</v>
      </c>
      <c r="AI135" s="109">
        <v>0</v>
      </c>
      <c r="AJ135" s="109">
        <v>0</v>
      </c>
      <c r="AK135" s="109">
        <v>0</v>
      </c>
      <c r="AL135" s="109">
        <v>0</v>
      </c>
      <c r="AM135" s="109">
        <v>0</v>
      </c>
      <c r="AN135" s="109">
        <v>0</v>
      </c>
      <c r="AO135" s="109">
        <v>0</v>
      </c>
      <c r="AP135" s="109">
        <v>0</v>
      </c>
      <c r="AQ135" s="109">
        <v>0</v>
      </c>
      <c r="AR135" s="109">
        <v>0</v>
      </c>
      <c r="AS135" s="109">
        <v>0</v>
      </c>
      <c r="AT135" s="109">
        <v>0</v>
      </c>
      <c r="AU135" s="109">
        <v>0</v>
      </c>
      <c r="AV135" s="109">
        <v>0</v>
      </c>
      <c r="AW135" s="109">
        <v>0</v>
      </c>
      <c r="AX135" s="109">
        <v>0</v>
      </c>
      <c r="AY135" s="109">
        <v>0</v>
      </c>
    </row>
    <row r="136" spans="1:51" x14ac:dyDescent="0.2">
      <c r="A136" s="112"/>
      <c r="B136" s="123">
        <v>15</v>
      </c>
      <c r="C136" s="109"/>
      <c r="D136" s="109">
        <v>0</v>
      </c>
      <c r="E136" s="109">
        <v>0</v>
      </c>
      <c r="F136" s="109">
        <v>0</v>
      </c>
      <c r="G136" s="109">
        <v>0</v>
      </c>
      <c r="H136" s="109">
        <v>0</v>
      </c>
      <c r="I136" s="109">
        <v>0</v>
      </c>
      <c r="J136" s="109">
        <v>0</v>
      </c>
      <c r="K136" s="109">
        <v>0</v>
      </c>
      <c r="L136" s="109">
        <v>0</v>
      </c>
      <c r="M136" s="109">
        <v>0</v>
      </c>
      <c r="N136" s="109">
        <v>0</v>
      </c>
      <c r="O136" s="109">
        <v>0</v>
      </c>
      <c r="P136" s="109">
        <v>0</v>
      </c>
      <c r="Q136" s="109">
        <v>0</v>
      </c>
      <c r="R136" s="109">
        <v>0</v>
      </c>
      <c r="S136" s="109">
        <v>0</v>
      </c>
      <c r="T136" s="109">
        <v>0</v>
      </c>
      <c r="U136" s="109">
        <v>0</v>
      </c>
      <c r="V136" s="109">
        <v>0</v>
      </c>
      <c r="W136" s="109">
        <v>0</v>
      </c>
      <c r="X136" s="109">
        <v>0</v>
      </c>
      <c r="Y136" s="109">
        <v>0</v>
      </c>
      <c r="Z136" s="109">
        <v>0</v>
      </c>
      <c r="AA136" s="109">
        <v>0</v>
      </c>
      <c r="AB136" s="109">
        <v>0</v>
      </c>
      <c r="AC136" s="109">
        <v>0</v>
      </c>
      <c r="AD136" s="109">
        <v>0</v>
      </c>
      <c r="AE136" s="109">
        <v>0</v>
      </c>
      <c r="AF136" s="109">
        <v>0</v>
      </c>
      <c r="AG136" s="109">
        <v>0</v>
      </c>
      <c r="AH136" s="109">
        <v>0</v>
      </c>
      <c r="AI136" s="109">
        <v>0</v>
      </c>
      <c r="AJ136" s="109">
        <v>0</v>
      </c>
      <c r="AK136" s="109">
        <v>0</v>
      </c>
      <c r="AL136" s="109">
        <v>0</v>
      </c>
      <c r="AM136" s="109">
        <v>0</v>
      </c>
      <c r="AN136" s="109">
        <v>0</v>
      </c>
      <c r="AO136" s="109">
        <v>0</v>
      </c>
      <c r="AP136" s="109">
        <v>0</v>
      </c>
      <c r="AQ136" s="109">
        <v>0</v>
      </c>
      <c r="AR136" s="109">
        <v>0</v>
      </c>
      <c r="AS136" s="109">
        <v>0</v>
      </c>
      <c r="AT136" s="109">
        <v>0</v>
      </c>
      <c r="AU136" s="109">
        <v>0</v>
      </c>
      <c r="AV136" s="109">
        <v>0</v>
      </c>
      <c r="AW136" s="109">
        <v>0</v>
      </c>
      <c r="AX136" s="109">
        <v>0</v>
      </c>
      <c r="AY136" s="109">
        <v>0</v>
      </c>
    </row>
    <row r="137" spans="1:51" x14ac:dyDescent="0.2">
      <c r="A137" s="112"/>
      <c r="B137" s="123">
        <v>16</v>
      </c>
      <c r="C137" s="109"/>
      <c r="D137" s="109">
        <v>0</v>
      </c>
      <c r="E137" s="109">
        <v>0</v>
      </c>
      <c r="F137" s="109">
        <v>0</v>
      </c>
      <c r="G137" s="109">
        <v>0</v>
      </c>
      <c r="H137" s="109">
        <v>0</v>
      </c>
      <c r="I137" s="109">
        <v>0</v>
      </c>
      <c r="J137" s="109">
        <v>0</v>
      </c>
      <c r="K137" s="109">
        <v>0</v>
      </c>
      <c r="L137" s="109">
        <v>0</v>
      </c>
      <c r="M137" s="109">
        <v>0</v>
      </c>
      <c r="N137" s="109">
        <v>0</v>
      </c>
      <c r="O137" s="109">
        <v>0</v>
      </c>
      <c r="P137" s="109">
        <v>0</v>
      </c>
      <c r="Q137" s="109">
        <v>0</v>
      </c>
      <c r="R137" s="109">
        <v>0</v>
      </c>
      <c r="S137" s="109">
        <v>0</v>
      </c>
      <c r="T137" s="109">
        <v>0</v>
      </c>
      <c r="U137" s="109">
        <v>0</v>
      </c>
      <c r="V137" s="109">
        <v>0</v>
      </c>
      <c r="W137" s="109">
        <v>0</v>
      </c>
      <c r="X137" s="109">
        <v>0</v>
      </c>
      <c r="Y137" s="109">
        <v>0</v>
      </c>
      <c r="Z137" s="109">
        <v>0</v>
      </c>
      <c r="AA137" s="109">
        <v>0</v>
      </c>
      <c r="AB137" s="109">
        <v>0</v>
      </c>
      <c r="AC137" s="109">
        <v>0</v>
      </c>
      <c r="AD137" s="109">
        <v>0</v>
      </c>
      <c r="AE137" s="109">
        <v>0</v>
      </c>
      <c r="AF137" s="109">
        <v>0</v>
      </c>
      <c r="AG137" s="109">
        <v>0</v>
      </c>
      <c r="AH137" s="109">
        <v>0</v>
      </c>
      <c r="AI137" s="109">
        <v>0</v>
      </c>
      <c r="AJ137" s="109">
        <v>0</v>
      </c>
      <c r="AK137" s="109">
        <v>0</v>
      </c>
      <c r="AL137" s="109">
        <v>0</v>
      </c>
      <c r="AM137" s="109">
        <v>0</v>
      </c>
      <c r="AN137" s="109">
        <v>0</v>
      </c>
      <c r="AO137" s="109">
        <v>0</v>
      </c>
      <c r="AP137" s="109">
        <v>0</v>
      </c>
      <c r="AQ137" s="109">
        <v>0</v>
      </c>
      <c r="AR137" s="109">
        <v>0</v>
      </c>
      <c r="AS137" s="109">
        <v>0</v>
      </c>
      <c r="AT137" s="109">
        <v>0</v>
      </c>
      <c r="AU137" s="109">
        <v>0</v>
      </c>
      <c r="AV137" s="109">
        <v>0</v>
      </c>
      <c r="AW137" s="109">
        <v>0</v>
      </c>
      <c r="AX137" s="109">
        <v>0</v>
      </c>
      <c r="AY137" s="109">
        <v>0</v>
      </c>
    </row>
    <row r="138" spans="1:51" x14ac:dyDescent="0.2">
      <c r="A138" s="112"/>
      <c r="B138" s="123">
        <v>17</v>
      </c>
      <c r="C138" s="109"/>
      <c r="D138" s="109">
        <v>0</v>
      </c>
      <c r="E138" s="109">
        <v>0</v>
      </c>
      <c r="F138" s="109">
        <v>0</v>
      </c>
      <c r="G138" s="109">
        <v>0</v>
      </c>
      <c r="H138" s="109">
        <v>0</v>
      </c>
      <c r="I138" s="109">
        <v>0</v>
      </c>
      <c r="J138" s="109">
        <v>0</v>
      </c>
      <c r="K138" s="109">
        <v>0</v>
      </c>
      <c r="L138" s="109">
        <v>0</v>
      </c>
      <c r="M138" s="109">
        <v>0</v>
      </c>
      <c r="N138" s="109">
        <v>0</v>
      </c>
      <c r="O138" s="109">
        <v>0</v>
      </c>
      <c r="P138" s="109">
        <v>0</v>
      </c>
      <c r="Q138" s="109">
        <v>0</v>
      </c>
      <c r="R138" s="109">
        <v>0</v>
      </c>
      <c r="S138" s="109">
        <v>0</v>
      </c>
      <c r="T138" s="109">
        <v>0</v>
      </c>
      <c r="U138" s="109">
        <v>0</v>
      </c>
      <c r="V138" s="109">
        <v>0</v>
      </c>
      <c r="W138" s="109">
        <v>0</v>
      </c>
      <c r="X138" s="109">
        <v>0</v>
      </c>
      <c r="Y138" s="109">
        <v>0</v>
      </c>
      <c r="Z138" s="109">
        <v>0</v>
      </c>
      <c r="AA138" s="109">
        <v>0</v>
      </c>
      <c r="AB138" s="109">
        <v>0</v>
      </c>
      <c r="AC138" s="109">
        <v>0</v>
      </c>
      <c r="AD138" s="109">
        <v>0</v>
      </c>
      <c r="AE138" s="109">
        <v>0</v>
      </c>
      <c r="AF138" s="109">
        <v>0</v>
      </c>
      <c r="AG138" s="109">
        <v>0</v>
      </c>
      <c r="AH138" s="109">
        <v>0</v>
      </c>
      <c r="AI138" s="109">
        <v>0</v>
      </c>
      <c r="AJ138" s="109">
        <v>0</v>
      </c>
      <c r="AK138" s="109">
        <v>0</v>
      </c>
      <c r="AL138" s="109">
        <v>0</v>
      </c>
      <c r="AM138" s="109">
        <v>0</v>
      </c>
      <c r="AN138" s="109">
        <v>0</v>
      </c>
      <c r="AO138" s="109">
        <v>0</v>
      </c>
      <c r="AP138" s="109">
        <v>0</v>
      </c>
      <c r="AQ138" s="109">
        <v>0</v>
      </c>
      <c r="AR138" s="109">
        <v>0</v>
      </c>
      <c r="AS138" s="109">
        <v>0</v>
      </c>
      <c r="AT138" s="109">
        <v>0</v>
      </c>
      <c r="AU138" s="109">
        <v>0</v>
      </c>
      <c r="AV138" s="109">
        <v>0</v>
      </c>
      <c r="AW138" s="109">
        <v>0</v>
      </c>
      <c r="AX138" s="109">
        <v>0</v>
      </c>
      <c r="AY138" s="109">
        <v>0</v>
      </c>
    </row>
    <row r="139" spans="1:51" x14ac:dyDescent="0.2">
      <c r="A139" s="112"/>
      <c r="B139" s="123">
        <v>18</v>
      </c>
      <c r="C139" s="109"/>
      <c r="D139" s="109">
        <v>0</v>
      </c>
      <c r="E139" s="109">
        <v>0</v>
      </c>
      <c r="F139" s="109">
        <v>0</v>
      </c>
      <c r="G139" s="109">
        <v>0</v>
      </c>
      <c r="H139" s="109">
        <v>0</v>
      </c>
      <c r="I139" s="109">
        <v>0</v>
      </c>
      <c r="J139" s="109">
        <v>0</v>
      </c>
      <c r="K139" s="109">
        <v>0</v>
      </c>
      <c r="L139" s="109">
        <v>0</v>
      </c>
      <c r="M139" s="109">
        <v>0</v>
      </c>
      <c r="N139" s="109">
        <v>0</v>
      </c>
      <c r="O139" s="109">
        <v>0</v>
      </c>
      <c r="P139" s="109">
        <v>0</v>
      </c>
      <c r="Q139" s="109">
        <v>0</v>
      </c>
      <c r="R139" s="109">
        <v>0</v>
      </c>
      <c r="S139" s="109">
        <v>0</v>
      </c>
      <c r="T139" s="109">
        <v>0</v>
      </c>
      <c r="U139" s="109">
        <v>0</v>
      </c>
      <c r="V139" s="109">
        <v>0</v>
      </c>
      <c r="W139" s="109">
        <v>0</v>
      </c>
      <c r="X139" s="109">
        <v>0</v>
      </c>
      <c r="Y139" s="109">
        <v>0</v>
      </c>
      <c r="Z139" s="109">
        <v>0</v>
      </c>
      <c r="AA139" s="109">
        <v>0</v>
      </c>
      <c r="AB139" s="109">
        <v>0</v>
      </c>
      <c r="AC139" s="109">
        <v>0</v>
      </c>
      <c r="AD139" s="109">
        <v>0</v>
      </c>
      <c r="AE139" s="109">
        <v>0</v>
      </c>
      <c r="AF139" s="109">
        <v>0</v>
      </c>
      <c r="AG139" s="109">
        <v>0</v>
      </c>
      <c r="AH139" s="109">
        <v>0</v>
      </c>
      <c r="AI139" s="109">
        <v>0</v>
      </c>
      <c r="AJ139" s="109">
        <v>0</v>
      </c>
      <c r="AK139" s="109">
        <v>0</v>
      </c>
      <c r="AL139" s="109">
        <v>0</v>
      </c>
      <c r="AM139" s="109">
        <v>0</v>
      </c>
      <c r="AN139" s="109">
        <v>0</v>
      </c>
      <c r="AO139" s="109">
        <v>0</v>
      </c>
      <c r="AP139" s="109">
        <v>0</v>
      </c>
      <c r="AQ139" s="109">
        <v>0</v>
      </c>
      <c r="AR139" s="109">
        <v>0</v>
      </c>
      <c r="AS139" s="109">
        <v>0</v>
      </c>
      <c r="AT139" s="109">
        <v>0</v>
      </c>
      <c r="AU139" s="109">
        <v>0</v>
      </c>
      <c r="AV139" s="109">
        <v>0</v>
      </c>
      <c r="AW139" s="109">
        <v>0</v>
      </c>
      <c r="AX139" s="109">
        <v>0</v>
      </c>
      <c r="AY139" s="109">
        <v>0</v>
      </c>
    </row>
    <row r="140" spans="1:51" x14ac:dyDescent="0.2">
      <c r="A140" s="112"/>
      <c r="B140" s="123">
        <v>19</v>
      </c>
      <c r="C140" s="109"/>
      <c r="D140" s="109">
        <v>0</v>
      </c>
      <c r="E140" s="109">
        <v>0</v>
      </c>
      <c r="F140" s="109">
        <v>0</v>
      </c>
      <c r="G140" s="109">
        <v>0</v>
      </c>
      <c r="H140" s="109">
        <v>0</v>
      </c>
      <c r="I140" s="109">
        <v>0</v>
      </c>
      <c r="J140" s="109">
        <v>0</v>
      </c>
      <c r="K140" s="109">
        <v>0</v>
      </c>
      <c r="L140" s="109">
        <v>0</v>
      </c>
      <c r="M140" s="109">
        <v>0</v>
      </c>
      <c r="N140" s="109">
        <v>0</v>
      </c>
      <c r="O140" s="109">
        <v>0</v>
      </c>
      <c r="P140" s="109">
        <v>0</v>
      </c>
      <c r="Q140" s="109">
        <v>0</v>
      </c>
      <c r="R140" s="109">
        <v>0</v>
      </c>
      <c r="S140" s="109">
        <v>0</v>
      </c>
      <c r="T140" s="109">
        <v>0</v>
      </c>
      <c r="U140" s="109">
        <v>0</v>
      </c>
      <c r="V140" s="109">
        <v>0</v>
      </c>
      <c r="W140" s="109">
        <v>0</v>
      </c>
      <c r="X140" s="109">
        <v>0</v>
      </c>
      <c r="Y140" s="109">
        <v>0</v>
      </c>
      <c r="Z140" s="109">
        <v>0</v>
      </c>
      <c r="AA140" s="109">
        <v>0</v>
      </c>
      <c r="AB140" s="109">
        <v>0</v>
      </c>
      <c r="AC140" s="109">
        <v>0</v>
      </c>
      <c r="AD140" s="109">
        <v>0</v>
      </c>
      <c r="AE140" s="109">
        <v>0</v>
      </c>
      <c r="AF140" s="109">
        <v>0</v>
      </c>
      <c r="AG140" s="109">
        <v>0</v>
      </c>
      <c r="AH140" s="109">
        <v>0</v>
      </c>
      <c r="AI140" s="109">
        <v>0</v>
      </c>
      <c r="AJ140" s="109">
        <v>0</v>
      </c>
      <c r="AK140" s="109">
        <v>0</v>
      </c>
      <c r="AL140" s="109">
        <v>0</v>
      </c>
      <c r="AM140" s="109">
        <v>0</v>
      </c>
      <c r="AN140" s="109">
        <v>0</v>
      </c>
      <c r="AO140" s="109">
        <v>0</v>
      </c>
      <c r="AP140" s="109">
        <v>0</v>
      </c>
      <c r="AQ140" s="109">
        <v>0</v>
      </c>
      <c r="AR140" s="109">
        <v>0</v>
      </c>
      <c r="AS140" s="109">
        <v>0</v>
      </c>
      <c r="AT140" s="109">
        <v>0</v>
      </c>
      <c r="AU140" s="109">
        <v>0</v>
      </c>
      <c r="AV140" s="109">
        <v>0</v>
      </c>
      <c r="AW140" s="109">
        <v>0</v>
      </c>
      <c r="AX140" s="109">
        <v>0</v>
      </c>
      <c r="AY140" s="109">
        <v>0</v>
      </c>
    </row>
    <row r="141" spans="1:51" x14ac:dyDescent="0.2">
      <c r="A141" s="112"/>
      <c r="B141" s="123">
        <v>20</v>
      </c>
      <c r="C141" s="109"/>
      <c r="D141" s="109">
        <v>0</v>
      </c>
      <c r="E141" s="109">
        <v>0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  <c r="K141" s="109">
        <v>0</v>
      </c>
      <c r="L141" s="109">
        <v>0</v>
      </c>
      <c r="M141" s="109">
        <v>0</v>
      </c>
      <c r="N141" s="109">
        <v>0</v>
      </c>
      <c r="O141" s="109">
        <v>0</v>
      </c>
      <c r="P141" s="109">
        <v>0</v>
      </c>
      <c r="Q141" s="109">
        <v>0</v>
      </c>
      <c r="R141" s="109">
        <v>0</v>
      </c>
      <c r="S141" s="109">
        <v>0</v>
      </c>
      <c r="T141" s="109">
        <v>0</v>
      </c>
      <c r="U141" s="109">
        <v>0</v>
      </c>
      <c r="V141" s="109">
        <v>0</v>
      </c>
      <c r="W141" s="109">
        <v>0</v>
      </c>
      <c r="X141" s="109">
        <v>0</v>
      </c>
      <c r="Y141" s="109">
        <v>0</v>
      </c>
      <c r="Z141" s="109">
        <v>0</v>
      </c>
      <c r="AA141" s="109">
        <v>0</v>
      </c>
      <c r="AB141" s="109">
        <v>0</v>
      </c>
      <c r="AC141" s="109">
        <v>0</v>
      </c>
      <c r="AD141" s="109">
        <v>0</v>
      </c>
      <c r="AE141" s="109">
        <v>0</v>
      </c>
      <c r="AF141" s="109">
        <v>0</v>
      </c>
      <c r="AG141" s="109">
        <v>0</v>
      </c>
      <c r="AH141" s="109">
        <v>0</v>
      </c>
      <c r="AI141" s="109">
        <v>0</v>
      </c>
      <c r="AJ141" s="109">
        <v>0</v>
      </c>
      <c r="AK141" s="109">
        <v>0</v>
      </c>
      <c r="AL141" s="109">
        <v>0</v>
      </c>
      <c r="AM141" s="109">
        <v>0</v>
      </c>
      <c r="AN141" s="109">
        <v>0</v>
      </c>
      <c r="AO141" s="109">
        <v>0</v>
      </c>
      <c r="AP141" s="109">
        <v>0</v>
      </c>
      <c r="AQ141" s="109">
        <v>0</v>
      </c>
      <c r="AR141" s="109">
        <v>0</v>
      </c>
      <c r="AS141" s="109">
        <v>0</v>
      </c>
      <c r="AT141" s="109">
        <v>0</v>
      </c>
      <c r="AU141" s="109">
        <v>0</v>
      </c>
      <c r="AV141" s="109">
        <v>0</v>
      </c>
      <c r="AW141" s="109">
        <v>0</v>
      </c>
      <c r="AX141" s="109">
        <v>0</v>
      </c>
      <c r="AY141" s="109">
        <v>0</v>
      </c>
    </row>
    <row r="142" spans="1:51" x14ac:dyDescent="0.2">
      <c r="A142" s="112"/>
      <c r="B142" s="123">
        <v>21</v>
      </c>
      <c r="C142" s="109"/>
      <c r="D142" s="109">
        <v>0</v>
      </c>
      <c r="E142" s="109">
        <v>0</v>
      </c>
      <c r="F142" s="109">
        <v>0</v>
      </c>
      <c r="G142" s="109">
        <v>0</v>
      </c>
      <c r="H142" s="109">
        <v>0</v>
      </c>
      <c r="I142" s="109">
        <v>0</v>
      </c>
      <c r="J142" s="109">
        <v>0</v>
      </c>
      <c r="K142" s="109">
        <v>0</v>
      </c>
      <c r="L142" s="109">
        <v>0</v>
      </c>
      <c r="M142" s="109">
        <v>0</v>
      </c>
      <c r="N142" s="109">
        <v>0</v>
      </c>
      <c r="O142" s="109">
        <v>0</v>
      </c>
      <c r="P142" s="109">
        <v>0</v>
      </c>
      <c r="Q142" s="109">
        <v>0</v>
      </c>
      <c r="R142" s="109">
        <v>0</v>
      </c>
      <c r="S142" s="109">
        <v>0</v>
      </c>
      <c r="T142" s="109">
        <v>0</v>
      </c>
      <c r="U142" s="109">
        <v>0</v>
      </c>
      <c r="V142" s="109">
        <v>0</v>
      </c>
      <c r="W142" s="109">
        <v>0</v>
      </c>
      <c r="X142" s="109">
        <v>0</v>
      </c>
      <c r="Y142" s="109">
        <v>0</v>
      </c>
      <c r="Z142" s="109">
        <v>0</v>
      </c>
      <c r="AA142" s="109">
        <v>0</v>
      </c>
      <c r="AB142" s="109">
        <v>0</v>
      </c>
      <c r="AC142" s="109">
        <v>0</v>
      </c>
      <c r="AD142" s="109">
        <v>0</v>
      </c>
      <c r="AE142" s="109">
        <v>0</v>
      </c>
      <c r="AF142" s="109">
        <v>0</v>
      </c>
      <c r="AG142" s="109">
        <v>0</v>
      </c>
      <c r="AH142" s="109">
        <v>0</v>
      </c>
      <c r="AI142" s="109">
        <v>0</v>
      </c>
      <c r="AJ142" s="109">
        <v>0</v>
      </c>
      <c r="AK142" s="109">
        <v>0</v>
      </c>
      <c r="AL142" s="109">
        <v>0</v>
      </c>
      <c r="AM142" s="109">
        <v>0</v>
      </c>
      <c r="AN142" s="109">
        <v>0</v>
      </c>
      <c r="AO142" s="109">
        <v>0</v>
      </c>
      <c r="AP142" s="109">
        <v>0</v>
      </c>
      <c r="AQ142" s="109">
        <v>0</v>
      </c>
      <c r="AR142" s="109">
        <v>0</v>
      </c>
      <c r="AS142" s="109">
        <v>0</v>
      </c>
      <c r="AT142" s="109">
        <v>0</v>
      </c>
      <c r="AU142" s="109">
        <v>0</v>
      </c>
      <c r="AV142" s="109">
        <v>0</v>
      </c>
      <c r="AW142" s="109">
        <v>0</v>
      </c>
      <c r="AX142" s="109">
        <v>0</v>
      </c>
      <c r="AY142" s="109">
        <v>0</v>
      </c>
    </row>
    <row r="143" spans="1:51" x14ac:dyDescent="0.2">
      <c r="A143" s="112"/>
      <c r="B143" s="123">
        <v>22</v>
      </c>
      <c r="C143" s="109"/>
      <c r="D143" s="109">
        <v>0</v>
      </c>
      <c r="E143" s="109">
        <v>0</v>
      </c>
      <c r="F143" s="109">
        <v>0</v>
      </c>
      <c r="G143" s="109">
        <v>0</v>
      </c>
      <c r="H143" s="109">
        <v>0</v>
      </c>
      <c r="I143" s="109">
        <v>0</v>
      </c>
      <c r="J143" s="109">
        <v>0</v>
      </c>
      <c r="K143" s="109">
        <v>0</v>
      </c>
      <c r="L143" s="109">
        <v>0</v>
      </c>
      <c r="M143" s="109">
        <v>0</v>
      </c>
      <c r="N143" s="109">
        <v>0</v>
      </c>
      <c r="O143" s="109">
        <v>0</v>
      </c>
      <c r="P143" s="109">
        <v>0</v>
      </c>
      <c r="Q143" s="109">
        <v>0</v>
      </c>
      <c r="R143" s="109">
        <v>0</v>
      </c>
      <c r="S143" s="109">
        <v>0</v>
      </c>
      <c r="T143" s="109">
        <v>0</v>
      </c>
      <c r="U143" s="109">
        <v>0</v>
      </c>
      <c r="V143" s="109">
        <v>0</v>
      </c>
      <c r="W143" s="109">
        <v>0</v>
      </c>
      <c r="X143" s="109">
        <v>0</v>
      </c>
      <c r="Y143" s="109">
        <v>0</v>
      </c>
      <c r="Z143" s="109">
        <v>0</v>
      </c>
      <c r="AA143" s="109">
        <v>0</v>
      </c>
      <c r="AB143" s="109">
        <v>0</v>
      </c>
      <c r="AC143" s="109">
        <v>0</v>
      </c>
      <c r="AD143" s="109">
        <v>0</v>
      </c>
      <c r="AE143" s="109">
        <v>0</v>
      </c>
      <c r="AF143" s="109">
        <v>0</v>
      </c>
      <c r="AG143" s="109">
        <v>0</v>
      </c>
      <c r="AH143" s="109">
        <v>0</v>
      </c>
      <c r="AI143" s="109">
        <v>0</v>
      </c>
      <c r="AJ143" s="109">
        <v>0</v>
      </c>
      <c r="AK143" s="109">
        <v>0</v>
      </c>
      <c r="AL143" s="109">
        <v>0</v>
      </c>
      <c r="AM143" s="109">
        <v>0</v>
      </c>
      <c r="AN143" s="109">
        <v>0</v>
      </c>
      <c r="AO143" s="109">
        <v>0</v>
      </c>
      <c r="AP143" s="109">
        <v>0</v>
      </c>
      <c r="AQ143" s="109">
        <v>0</v>
      </c>
      <c r="AR143" s="109">
        <v>0</v>
      </c>
      <c r="AS143" s="109">
        <v>0</v>
      </c>
      <c r="AT143" s="109">
        <v>0</v>
      </c>
      <c r="AU143" s="109">
        <v>0</v>
      </c>
      <c r="AV143" s="109">
        <v>0</v>
      </c>
      <c r="AW143" s="109">
        <v>0</v>
      </c>
      <c r="AX143" s="109">
        <v>0</v>
      </c>
      <c r="AY143" s="109">
        <v>0</v>
      </c>
    </row>
    <row r="144" spans="1:51" x14ac:dyDescent="0.2">
      <c r="A144" s="112"/>
      <c r="B144" s="123">
        <v>23</v>
      </c>
      <c r="C144" s="109"/>
      <c r="D144" s="109">
        <v>0</v>
      </c>
      <c r="E144" s="109">
        <v>0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  <c r="K144" s="109">
        <v>0</v>
      </c>
      <c r="L144" s="109">
        <v>0</v>
      </c>
      <c r="M144" s="109">
        <v>0</v>
      </c>
      <c r="N144" s="109">
        <v>0</v>
      </c>
      <c r="O144" s="109">
        <v>0</v>
      </c>
      <c r="P144" s="109">
        <v>0</v>
      </c>
      <c r="Q144" s="109">
        <v>0</v>
      </c>
      <c r="R144" s="109">
        <v>0</v>
      </c>
      <c r="S144" s="109">
        <v>0</v>
      </c>
      <c r="T144" s="109">
        <v>0</v>
      </c>
      <c r="U144" s="109">
        <v>0</v>
      </c>
      <c r="V144" s="109">
        <v>0</v>
      </c>
      <c r="W144" s="109">
        <v>0</v>
      </c>
      <c r="X144" s="109">
        <v>0</v>
      </c>
      <c r="Y144" s="109">
        <v>0</v>
      </c>
      <c r="Z144" s="109">
        <v>0</v>
      </c>
      <c r="AA144" s="109">
        <v>0</v>
      </c>
      <c r="AB144" s="109">
        <v>0</v>
      </c>
      <c r="AC144" s="109">
        <v>0</v>
      </c>
      <c r="AD144" s="109">
        <v>0</v>
      </c>
      <c r="AE144" s="109">
        <v>0</v>
      </c>
      <c r="AF144" s="109">
        <v>0</v>
      </c>
      <c r="AG144" s="109">
        <v>0</v>
      </c>
      <c r="AH144" s="109">
        <v>0</v>
      </c>
      <c r="AI144" s="109">
        <v>0</v>
      </c>
      <c r="AJ144" s="109">
        <v>0</v>
      </c>
      <c r="AK144" s="109">
        <v>0</v>
      </c>
      <c r="AL144" s="109">
        <v>0</v>
      </c>
      <c r="AM144" s="109">
        <v>0</v>
      </c>
      <c r="AN144" s="109">
        <v>0</v>
      </c>
      <c r="AO144" s="109">
        <v>0</v>
      </c>
      <c r="AP144" s="109">
        <v>0</v>
      </c>
      <c r="AQ144" s="109">
        <v>0</v>
      </c>
      <c r="AR144" s="109">
        <v>0</v>
      </c>
      <c r="AS144" s="109">
        <v>0</v>
      </c>
      <c r="AT144" s="109">
        <v>0</v>
      </c>
      <c r="AU144" s="109">
        <v>0</v>
      </c>
      <c r="AV144" s="109">
        <v>0</v>
      </c>
      <c r="AW144" s="109">
        <v>0</v>
      </c>
      <c r="AX144" s="109">
        <v>0</v>
      </c>
      <c r="AY144" s="109">
        <v>0</v>
      </c>
    </row>
    <row r="145" spans="1:51" x14ac:dyDescent="0.2">
      <c r="A145" s="112"/>
      <c r="B145" s="123">
        <v>24</v>
      </c>
      <c r="C145" s="109"/>
      <c r="D145" s="109">
        <v>0</v>
      </c>
      <c r="E145" s="109">
        <v>0</v>
      </c>
      <c r="F145" s="109">
        <v>0</v>
      </c>
      <c r="G145" s="109">
        <v>0</v>
      </c>
      <c r="H145" s="109">
        <v>0</v>
      </c>
      <c r="I145" s="109">
        <v>0</v>
      </c>
      <c r="J145" s="109">
        <v>0</v>
      </c>
      <c r="K145" s="109">
        <v>0</v>
      </c>
      <c r="L145" s="109">
        <v>0</v>
      </c>
      <c r="M145" s="109">
        <v>0</v>
      </c>
      <c r="N145" s="109">
        <v>0</v>
      </c>
      <c r="O145" s="109">
        <v>0</v>
      </c>
      <c r="P145" s="109">
        <v>0</v>
      </c>
      <c r="Q145" s="109">
        <v>0</v>
      </c>
      <c r="R145" s="109">
        <v>0</v>
      </c>
      <c r="S145" s="109">
        <v>0</v>
      </c>
      <c r="T145" s="109">
        <v>0</v>
      </c>
      <c r="U145" s="109">
        <v>0</v>
      </c>
      <c r="V145" s="109">
        <v>0</v>
      </c>
      <c r="W145" s="109">
        <v>0</v>
      </c>
      <c r="X145" s="109">
        <v>0</v>
      </c>
      <c r="Y145" s="109">
        <v>0</v>
      </c>
      <c r="Z145" s="109">
        <v>0</v>
      </c>
      <c r="AA145" s="109">
        <v>0</v>
      </c>
      <c r="AB145" s="109">
        <v>0</v>
      </c>
      <c r="AC145" s="109">
        <v>0</v>
      </c>
      <c r="AD145" s="109">
        <v>0</v>
      </c>
      <c r="AE145" s="109">
        <v>0</v>
      </c>
      <c r="AF145" s="109">
        <v>0</v>
      </c>
      <c r="AG145" s="109">
        <v>0</v>
      </c>
      <c r="AH145" s="109">
        <v>0</v>
      </c>
      <c r="AI145" s="109">
        <v>0</v>
      </c>
      <c r="AJ145" s="109">
        <v>0</v>
      </c>
      <c r="AK145" s="109">
        <v>0</v>
      </c>
      <c r="AL145" s="109">
        <v>0</v>
      </c>
      <c r="AM145" s="109">
        <v>0</v>
      </c>
      <c r="AN145" s="109">
        <v>0</v>
      </c>
      <c r="AO145" s="109">
        <v>0</v>
      </c>
      <c r="AP145" s="109">
        <v>0</v>
      </c>
      <c r="AQ145" s="109">
        <v>0</v>
      </c>
      <c r="AR145" s="109">
        <v>0</v>
      </c>
      <c r="AS145" s="109">
        <v>0</v>
      </c>
      <c r="AT145" s="109">
        <v>0</v>
      </c>
      <c r="AU145" s="109">
        <v>0</v>
      </c>
      <c r="AV145" s="109">
        <v>0</v>
      </c>
      <c r="AW145" s="109">
        <v>0</v>
      </c>
      <c r="AX145" s="109">
        <v>0</v>
      </c>
      <c r="AY145" s="109">
        <v>0</v>
      </c>
    </row>
    <row r="146" spans="1:51" x14ac:dyDescent="0.2">
      <c r="A146" s="112"/>
      <c r="B146" s="130">
        <v>25</v>
      </c>
      <c r="C146" s="109"/>
      <c r="D146" s="109">
        <v>0</v>
      </c>
      <c r="E146" s="109">
        <v>0</v>
      </c>
      <c r="F146" s="109">
        <v>0</v>
      </c>
      <c r="G146" s="109">
        <v>0</v>
      </c>
      <c r="H146" s="109">
        <v>0</v>
      </c>
      <c r="I146" s="109">
        <v>0</v>
      </c>
      <c r="J146" s="109">
        <v>0</v>
      </c>
      <c r="K146" s="109">
        <v>0</v>
      </c>
      <c r="L146" s="109">
        <v>0</v>
      </c>
      <c r="M146" s="109">
        <v>0</v>
      </c>
      <c r="N146" s="109">
        <v>0</v>
      </c>
      <c r="O146" s="109">
        <v>0</v>
      </c>
      <c r="P146" s="109">
        <v>0</v>
      </c>
      <c r="Q146" s="109">
        <v>0</v>
      </c>
      <c r="R146" s="109">
        <v>0</v>
      </c>
      <c r="S146" s="109">
        <v>0</v>
      </c>
      <c r="T146" s="109">
        <v>0</v>
      </c>
      <c r="U146" s="109">
        <v>0</v>
      </c>
      <c r="V146" s="109">
        <v>0</v>
      </c>
      <c r="W146" s="109">
        <v>0</v>
      </c>
      <c r="X146" s="109">
        <v>0</v>
      </c>
      <c r="Y146" s="109">
        <v>0</v>
      </c>
      <c r="Z146" s="109">
        <v>0</v>
      </c>
      <c r="AA146" s="109">
        <v>0</v>
      </c>
      <c r="AB146" s="109">
        <v>0</v>
      </c>
      <c r="AC146" s="109">
        <v>0</v>
      </c>
      <c r="AD146" s="109">
        <v>0</v>
      </c>
      <c r="AE146" s="109">
        <v>0</v>
      </c>
      <c r="AF146" s="109">
        <v>0</v>
      </c>
      <c r="AG146" s="109">
        <v>0</v>
      </c>
      <c r="AH146" s="109">
        <v>0</v>
      </c>
      <c r="AI146" s="109">
        <v>0</v>
      </c>
      <c r="AJ146" s="109">
        <v>0</v>
      </c>
      <c r="AK146" s="109">
        <v>0</v>
      </c>
      <c r="AL146" s="109">
        <v>0</v>
      </c>
      <c r="AM146" s="109">
        <v>0</v>
      </c>
      <c r="AN146" s="109">
        <v>0</v>
      </c>
      <c r="AO146" s="109">
        <v>0</v>
      </c>
      <c r="AP146" s="109">
        <v>0</v>
      </c>
      <c r="AQ146" s="109">
        <v>0</v>
      </c>
      <c r="AR146" s="109">
        <v>0</v>
      </c>
      <c r="AS146" s="109">
        <v>0</v>
      </c>
      <c r="AT146" s="109">
        <v>0</v>
      </c>
      <c r="AU146" s="109">
        <v>0</v>
      </c>
      <c r="AV146" s="109">
        <v>0</v>
      </c>
      <c r="AW146" s="109">
        <v>0</v>
      </c>
      <c r="AX146" s="109">
        <v>0</v>
      </c>
      <c r="AY146" s="109">
        <v>0</v>
      </c>
    </row>
    <row r="147" spans="1:51" x14ac:dyDescent="0.2">
      <c r="A147" s="112"/>
      <c r="B147" s="130">
        <v>26</v>
      </c>
      <c r="C147" s="109"/>
      <c r="D147" s="109">
        <v>0</v>
      </c>
      <c r="E147" s="109">
        <v>0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  <c r="K147" s="109">
        <v>0</v>
      </c>
      <c r="L147" s="109">
        <v>0</v>
      </c>
      <c r="M147" s="109">
        <v>0</v>
      </c>
      <c r="N147" s="109">
        <v>0</v>
      </c>
      <c r="O147" s="109">
        <v>0</v>
      </c>
      <c r="P147" s="109">
        <v>0</v>
      </c>
      <c r="Q147" s="109">
        <v>0</v>
      </c>
      <c r="R147" s="109">
        <v>0</v>
      </c>
      <c r="S147" s="109">
        <v>0</v>
      </c>
      <c r="T147" s="109">
        <v>0</v>
      </c>
      <c r="U147" s="109">
        <v>0</v>
      </c>
      <c r="V147" s="109">
        <v>0</v>
      </c>
      <c r="W147" s="109">
        <v>0</v>
      </c>
      <c r="X147" s="109">
        <v>0</v>
      </c>
      <c r="Y147" s="109">
        <v>0</v>
      </c>
      <c r="Z147" s="109">
        <v>0</v>
      </c>
      <c r="AA147" s="109">
        <v>0</v>
      </c>
      <c r="AB147" s="109">
        <v>0</v>
      </c>
      <c r="AC147" s="109">
        <v>0</v>
      </c>
      <c r="AD147" s="109">
        <v>0</v>
      </c>
      <c r="AE147" s="109">
        <v>0</v>
      </c>
      <c r="AF147" s="109">
        <v>0</v>
      </c>
      <c r="AG147" s="109">
        <v>0</v>
      </c>
      <c r="AH147" s="109">
        <v>0</v>
      </c>
      <c r="AI147" s="109">
        <v>0</v>
      </c>
      <c r="AJ147" s="109">
        <v>0</v>
      </c>
      <c r="AK147" s="109">
        <v>0</v>
      </c>
      <c r="AL147" s="109">
        <v>0</v>
      </c>
      <c r="AM147" s="109">
        <v>0</v>
      </c>
      <c r="AN147" s="109">
        <v>0</v>
      </c>
      <c r="AO147" s="109">
        <v>0</v>
      </c>
      <c r="AP147" s="109">
        <v>0</v>
      </c>
      <c r="AQ147" s="109">
        <v>0</v>
      </c>
      <c r="AR147" s="109">
        <v>0</v>
      </c>
      <c r="AS147" s="109">
        <v>0</v>
      </c>
      <c r="AT147" s="109">
        <v>0</v>
      </c>
      <c r="AU147" s="109">
        <v>0</v>
      </c>
      <c r="AV147" s="109">
        <v>0</v>
      </c>
      <c r="AW147" s="109">
        <v>0</v>
      </c>
      <c r="AX147" s="109">
        <v>0</v>
      </c>
      <c r="AY147" s="109">
        <v>0</v>
      </c>
    </row>
    <row r="148" spans="1:51" x14ac:dyDescent="0.2">
      <c r="A148" s="112"/>
      <c r="B148" s="130">
        <v>27</v>
      </c>
      <c r="C148" s="109"/>
      <c r="D148" s="109">
        <v>0</v>
      </c>
      <c r="E148" s="109">
        <v>0</v>
      </c>
      <c r="F148" s="109">
        <v>0</v>
      </c>
      <c r="G148" s="109">
        <v>0</v>
      </c>
      <c r="H148" s="109">
        <v>0</v>
      </c>
      <c r="I148" s="109">
        <v>0</v>
      </c>
      <c r="J148" s="109">
        <v>0</v>
      </c>
      <c r="K148" s="109">
        <v>0</v>
      </c>
      <c r="L148" s="109">
        <v>0</v>
      </c>
      <c r="M148" s="109">
        <v>0</v>
      </c>
      <c r="N148" s="109">
        <v>0</v>
      </c>
      <c r="O148" s="109">
        <v>0</v>
      </c>
      <c r="P148" s="109">
        <v>0</v>
      </c>
      <c r="Q148" s="109">
        <v>0</v>
      </c>
      <c r="R148" s="109">
        <v>0</v>
      </c>
      <c r="S148" s="109">
        <v>0</v>
      </c>
      <c r="T148" s="109">
        <v>0</v>
      </c>
      <c r="U148" s="109">
        <v>0</v>
      </c>
      <c r="V148" s="109">
        <v>0</v>
      </c>
      <c r="W148" s="109">
        <v>0</v>
      </c>
      <c r="X148" s="109">
        <v>0</v>
      </c>
      <c r="Y148" s="109">
        <v>0</v>
      </c>
      <c r="Z148" s="109">
        <v>0</v>
      </c>
      <c r="AA148" s="109">
        <v>0</v>
      </c>
      <c r="AB148" s="109">
        <v>0</v>
      </c>
      <c r="AC148" s="109">
        <v>0</v>
      </c>
      <c r="AD148" s="109">
        <v>0</v>
      </c>
      <c r="AE148" s="109">
        <v>0</v>
      </c>
      <c r="AF148" s="109">
        <v>0</v>
      </c>
      <c r="AG148" s="109">
        <v>0</v>
      </c>
      <c r="AH148" s="109">
        <v>0</v>
      </c>
      <c r="AI148" s="109">
        <v>0</v>
      </c>
      <c r="AJ148" s="109">
        <v>0</v>
      </c>
      <c r="AK148" s="109">
        <v>0</v>
      </c>
      <c r="AL148" s="109">
        <v>0</v>
      </c>
      <c r="AM148" s="109">
        <v>0</v>
      </c>
      <c r="AN148" s="109">
        <v>0</v>
      </c>
      <c r="AO148" s="109">
        <v>0</v>
      </c>
      <c r="AP148" s="109">
        <v>0</v>
      </c>
      <c r="AQ148" s="109">
        <v>0</v>
      </c>
      <c r="AR148" s="109">
        <v>0</v>
      </c>
      <c r="AS148" s="109">
        <v>0</v>
      </c>
      <c r="AT148" s="109">
        <v>0</v>
      </c>
      <c r="AU148" s="109">
        <v>0</v>
      </c>
      <c r="AV148" s="109">
        <v>0</v>
      </c>
      <c r="AW148" s="109">
        <v>0</v>
      </c>
      <c r="AX148" s="109">
        <v>0</v>
      </c>
      <c r="AY148" s="109">
        <v>0</v>
      </c>
    </row>
    <row r="149" spans="1:51" x14ac:dyDescent="0.2">
      <c r="A149" s="112"/>
      <c r="B149" s="130">
        <v>28</v>
      </c>
      <c r="C149" s="109"/>
      <c r="D149" s="109">
        <v>0</v>
      </c>
      <c r="E149" s="109">
        <v>0</v>
      </c>
      <c r="F149" s="109">
        <v>0</v>
      </c>
      <c r="G149" s="109">
        <v>0</v>
      </c>
      <c r="H149" s="109">
        <v>0</v>
      </c>
      <c r="I149" s="109">
        <v>0</v>
      </c>
      <c r="J149" s="109">
        <v>0</v>
      </c>
      <c r="K149" s="109">
        <v>0</v>
      </c>
      <c r="L149" s="109">
        <v>0</v>
      </c>
      <c r="M149" s="109">
        <v>0</v>
      </c>
      <c r="N149" s="109">
        <v>0</v>
      </c>
      <c r="O149" s="109">
        <v>0</v>
      </c>
      <c r="P149" s="109">
        <v>0</v>
      </c>
      <c r="Q149" s="109">
        <v>0</v>
      </c>
      <c r="R149" s="109">
        <v>0</v>
      </c>
      <c r="S149" s="109">
        <v>0</v>
      </c>
      <c r="T149" s="109">
        <v>0</v>
      </c>
      <c r="U149" s="109">
        <v>0</v>
      </c>
      <c r="V149" s="109">
        <v>0</v>
      </c>
      <c r="W149" s="109">
        <v>0</v>
      </c>
      <c r="X149" s="109">
        <v>0</v>
      </c>
      <c r="Y149" s="109">
        <v>0</v>
      </c>
      <c r="Z149" s="109">
        <v>0</v>
      </c>
      <c r="AA149" s="109">
        <v>0</v>
      </c>
      <c r="AB149" s="109">
        <v>0</v>
      </c>
      <c r="AC149" s="109">
        <v>0</v>
      </c>
      <c r="AD149" s="109">
        <v>0</v>
      </c>
      <c r="AE149" s="109">
        <v>0</v>
      </c>
      <c r="AF149" s="109">
        <v>0</v>
      </c>
      <c r="AG149" s="109">
        <v>0</v>
      </c>
      <c r="AH149" s="109">
        <v>0</v>
      </c>
      <c r="AI149" s="109">
        <v>0</v>
      </c>
      <c r="AJ149" s="109">
        <v>0</v>
      </c>
      <c r="AK149" s="109">
        <v>0</v>
      </c>
      <c r="AL149" s="109">
        <v>0</v>
      </c>
      <c r="AM149" s="109">
        <v>0</v>
      </c>
      <c r="AN149" s="109">
        <v>0</v>
      </c>
      <c r="AO149" s="109">
        <v>0</v>
      </c>
      <c r="AP149" s="109">
        <v>0</v>
      </c>
      <c r="AQ149" s="109">
        <v>0</v>
      </c>
      <c r="AR149" s="109">
        <v>0</v>
      </c>
      <c r="AS149" s="109">
        <v>0</v>
      </c>
      <c r="AT149" s="109">
        <v>0</v>
      </c>
      <c r="AU149" s="109">
        <v>0</v>
      </c>
      <c r="AV149" s="109">
        <v>0</v>
      </c>
      <c r="AW149" s="109">
        <v>0</v>
      </c>
      <c r="AX149" s="109">
        <v>0</v>
      </c>
      <c r="AY149" s="109">
        <v>0</v>
      </c>
    </row>
    <row r="150" spans="1:51" x14ac:dyDescent="0.2">
      <c r="A150" s="112"/>
      <c r="B150" s="130">
        <v>29</v>
      </c>
      <c r="C150" s="109"/>
      <c r="D150" s="109">
        <v>0</v>
      </c>
      <c r="E150" s="109">
        <v>0</v>
      </c>
      <c r="F150" s="109">
        <v>0</v>
      </c>
      <c r="G150" s="109">
        <v>0</v>
      </c>
      <c r="H150" s="109">
        <v>0</v>
      </c>
      <c r="I150" s="109">
        <v>0</v>
      </c>
      <c r="J150" s="109">
        <v>0</v>
      </c>
      <c r="K150" s="109">
        <v>0</v>
      </c>
      <c r="L150" s="109">
        <v>0</v>
      </c>
      <c r="M150" s="109">
        <v>0</v>
      </c>
      <c r="N150" s="109">
        <v>0</v>
      </c>
      <c r="O150" s="109">
        <v>0</v>
      </c>
      <c r="P150" s="109">
        <v>0</v>
      </c>
      <c r="Q150" s="109">
        <v>0</v>
      </c>
      <c r="R150" s="109">
        <v>0</v>
      </c>
      <c r="S150" s="109">
        <v>0</v>
      </c>
      <c r="T150" s="109">
        <v>0</v>
      </c>
      <c r="U150" s="109">
        <v>0</v>
      </c>
      <c r="V150" s="109">
        <v>0</v>
      </c>
      <c r="W150" s="109">
        <v>0</v>
      </c>
      <c r="X150" s="109">
        <v>0</v>
      </c>
      <c r="Y150" s="109">
        <v>0</v>
      </c>
      <c r="Z150" s="109">
        <v>0</v>
      </c>
      <c r="AA150" s="109">
        <v>0</v>
      </c>
      <c r="AB150" s="109">
        <v>0</v>
      </c>
      <c r="AC150" s="109">
        <v>0</v>
      </c>
      <c r="AD150" s="109">
        <v>0</v>
      </c>
      <c r="AE150" s="109">
        <v>0</v>
      </c>
      <c r="AF150" s="109">
        <v>0</v>
      </c>
      <c r="AG150" s="109">
        <v>0</v>
      </c>
      <c r="AH150" s="109">
        <v>0</v>
      </c>
      <c r="AI150" s="109">
        <v>0</v>
      </c>
      <c r="AJ150" s="109">
        <v>0</v>
      </c>
      <c r="AK150" s="109">
        <v>0</v>
      </c>
      <c r="AL150" s="109">
        <v>0</v>
      </c>
      <c r="AM150" s="109">
        <v>0</v>
      </c>
      <c r="AN150" s="109">
        <v>0</v>
      </c>
      <c r="AO150" s="109">
        <v>0</v>
      </c>
      <c r="AP150" s="109">
        <v>0</v>
      </c>
      <c r="AQ150" s="109">
        <v>0</v>
      </c>
      <c r="AR150" s="109">
        <v>0</v>
      </c>
      <c r="AS150" s="109">
        <v>0</v>
      </c>
      <c r="AT150" s="109">
        <v>0</v>
      </c>
      <c r="AU150" s="109">
        <v>0</v>
      </c>
      <c r="AV150" s="109">
        <v>0</v>
      </c>
      <c r="AW150" s="109">
        <v>0</v>
      </c>
      <c r="AX150" s="109">
        <v>0</v>
      </c>
      <c r="AY150" s="109">
        <v>0</v>
      </c>
    </row>
    <row r="151" spans="1:51" x14ac:dyDescent="0.2">
      <c r="A151" s="112"/>
      <c r="B151" s="130">
        <v>30</v>
      </c>
      <c r="C151" s="109"/>
      <c r="D151" s="109">
        <v>0</v>
      </c>
      <c r="E151" s="109">
        <v>0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  <c r="K151" s="109">
        <v>0</v>
      </c>
      <c r="L151" s="109">
        <v>0</v>
      </c>
      <c r="M151" s="109">
        <v>0</v>
      </c>
      <c r="N151" s="109">
        <v>0</v>
      </c>
      <c r="O151" s="109">
        <v>0</v>
      </c>
      <c r="P151" s="109">
        <v>0</v>
      </c>
      <c r="Q151" s="109">
        <v>0</v>
      </c>
      <c r="R151" s="109">
        <v>0</v>
      </c>
      <c r="S151" s="109">
        <v>0</v>
      </c>
      <c r="T151" s="109">
        <v>0</v>
      </c>
      <c r="U151" s="109">
        <v>0</v>
      </c>
      <c r="V151" s="109">
        <v>0</v>
      </c>
      <c r="W151" s="109">
        <v>0</v>
      </c>
      <c r="X151" s="109">
        <v>0</v>
      </c>
      <c r="Y151" s="109">
        <v>0</v>
      </c>
      <c r="Z151" s="109">
        <v>0</v>
      </c>
      <c r="AA151" s="109">
        <v>0</v>
      </c>
      <c r="AB151" s="109">
        <v>0</v>
      </c>
      <c r="AC151" s="109">
        <v>0</v>
      </c>
      <c r="AD151" s="109">
        <v>0</v>
      </c>
      <c r="AE151" s="109">
        <v>0</v>
      </c>
      <c r="AF151" s="109">
        <v>0</v>
      </c>
      <c r="AG151" s="109">
        <v>0</v>
      </c>
      <c r="AH151" s="109">
        <v>0</v>
      </c>
      <c r="AI151" s="109">
        <v>0</v>
      </c>
      <c r="AJ151" s="109">
        <v>0</v>
      </c>
      <c r="AK151" s="109">
        <v>0</v>
      </c>
      <c r="AL151" s="109">
        <v>0</v>
      </c>
      <c r="AM151" s="109">
        <v>0</v>
      </c>
      <c r="AN151" s="109">
        <v>0</v>
      </c>
      <c r="AO151" s="109">
        <v>0</v>
      </c>
      <c r="AP151" s="109">
        <v>0</v>
      </c>
      <c r="AQ151" s="109">
        <v>0</v>
      </c>
      <c r="AR151" s="109">
        <v>0</v>
      </c>
      <c r="AS151" s="109">
        <v>0</v>
      </c>
      <c r="AT151" s="109">
        <v>0</v>
      </c>
      <c r="AU151" s="109">
        <v>0</v>
      </c>
      <c r="AV151" s="109">
        <v>0</v>
      </c>
      <c r="AW151" s="109">
        <v>0</v>
      </c>
      <c r="AX151" s="109">
        <v>0</v>
      </c>
      <c r="AY151" s="109">
        <v>0</v>
      </c>
    </row>
    <row r="152" spans="1:51" x14ac:dyDescent="0.2">
      <c r="A152" s="112"/>
      <c r="B152" s="130">
        <v>31</v>
      </c>
      <c r="C152" s="109"/>
      <c r="D152" s="109">
        <v>0</v>
      </c>
      <c r="E152" s="109">
        <v>0</v>
      </c>
      <c r="F152" s="109">
        <v>0</v>
      </c>
      <c r="G152" s="109">
        <v>0</v>
      </c>
      <c r="H152" s="109">
        <v>0</v>
      </c>
      <c r="I152" s="109">
        <v>0</v>
      </c>
      <c r="J152" s="109">
        <v>0</v>
      </c>
      <c r="K152" s="109">
        <v>0</v>
      </c>
      <c r="L152" s="109">
        <v>0</v>
      </c>
      <c r="M152" s="109">
        <v>0</v>
      </c>
      <c r="N152" s="109">
        <v>0</v>
      </c>
      <c r="O152" s="109">
        <v>0</v>
      </c>
      <c r="P152" s="109">
        <v>0</v>
      </c>
      <c r="Q152" s="109">
        <v>0</v>
      </c>
      <c r="R152" s="109">
        <v>0</v>
      </c>
      <c r="S152" s="109">
        <v>0</v>
      </c>
      <c r="T152" s="109">
        <v>0</v>
      </c>
      <c r="U152" s="109">
        <v>0</v>
      </c>
      <c r="V152" s="109">
        <v>0</v>
      </c>
      <c r="W152" s="109">
        <v>0</v>
      </c>
      <c r="X152" s="109">
        <v>0</v>
      </c>
      <c r="Y152" s="109">
        <v>0</v>
      </c>
      <c r="Z152" s="109">
        <v>0</v>
      </c>
      <c r="AA152" s="109">
        <v>0</v>
      </c>
      <c r="AB152" s="109">
        <v>0</v>
      </c>
      <c r="AC152" s="109">
        <v>0</v>
      </c>
      <c r="AD152" s="109">
        <v>0</v>
      </c>
      <c r="AE152" s="109">
        <v>0</v>
      </c>
      <c r="AF152" s="109">
        <v>0</v>
      </c>
      <c r="AG152" s="109">
        <v>0</v>
      </c>
      <c r="AH152" s="109">
        <v>0</v>
      </c>
      <c r="AI152" s="109">
        <v>0</v>
      </c>
      <c r="AJ152" s="109">
        <v>0</v>
      </c>
      <c r="AK152" s="109">
        <v>0</v>
      </c>
      <c r="AL152" s="109">
        <v>0</v>
      </c>
      <c r="AM152" s="109">
        <v>0</v>
      </c>
      <c r="AN152" s="109">
        <v>0</v>
      </c>
      <c r="AO152" s="109">
        <v>0</v>
      </c>
      <c r="AP152" s="109">
        <v>0</v>
      </c>
      <c r="AQ152" s="109">
        <v>0</v>
      </c>
      <c r="AR152" s="109">
        <v>0</v>
      </c>
      <c r="AS152" s="109">
        <v>0</v>
      </c>
      <c r="AT152" s="109">
        <v>0</v>
      </c>
      <c r="AU152" s="109">
        <v>0</v>
      </c>
      <c r="AV152" s="109">
        <v>0</v>
      </c>
      <c r="AW152" s="109">
        <v>0</v>
      </c>
      <c r="AX152" s="109">
        <v>0</v>
      </c>
      <c r="AY152" s="109">
        <v>0</v>
      </c>
    </row>
    <row r="153" spans="1:51" x14ac:dyDescent="0.2">
      <c r="A153" s="112"/>
      <c r="B153" s="130">
        <v>32</v>
      </c>
      <c r="C153" s="109"/>
      <c r="D153" s="109">
        <v>0</v>
      </c>
      <c r="E153" s="109">
        <v>0</v>
      </c>
      <c r="F153" s="109">
        <v>0</v>
      </c>
      <c r="G153" s="109">
        <v>0</v>
      </c>
      <c r="H153" s="109">
        <v>0</v>
      </c>
      <c r="I153" s="109">
        <v>0</v>
      </c>
      <c r="J153" s="109">
        <v>0</v>
      </c>
      <c r="K153" s="109">
        <v>0</v>
      </c>
      <c r="L153" s="109">
        <v>0</v>
      </c>
      <c r="M153" s="109">
        <v>0</v>
      </c>
      <c r="N153" s="109">
        <v>0</v>
      </c>
      <c r="O153" s="109">
        <v>0</v>
      </c>
      <c r="P153" s="109">
        <v>0</v>
      </c>
      <c r="Q153" s="109">
        <v>0</v>
      </c>
      <c r="R153" s="109">
        <v>0</v>
      </c>
      <c r="S153" s="109">
        <v>0</v>
      </c>
      <c r="T153" s="109">
        <v>0</v>
      </c>
      <c r="U153" s="109">
        <v>0</v>
      </c>
      <c r="V153" s="109">
        <v>0</v>
      </c>
      <c r="W153" s="109">
        <v>0</v>
      </c>
      <c r="X153" s="109">
        <v>0</v>
      </c>
      <c r="Y153" s="109">
        <v>0</v>
      </c>
      <c r="Z153" s="109">
        <v>0</v>
      </c>
      <c r="AA153" s="109">
        <v>0</v>
      </c>
      <c r="AB153" s="109">
        <v>0</v>
      </c>
      <c r="AC153" s="109">
        <v>0</v>
      </c>
      <c r="AD153" s="109">
        <v>0</v>
      </c>
      <c r="AE153" s="109">
        <v>0</v>
      </c>
      <c r="AF153" s="109">
        <v>0</v>
      </c>
      <c r="AG153" s="109">
        <v>0</v>
      </c>
      <c r="AH153" s="109">
        <v>0</v>
      </c>
      <c r="AI153" s="109">
        <v>0</v>
      </c>
      <c r="AJ153" s="109">
        <v>0</v>
      </c>
      <c r="AK153" s="109">
        <v>0</v>
      </c>
      <c r="AL153" s="109">
        <v>0</v>
      </c>
      <c r="AM153" s="109">
        <v>0</v>
      </c>
      <c r="AN153" s="109">
        <v>0</v>
      </c>
      <c r="AO153" s="109">
        <v>0</v>
      </c>
      <c r="AP153" s="109">
        <v>0</v>
      </c>
      <c r="AQ153" s="109">
        <v>0</v>
      </c>
      <c r="AR153" s="109">
        <v>0</v>
      </c>
      <c r="AS153" s="109">
        <v>0</v>
      </c>
      <c r="AT153" s="109">
        <v>0</v>
      </c>
      <c r="AU153" s="109">
        <v>0</v>
      </c>
      <c r="AV153" s="109">
        <v>0</v>
      </c>
      <c r="AW153" s="109">
        <v>0</v>
      </c>
      <c r="AX153" s="109">
        <v>0</v>
      </c>
      <c r="AY153" s="109">
        <v>0</v>
      </c>
    </row>
    <row r="154" spans="1:51" x14ac:dyDescent="0.2">
      <c r="A154" s="112"/>
      <c r="B154" s="130">
        <v>33</v>
      </c>
      <c r="C154" s="109"/>
      <c r="D154" s="109">
        <v>0</v>
      </c>
      <c r="E154" s="109">
        <v>0</v>
      </c>
      <c r="F154" s="109">
        <v>0</v>
      </c>
      <c r="G154" s="109">
        <v>0</v>
      </c>
      <c r="H154" s="109">
        <v>0</v>
      </c>
      <c r="I154" s="109">
        <v>0</v>
      </c>
      <c r="J154" s="109">
        <v>0</v>
      </c>
      <c r="K154" s="109">
        <v>0</v>
      </c>
      <c r="L154" s="109">
        <v>0</v>
      </c>
      <c r="M154" s="109">
        <v>0</v>
      </c>
      <c r="N154" s="109">
        <v>0</v>
      </c>
      <c r="O154" s="109">
        <v>0</v>
      </c>
      <c r="P154" s="109">
        <v>0</v>
      </c>
      <c r="Q154" s="109">
        <v>0</v>
      </c>
      <c r="R154" s="109">
        <v>0</v>
      </c>
      <c r="S154" s="109">
        <v>0</v>
      </c>
      <c r="T154" s="109">
        <v>0</v>
      </c>
      <c r="U154" s="109">
        <v>0</v>
      </c>
      <c r="V154" s="109">
        <v>0</v>
      </c>
      <c r="W154" s="109">
        <v>0</v>
      </c>
      <c r="X154" s="109">
        <v>0</v>
      </c>
      <c r="Y154" s="109">
        <v>0</v>
      </c>
      <c r="Z154" s="109">
        <v>0</v>
      </c>
      <c r="AA154" s="109">
        <v>0</v>
      </c>
      <c r="AB154" s="109">
        <v>0</v>
      </c>
      <c r="AC154" s="109">
        <v>0</v>
      </c>
      <c r="AD154" s="109">
        <v>0</v>
      </c>
      <c r="AE154" s="109">
        <v>0</v>
      </c>
      <c r="AF154" s="109">
        <v>0</v>
      </c>
      <c r="AG154" s="109">
        <v>0</v>
      </c>
      <c r="AH154" s="109">
        <v>0</v>
      </c>
      <c r="AI154" s="109">
        <v>0</v>
      </c>
      <c r="AJ154" s="109">
        <v>0</v>
      </c>
      <c r="AK154" s="109">
        <v>0</v>
      </c>
      <c r="AL154" s="109">
        <v>0</v>
      </c>
      <c r="AM154" s="109">
        <v>0</v>
      </c>
      <c r="AN154" s="109">
        <v>0</v>
      </c>
      <c r="AO154" s="109">
        <v>0</v>
      </c>
      <c r="AP154" s="109">
        <v>0</v>
      </c>
      <c r="AQ154" s="109">
        <v>0</v>
      </c>
      <c r="AR154" s="109">
        <v>0</v>
      </c>
      <c r="AS154" s="109">
        <v>0</v>
      </c>
      <c r="AT154" s="109">
        <v>0</v>
      </c>
      <c r="AU154" s="109">
        <v>0</v>
      </c>
      <c r="AV154" s="109">
        <v>0</v>
      </c>
      <c r="AW154" s="109">
        <v>0</v>
      </c>
      <c r="AX154" s="109">
        <v>0</v>
      </c>
      <c r="AY154" s="109">
        <v>0</v>
      </c>
    </row>
    <row r="155" spans="1:51" x14ac:dyDescent="0.2">
      <c r="A155" s="112"/>
      <c r="B155" s="130">
        <v>34</v>
      </c>
      <c r="C155" s="109"/>
      <c r="D155" s="109">
        <v>0</v>
      </c>
      <c r="E155" s="109">
        <v>0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  <c r="K155" s="109">
        <v>0</v>
      </c>
      <c r="L155" s="109">
        <v>0</v>
      </c>
      <c r="M155" s="109">
        <v>0</v>
      </c>
      <c r="N155" s="109">
        <v>0</v>
      </c>
      <c r="O155" s="109">
        <v>0</v>
      </c>
      <c r="P155" s="109">
        <v>0</v>
      </c>
      <c r="Q155" s="109">
        <v>0</v>
      </c>
      <c r="R155" s="109">
        <v>0</v>
      </c>
      <c r="S155" s="109">
        <v>0</v>
      </c>
      <c r="T155" s="109">
        <v>0</v>
      </c>
      <c r="U155" s="109">
        <v>0</v>
      </c>
      <c r="V155" s="109">
        <v>0</v>
      </c>
      <c r="W155" s="109">
        <v>0</v>
      </c>
      <c r="X155" s="109">
        <v>0</v>
      </c>
      <c r="Y155" s="109">
        <v>0</v>
      </c>
      <c r="Z155" s="109">
        <v>0</v>
      </c>
      <c r="AA155" s="109">
        <v>0</v>
      </c>
      <c r="AB155" s="109">
        <v>0</v>
      </c>
      <c r="AC155" s="109">
        <v>0</v>
      </c>
      <c r="AD155" s="109">
        <v>0</v>
      </c>
      <c r="AE155" s="109">
        <v>0</v>
      </c>
      <c r="AF155" s="109">
        <v>0</v>
      </c>
      <c r="AG155" s="109">
        <v>0</v>
      </c>
      <c r="AH155" s="109">
        <v>0</v>
      </c>
      <c r="AI155" s="109">
        <v>0</v>
      </c>
      <c r="AJ155" s="109">
        <v>0</v>
      </c>
      <c r="AK155" s="109">
        <v>0</v>
      </c>
      <c r="AL155" s="109">
        <v>0</v>
      </c>
      <c r="AM155" s="109">
        <v>0</v>
      </c>
      <c r="AN155" s="109">
        <v>0</v>
      </c>
      <c r="AO155" s="109">
        <v>0</v>
      </c>
      <c r="AP155" s="109">
        <v>0</v>
      </c>
      <c r="AQ155" s="109">
        <v>0</v>
      </c>
      <c r="AR155" s="109">
        <v>0</v>
      </c>
      <c r="AS155" s="109">
        <v>0</v>
      </c>
      <c r="AT155" s="109">
        <v>0</v>
      </c>
      <c r="AU155" s="109">
        <v>0</v>
      </c>
      <c r="AV155" s="109">
        <v>0</v>
      </c>
      <c r="AW155" s="109">
        <v>0</v>
      </c>
      <c r="AX155" s="109">
        <v>0</v>
      </c>
      <c r="AY155" s="109">
        <v>0</v>
      </c>
    </row>
    <row r="156" spans="1:51" x14ac:dyDescent="0.2">
      <c r="A156" s="112"/>
      <c r="B156" s="130">
        <v>35</v>
      </c>
      <c r="C156" s="109"/>
      <c r="D156" s="109">
        <v>0</v>
      </c>
      <c r="E156" s="109">
        <v>0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  <c r="K156" s="109">
        <v>0</v>
      </c>
      <c r="L156" s="109">
        <v>0</v>
      </c>
      <c r="M156" s="109">
        <v>0</v>
      </c>
      <c r="N156" s="109">
        <v>0</v>
      </c>
      <c r="O156" s="109">
        <v>0</v>
      </c>
      <c r="P156" s="109">
        <v>0</v>
      </c>
      <c r="Q156" s="109">
        <v>0</v>
      </c>
      <c r="R156" s="109">
        <v>0</v>
      </c>
      <c r="S156" s="109">
        <v>0</v>
      </c>
      <c r="T156" s="109">
        <v>0</v>
      </c>
      <c r="U156" s="109">
        <v>0</v>
      </c>
      <c r="V156" s="109">
        <v>0</v>
      </c>
      <c r="W156" s="109">
        <v>0</v>
      </c>
      <c r="X156" s="109">
        <v>0</v>
      </c>
      <c r="Y156" s="109">
        <v>0</v>
      </c>
      <c r="Z156" s="109">
        <v>0</v>
      </c>
      <c r="AA156" s="109">
        <v>0</v>
      </c>
      <c r="AB156" s="109">
        <v>0</v>
      </c>
      <c r="AC156" s="109">
        <v>0</v>
      </c>
      <c r="AD156" s="109">
        <v>0</v>
      </c>
      <c r="AE156" s="109">
        <v>0</v>
      </c>
      <c r="AF156" s="109">
        <v>0</v>
      </c>
      <c r="AG156" s="109">
        <v>0</v>
      </c>
      <c r="AH156" s="109">
        <v>0</v>
      </c>
      <c r="AI156" s="109">
        <v>0</v>
      </c>
      <c r="AJ156" s="109">
        <v>0</v>
      </c>
      <c r="AK156" s="109">
        <v>0</v>
      </c>
      <c r="AL156" s="109">
        <v>0</v>
      </c>
      <c r="AM156" s="109">
        <v>0</v>
      </c>
      <c r="AN156" s="109">
        <v>0</v>
      </c>
      <c r="AO156" s="109">
        <v>0</v>
      </c>
      <c r="AP156" s="109">
        <v>0</v>
      </c>
      <c r="AQ156" s="109">
        <v>0</v>
      </c>
      <c r="AR156" s="109">
        <v>0</v>
      </c>
      <c r="AS156" s="109">
        <v>0</v>
      </c>
      <c r="AT156" s="109">
        <v>0</v>
      </c>
      <c r="AU156" s="109">
        <v>0</v>
      </c>
      <c r="AV156" s="109">
        <v>0</v>
      </c>
      <c r="AW156" s="109">
        <v>0</v>
      </c>
      <c r="AX156" s="109">
        <v>0</v>
      </c>
      <c r="AY156" s="109">
        <v>0</v>
      </c>
    </row>
    <row r="157" spans="1:51" x14ac:dyDescent="0.2">
      <c r="A157" s="112"/>
      <c r="B157" s="130">
        <v>36</v>
      </c>
      <c r="C157" s="109"/>
      <c r="D157" s="109">
        <v>0</v>
      </c>
      <c r="E157" s="109">
        <v>0</v>
      </c>
      <c r="F157" s="109">
        <v>0</v>
      </c>
      <c r="G157" s="109">
        <v>0</v>
      </c>
      <c r="H157" s="109">
        <v>0</v>
      </c>
      <c r="I157" s="109">
        <v>0</v>
      </c>
      <c r="J157" s="109">
        <v>0</v>
      </c>
      <c r="K157" s="109">
        <v>0</v>
      </c>
      <c r="L157" s="109">
        <v>0</v>
      </c>
      <c r="M157" s="109">
        <v>0</v>
      </c>
      <c r="N157" s="109">
        <v>0</v>
      </c>
      <c r="O157" s="109">
        <v>0</v>
      </c>
      <c r="P157" s="109">
        <v>0</v>
      </c>
      <c r="Q157" s="109">
        <v>0</v>
      </c>
      <c r="R157" s="109">
        <v>0</v>
      </c>
      <c r="S157" s="109">
        <v>0</v>
      </c>
      <c r="T157" s="109">
        <v>0</v>
      </c>
      <c r="U157" s="109">
        <v>0</v>
      </c>
      <c r="V157" s="109">
        <v>0</v>
      </c>
      <c r="W157" s="109">
        <v>0</v>
      </c>
      <c r="X157" s="109">
        <v>0</v>
      </c>
      <c r="Y157" s="109">
        <v>0</v>
      </c>
      <c r="Z157" s="109">
        <v>0</v>
      </c>
      <c r="AA157" s="109">
        <v>0</v>
      </c>
      <c r="AB157" s="109">
        <v>0</v>
      </c>
      <c r="AC157" s="109">
        <v>0</v>
      </c>
      <c r="AD157" s="109">
        <v>0</v>
      </c>
      <c r="AE157" s="109">
        <v>0</v>
      </c>
      <c r="AF157" s="109">
        <v>0</v>
      </c>
      <c r="AG157" s="109">
        <v>0</v>
      </c>
      <c r="AH157" s="109">
        <v>0</v>
      </c>
      <c r="AI157" s="109">
        <v>0</v>
      </c>
      <c r="AJ157" s="109">
        <v>0</v>
      </c>
      <c r="AK157" s="109">
        <v>0</v>
      </c>
      <c r="AL157" s="109">
        <v>0</v>
      </c>
      <c r="AM157" s="109">
        <v>0</v>
      </c>
      <c r="AN157" s="109">
        <v>0</v>
      </c>
      <c r="AO157" s="109">
        <v>0</v>
      </c>
      <c r="AP157" s="109">
        <v>0</v>
      </c>
      <c r="AQ157" s="109">
        <v>0</v>
      </c>
      <c r="AR157" s="109">
        <v>0</v>
      </c>
      <c r="AS157" s="109">
        <v>0</v>
      </c>
      <c r="AT157" s="109">
        <v>0</v>
      </c>
      <c r="AU157" s="109">
        <v>0</v>
      </c>
      <c r="AV157" s="109">
        <v>0</v>
      </c>
      <c r="AW157" s="109">
        <v>0</v>
      </c>
      <c r="AX157" s="109">
        <v>0</v>
      </c>
      <c r="AY157" s="109">
        <v>0</v>
      </c>
    </row>
    <row r="158" spans="1:51" x14ac:dyDescent="0.2">
      <c r="A158" s="112"/>
      <c r="B158" s="133">
        <v>37</v>
      </c>
      <c r="C158" s="109"/>
      <c r="D158" s="109">
        <v>0</v>
      </c>
      <c r="E158" s="109">
        <v>0</v>
      </c>
      <c r="F158" s="109">
        <v>0</v>
      </c>
      <c r="G158" s="109">
        <v>0</v>
      </c>
      <c r="H158" s="109">
        <v>0</v>
      </c>
      <c r="I158" s="109">
        <v>0</v>
      </c>
      <c r="J158" s="109">
        <v>0</v>
      </c>
      <c r="K158" s="109">
        <v>0</v>
      </c>
      <c r="L158" s="109">
        <v>0</v>
      </c>
      <c r="M158" s="109">
        <v>0</v>
      </c>
      <c r="N158" s="109">
        <v>0</v>
      </c>
      <c r="O158" s="109">
        <v>0</v>
      </c>
      <c r="P158" s="109">
        <v>0</v>
      </c>
      <c r="Q158" s="109">
        <v>0</v>
      </c>
      <c r="R158" s="109">
        <v>0</v>
      </c>
      <c r="S158" s="109">
        <v>0</v>
      </c>
      <c r="T158" s="109">
        <v>0</v>
      </c>
      <c r="U158" s="109">
        <v>0</v>
      </c>
      <c r="V158" s="109">
        <v>0</v>
      </c>
      <c r="W158" s="109">
        <v>0</v>
      </c>
      <c r="X158" s="109">
        <v>0</v>
      </c>
      <c r="Y158" s="109">
        <v>0</v>
      </c>
      <c r="Z158" s="109">
        <v>0</v>
      </c>
      <c r="AA158" s="109">
        <v>0</v>
      </c>
      <c r="AB158" s="109">
        <v>0</v>
      </c>
      <c r="AC158" s="109">
        <v>0</v>
      </c>
      <c r="AD158" s="109">
        <v>0</v>
      </c>
      <c r="AE158" s="109">
        <v>0</v>
      </c>
      <c r="AF158" s="109">
        <v>0</v>
      </c>
      <c r="AG158" s="109">
        <v>0</v>
      </c>
      <c r="AH158" s="109">
        <v>0</v>
      </c>
      <c r="AI158" s="109">
        <v>0</v>
      </c>
      <c r="AJ158" s="109">
        <v>0</v>
      </c>
      <c r="AK158" s="109">
        <v>0</v>
      </c>
      <c r="AL158" s="109">
        <v>0</v>
      </c>
      <c r="AM158" s="109">
        <v>0</v>
      </c>
      <c r="AN158" s="109">
        <v>0</v>
      </c>
      <c r="AO158" s="109">
        <v>0</v>
      </c>
      <c r="AP158" s="109">
        <v>0</v>
      </c>
      <c r="AQ158" s="109">
        <v>0</v>
      </c>
      <c r="AR158" s="109">
        <v>0</v>
      </c>
      <c r="AS158" s="109">
        <v>0</v>
      </c>
      <c r="AT158" s="109">
        <v>0</v>
      </c>
      <c r="AU158" s="109">
        <v>0</v>
      </c>
      <c r="AV158" s="109">
        <v>0</v>
      </c>
      <c r="AW158" s="109">
        <v>0</v>
      </c>
      <c r="AX158" s="109">
        <v>0</v>
      </c>
      <c r="AY158" s="109">
        <v>0</v>
      </c>
    </row>
    <row r="159" spans="1:51" x14ac:dyDescent="0.2">
      <c r="A159" s="112"/>
      <c r="B159" s="133">
        <v>38</v>
      </c>
      <c r="C159" s="109"/>
      <c r="D159" s="109">
        <v>0</v>
      </c>
      <c r="E159" s="109">
        <v>0</v>
      </c>
      <c r="F159" s="109">
        <v>0</v>
      </c>
      <c r="G159" s="109">
        <v>0</v>
      </c>
      <c r="H159" s="109">
        <v>0</v>
      </c>
      <c r="I159" s="109">
        <v>0</v>
      </c>
      <c r="J159" s="109">
        <v>0</v>
      </c>
      <c r="K159" s="109">
        <v>0</v>
      </c>
      <c r="L159" s="109">
        <v>0</v>
      </c>
      <c r="M159" s="109">
        <v>0</v>
      </c>
      <c r="N159" s="109">
        <v>0</v>
      </c>
      <c r="O159" s="109">
        <v>0</v>
      </c>
      <c r="P159" s="109">
        <v>0</v>
      </c>
      <c r="Q159" s="109">
        <v>0</v>
      </c>
      <c r="R159" s="109">
        <v>0</v>
      </c>
      <c r="S159" s="109">
        <v>0</v>
      </c>
      <c r="T159" s="109">
        <v>0</v>
      </c>
      <c r="U159" s="109">
        <v>0</v>
      </c>
      <c r="V159" s="109">
        <v>0</v>
      </c>
      <c r="W159" s="109">
        <v>0</v>
      </c>
      <c r="X159" s="109">
        <v>0</v>
      </c>
      <c r="Y159" s="109">
        <v>0</v>
      </c>
      <c r="Z159" s="109">
        <v>0</v>
      </c>
      <c r="AA159" s="109">
        <v>0</v>
      </c>
      <c r="AB159" s="109">
        <v>0</v>
      </c>
      <c r="AC159" s="109">
        <v>0</v>
      </c>
      <c r="AD159" s="109">
        <v>0</v>
      </c>
      <c r="AE159" s="109">
        <v>0</v>
      </c>
      <c r="AF159" s="109">
        <v>0</v>
      </c>
      <c r="AG159" s="109">
        <v>0</v>
      </c>
      <c r="AH159" s="109">
        <v>0</v>
      </c>
      <c r="AI159" s="109">
        <v>0</v>
      </c>
      <c r="AJ159" s="109">
        <v>0</v>
      </c>
      <c r="AK159" s="109">
        <v>0</v>
      </c>
      <c r="AL159" s="109">
        <v>0</v>
      </c>
      <c r="AM159" s="109">
        <v>0</v>
      </c>
      <c r="AN159" s="109">
        <v>0</v>
      </c>
      <c r="AO159" s="109">
        <v>0</v>
      </c>
      <c r="AP159" s="109">
        <v>0</v>
      </c>
      <c r="AQ159" s="109">
        <v>0</v>
      </c>
      <c r="AR159" s="109">
        <v>0</v>
      </c>
      <c r="AS159" s="109">
        <v>0</v>
      </c>
      <c r="AT159" s="109">
        <v>0</v>
      </c>
      <c r="AU159" s="109">
        <v>0</v>
      </c>
      <c r="AV159" s="109">
        <v>0</v>
      </c>
      <c r="AW159" s="109">
        <v>0</v>
      </c>
      <c r="AX159" s="109">
        <v>0</v>
      </c>
      <c r="AY159" s="109">
        <v>0</v>
      </c>
    </row>
    <row r="160" spans="1:51" x14ac:dyDescent="0.2">
      <c r="A160" s="112"/>
      <c r="B160" s="133">
        <v>39</v>
      </c>
      <c r="C160" s="109"/>
      <c r="D160" s="109">
        <v>0</v>
      </c>
      <c r="E160" s="109">
        <v>0</v>
      </c>
      <c r="F160" s="109">
        <v>0</v>
      </c>
      <c r="G160" s="109">
        <v>0</v>
      </c>
      <c r="H160" s="109">
        <v>0</v>
      </c>
      <c r="I160" s="109">
        <v>0</v>
      </c>
      <c r="J160" s="109">
        <v>0</v>
      </c>
      <c r="K160" s="109">
        <v>0</v>
      </c>
      <c r="L160" s="109">
        <v>0</v>
      </c>
      <c r="M160" s="109">
        <v>0</v>
      </c>
      <c r="N160" s="109">
        <v>0</v>
      </c>
      <c r="O160" s="109">
        <v>0</v>
      </c>
      <c r="P160" s="109">
        <v>0</v>
      </c>
      <c r="Q160" s="109">
        <v>0</v>
      </c>
      <c r="R160" s="109">
        <v>0</v>
      </c>
      <c r="S160" s="109">
        <v>0</v>
      </c>
      <c r="T160" s="109">
        <v>0</v>
      </c>
      <c r="U160" s="109">
        <v>0</v>
      </c>
      <c r="V160" s="109">
        <v>0</v>
      </c>
      <c r="W160" s="109">
        <v>0</v>
      </c>
      <c r="X160" s="109">
        <v>0</v>
      </c>
      <c r="Y160" s="109">
        <v>0</v>
      </c>
      <c r="Z160" s="109">
        <v>0</v>
      </c>
      <c r="AA160" s="109">
        <v>0</v>
      </c>
      <c r="AB160" s="109">
        <v>0</v>
      </c>
      <c r="AC160" s="109">
        <v>0</v>
      </c>
      <c r="AD160" s="109">
        <v>0</v>
      </c>
      <c r="AE160" s="109">
        <v>0</v>
      </c>
      <c r="AF160" s="109">
        <v>0</v>
      </c>
      <c r="AG160" s="109">
        <v>0</v>
      </c>
      <c r="AH160" s="109">
        <v>0</v>
      </c>
      <c r="AI160" s="109">
        <v>0</v>
      </c>
      <c r="AJ160" s="109">
        <v>0</v>
      </c>
      <c r="AK160" s="109">
        <v>0</v>
      </c>
      <c r="AL160" s="109">
        <v>0</v>
      </c>
      <c r="AM160" s="109">
        <v>0</v>
      </c>
      <c r="AN160" s="109">
        <v>0</v>
      </c>
      <c r="AO160" s="109">
        <v>0</v>
      </c>
      <c r="AP160" s="109">
        <v>0</v>
      </c>
      <c r="AQ160" s="109">
        <v>0</v>
      </c>
      <c r="AR160" s="109">
        <v>0</v>
      </c>
      <c r="AS160" s="109">
        <v>0</v>
      </c>
      <c r="AT160" s="109">
        <v>0</v>
      </c>
      <c r="AU160" s="109">
        <v>0</v>
      </c>
      <c r="AV160" s="109">
        <v>0</v>
      </c>
      <c r="AW160" s="109">
        <v>0</v>
      </c>
      <c r="AX160" s="109">
        <v>0</v>
      </c>
      <c r="AY160" s="109">
        <v>0</v>
      </c>
    </row>
    <row r="161" spans="1:52" x14ac:dyDescent="0.2">
      <c r="A161" s="112"/>
      <c r="B161" s="133">
        <v>40</v>
      </c>
      <c r="C161" s="109"/>
      <c r="D161" s="109">
        <v>0</v>
      </c>
      <c r="E161" s="109">
        <v>0</v>
      </c>
      <c r="F161" s="109">
        <v>0</v>
      </c>
      <c r="G161" s="109">
        <v>0</v>
      </c>
      <c r="H161" s="109">
        <v>0</v>
      </c>
      <c r="I161" s="109">
        <v>0</v>
      </c>
      <c r="J161" s="109">
        <v>0</v>
      </c>
      <c r="K161" s="109">
        <v>0</v>
      </c>
      <c r="L161" s="109">
        <v>0</v>
      </c>
      <c r="M161" s="109">
        <v>0</v>
      </c>
      <c r="N161" s="109">
        <v>0</v>
      </c>
      <c r="O161" s="109">
        <v>0</v>
      </c>
      <c r="P161" s="109">
        <v>0</v>
      </c>
      <c r="Q161" s="109">
        <v>0</v>
      </c>
      <c r="R161" s="109">
        <v>0</v>
      </c>
      <c r="S161" s="109">
        <v>0</v>
      </c>
      <c r="T161" s="109">
        <v>0</v>
      </c>
      <c r="U161" s="109">
        <v>0</v>
      </c>
      <c r="V161" s="109">
        <v>0</v>
      </c>
      <c r="W161" s="109">
        <v>0</v>
      </c>
      <c r="X161" s="109">
        <v>0</v>
      </c>
      <c r="Y161" s="109">
        <v>0</v>
      </c>
      <c r="Z161" s="109">
        <v>0</v>
      </c>
      <c r="AA161" s="109">
        <v>0</v>
      </c>
      <c r="AB161" s="109">
        <v>0</v>
      </c>
      <c r="AC161" s="109">
        <v>0</v>
      </c>
      <c r="AD161" s="109">
        <v>0</v>
      </c>
      <c r="AE161" s="109">
        <v>0</v>
      </c>
      <c r="AF161" s="109">
        <v>0</v>
      </c>
      <c r="AG161" s="109">
        <v>0</v>
      </c>
      <c r="AH161" s="109">
        <v>0</v>
      </c>
      <c r="AI161" s="109">
        <v>0</v>
      </c>
      <c r="AJ161" s="109">
        <v>0</v>
      </c>
      <c r="AK161" s="109">
        <v>0</v>
      </c>
      <c r="AL161" s="109">
        <v>0</v>
      </c>
      <c r="AM161" s="109">
        <v>0</v>
      </c>
      <c r="AN161" s="109">
        <v>0</v>
      </c>
      <c r="AO161" s="109">
        <v>0</v>
      </c>
      <c r="AP161" s="109">
        <v>0</v>
      </c>
      <c r="AQ161" s="109">
        <v>0</v>
      </c>
      <c r="AR161" s="109">
        <v>0</v>
      </c>
      <c r="AS161" s="109">
        <v>0</v>
      </c>
      <c r="AT161" s="109">
        <v>0</v>
      </c>
      <c r="AU161" s="109">
        <v>0</v>
      </c>
      <c r="AV161" s="109">
        <v>0</v>
      </c>
      <c r="AW161" s="109">
        <v>0</v>
      </c>
      <c r="AX161" s="109">
        <v>0</v>
      </c>
      <c r="AY161" s="109">
        <v>0</v>
      </c>
    </row>
    <row r="162" spans="1:52" x14ac:dyDescent="0.2">
      <c r="A162" s="112"/>
      <c r="B162" s="133">
        <v>41</v>
      </c>
      <c r="C162" s="109"/>
      <c r="D162" s="109">
        <v>0</v>
      </c>
      <c r="E162" s="109">
        <v>0</v>
      </c>
      <c r="F162" s="109">
        <v>0</v>
      </c>
      <c r="G162" s="109">
        <v>0</v>
      </c>
      <c r="H162" s="109">
        <v>0</v>
      </c>
      <c r="I162" s="109">
        <v>0</v>
      </c>
      <c r="J162" s="109">
        <v>0</v>
      </c>
      <c r="K162" s="109">
        <v>0</v>
      </c>
      <c r="L162" s="109">
        <v>0</v>
      </c>
      <c r="M162" s="109">
        <v>0</v>
      </c>
      <c r="N162" s="109">
        <v>0</v>
      </c>
      <c r="O162" s="109">
        <v>0</v>
      </c>
      <c r="P162" s="109">
        <v>0</v>
      </c>
      <c r="Q162" s="109">
        <v>0</v>
      </c>
      <c r="R162" s="109">
        <v>0</v>
      </c>
      <c r="S162" s="109">
        <v>0</v>
      </c>
      <c r="T162" s="109">
        <v>0</v>
      </c>
      <c r="U162" s="109">
        <v>0</v>
      </c>
      <c r="V162" s="109">
        <v>0</v>
      </c>
      <c r="W162" s="109">
        <v>0</v>
      </c>
      <c r="X162" s="109">
        <v>0</v>
      </c>
      <c r="Y162" s="109">
        <v>0</v>
      </c>
      <c r="Z162" s="109">
        <v>0</v>
      </c>
      <c r="AA162" s="109">
        <v>0</v>
      </c>
      <c r="AB162" s="109">
        <v>0</v>
      </c>
      <c r="AC162" s="109">
        <v>0</v>
      </c>
      <c r="AD162" s="109">
        <v>0</v>
      </c>
      <c r="AE162" s="109">
        <v>0</v>
      </c>
      <c r="AF162" s="109">
        <v>0</v>
      </c>
      <c r="AG162" s="109">
        <v>0</v>
      </c>
      <c r="AH162" s="109">
        <v>0</v>
      </c>
      <c r="AI162" s="109">
        <v>0</v>
      </c>
      <c r="AJ162" s="109">
        <v>0</v>
      </c>
      <c r="AK162" s="109">
        <v>0</v>
      </c>
      <c r="AL162" s="109">
        <v>0</v>
      </c>
      <c r="AM162" s="109">
        <v>0</v>
      </c>
      <c r="AN162" s="109">
        <v>0</v>
      </c>
      <c r="AO162" s="109">
        <v>0</v>
      </c>
      <c r="AP162" s="109">
        <v>0</v>
      </c>
      <c r="AQ162" s="109">
        <v>0</v>
      </c>
      <c r="AR162" s="109">
        <v>0</v>
      </c>
      <c r="AS162" s="109">
        <v>0</v>
      </c>
      <c r="AT162" s="109">
        <v>0</v>
      </c>
      <c r="AU162" s="109">
        <v>0</v>
      </c>
      <c r="AV162" s="109">
        <v>0</v>
      </c>
      <c r="AW162" s="109">
        <v>0</v>
      </c>
      <c r="AX162" s="109">
        <v>0</v>
      </c>
      <c r="AY162" s="109">
        <v>0</v>
      </c>
    </row>
    <row r="163" spans="1:52" x14ac:dyDescent="0.2">
      <c r="A163" s="112"/>
      <c r="B163" s="133">
        <v>42</v>
      </c>
      <c r="C163" s="109"/>
      <c r="D163" s="109">
        <v>0</v>
      </c>
      <c r="E163" s="109">
        <v>0</v>
      </c>
      <c r="F163" s="109">
        <v>0</v>
      </c>
      <c r="G163" s="109">
        <v>0</v>
      </c>
      <c r="H163" s="109">
        <v>0</v>
      </c>
      <c r="I163" s="109">
        <v>0</v>
      </c>
      <c r="J163" s="109">
        <v>0</v>
      </c>
      <c r="K163" s="109">
        <v>0</v>
      </c>
      <c r="L163" s="109">
        <v>0</v>
      </c>
      <c r="M163" s="109">
        <v>0</v>
      </c>
      <c r="N163" s="109">
        <v>0</v>
      </c>
      <c r="O163" s="109">
        <v>0</v>
      </c>
      <c r="P163" s="109">
        <v>0</v>
      </c>
      <c r="Q163" s="109">
        <v>0</v>
      </c>
      <c r="R163" s="109">
        <v>0</v>
      </c>
      <c r="S163" s="109">
        <v>0</v>
      </c>
      <c r="T163" s="109">
        <v>0</v>
      </c>
      <c r="U163" s="109">
        <v>0</v>
      </c>
      <c r="V163" s="109">
        <v>0</v>
      </c>
      <c r="W163" s="109">
        <v>0</v>
      </c>
      <c r="X163" s="109">
        <v>0</v>
      </c>
      <c r="Y163" s="109">
        <v>0</v>
      </c>
      <c r="Z163" s="109">
        <v>0</v>
      </c>
      <c r="AA163" s="109">
        <v>0</v>
      </c>
      <c r="AB163" s="109">
        <v>0</v>
      </c>
      <c r="AC163" s="109">
        <v>0</v>
      </c>
      <c r="AD163" s="109">
        <v>0</v>
      </c>
      <c r="AE163" s="109">
        <v>0</v>
      </c>
      <c r="AF163" s="109">
        <v>0</v>
      </c>
      <c r="AG163" s="109">
        <v>0</v>
      </c>
      <c r="AH163" s="109">
        <v>0</v>
      </c>
      <c r="AI163" s="109">
        <v>0</v>
      </c>
      <c r="AJ163" s="109">
        <v>0</v>
      </c>
      <c r="AK163" s="109">
        <v>0</v>
      </c>
      <c r="AL163" s="109">
        <v>0</v>
      </c>
      <c r="AM163" s="109">
        <v>0</v>
      </c>
      <c r="AN163" s="109">
        <v>0</v>
      </c>
      <c r="AO163" s="109">
        <v>0</v>
      </c>
      <c r="AP163" s="109">
        <v>0</v>
      </c>
      <c r="AQ163" s="109">
        <v>0</v>
      </c>
      <c r="AR163" s="109">
        <v>0</v>
      </c>
      <c r="AS163" s="109">
        <v>0</v>
      </c>
      <c r="AT163" s="109">
        <v>0</v>
      </c>
      <c r="AU163" s="109">
        <v>0</v>
      </c>
      <c r="AV163" s="109">
        <v>0</v>
      </c>
      <c r="AW163" s="109">
        <v>0</v>
      </c>
      <c r="AX163" s="109">
        <v>0</v>
      </c>
      <c r="AY163" s="109">
        <v>0</v>
      </c>
    </row>
    <row r="164" spans="1:52" x14ac:dyDescent="0.2">
      <c r="A164" s="112"/>
      <c r="B164" s="133">
        <v>43</v>
      </c>
      <c r="C164" s="109"/>
      <c r="D164" s="109">
        <v>0</v>
      </c>
      <c r="E164" s="109">
        <v>0</v>
      </c>
      <c r="F164" s="109">
        <v>0</v>
      </c>
      <c r="G164" s="109">
        <v>0</v>
      </c>
      <c r="H164" s="109">
        <v>0</v>
      </c>
      <c r="I164" s="109">
        <v>0</v>
      </c>
      <c r="J164" s="109">
        <v>0</v>
      </c>
      <c r="K164" s="109">
        <v>0</v>
      </c>
      <c r="L164" s="109">
        <v>0</v>
      </c>
      <c r="M164" s="109">
        <v>0</v>
      </c>
      <c r="N164" s="109">
        <v>0</v>
      </c>
      <c r="O164" s="109">
        <v>0</v>
      </c>
      <c r="P164" s="109">
        <v>0</v>
      </c>
      <c r="Q164" s="109">
        <v>0</v>
      </c>
      <c r="R164" s="109">
        <v>0</v>
      </c>
      <c r="S164" s="109">
        <v>0</v>
      </c>
      <c r="T164" s="109">
        <v>0</v>
      </c>
      <c r="U164" s="109">
        <v>0</v>
      </c>
      <c r="V164" s="109">
        <v>0</v>
      </c>
      <c r="W164" s="109">
        <v>0</v>
      </c>
      <c r="X164" s="109">
        <v>0</v>
      </c>
      <c r="Y164" s="109">
        <v>0</v>
      </c>
      <c r="Z164" s="109">
        <v>0</v>
      </c>
      <c r="AA164" s="109">
        <v>0</v>
      </c>
      <c r="AB164" s="109">
        <v>0</v>
      </c>
      <c r="AC164" s="109">
        <v>0</v>
      </c>
      <c r="AD164" s="109">
        <v>0</v>
      </c>
      <c r="AE164" s="109">
        <v>0</v>
      </c>
      <c r="AF164" s="109">
        <v>0</v>
      </c>
      <c r="AG164" s="109">
        <v>0</v>
      </c>
      <c r="AH164" s="109">
        <v>0</v>
      </c>
      <c r="AI164" s="109">
        <v>0</v>
      </c>
      <c r="AJ164" s="109">
        <v>0</v>
      </c>
      <c r="AK164" s="109">
        <v>0</v>
      </c>
      <c r="AL164" s="109">
        <v>0</v>
      </c>
      <c r="AM164" s="109">
        <v>0</v>
      </c>
      <c r="AN164" s="109">
        <v>0</v>
      </c>
      <c r="AO164" s="109">
        <v>0</v>
      </c>
      <c r="AP164" s="109">
        <v>0</v>
      </c>
      <c r="AQ164" s="109">
        <v>0</v>
      </c>
      <c r="AR164" s="109">
        <v>0</v>
      </c>
      <c r="AS164" s="109">
        <v>0</v>
      </c>
      <c r="AT164" s="109">
        <v>0</v>
      </c>
      <c r="AU164" s="109">
        <v>0</v>
      </c>
      <c r="AV164" s="109">
        <v>0</v>
      </c>
      <c r="AW164" s="109">
        <v>0</v>
      </c>
      <c r="AX164" s="109">
        <v>0</v>
      </c>
      <c r="AY164" s="109">
        <v>0</v>
      </c>
    </row>
    <row r="165" spans="1:52" x14ac:dyDescent="0.2">
      <c r="A165" s="112"/>
      <c r="B165" s="133">
        <v>44</v>
      </c>
      <c r="C165" s="109"/>
      <c r="D165" s="109">
        <v>0</v>
      </c>
      <c r="E165" s="109">
        <v>0</v>
      </c>
      <c r="F165" s="109">
        <v>0</v>
      </c>
      <c r="G165" s="109">
        <v>0</v>
      </c>
      <c r="H165" s="109">
        <v>0</v>
      </c>
      <c r="I165" s="109">
        <v>0</v>
      </c>
      <c r="J165" s="109">
        <v>0</v>
      </c>
      <c r="K165" s="109">
        <v>0</v>
      </c>
      <c r="L165" s="109">
        <v>0</v>
      </c>
      <c r="M165" s="109">
        <v>0</v>
      </c>
      <c r="N165" s="109">
        <v>0</v>
      </c>
      <c r="O165" s="109">
        <v>0</v>
      </c>
      <c r="P165" s="109">
        <v>0</v>
      </c>
      <c r="Q165" s="109">
        <v>0</v>
      </c>
      <c r="R165" s="109">
        <v>0</v>
      </c>
      <c r="S165" s="109">
        <v>0</v>
      </c>
      <c r="T165" s="109">
        <v>0</v>
      </c>
      <c r="U165" s="109">
        <v>0</v>
      </c>
      <c r="V165" s="109">
        <v>0</v>
      </c>
      <c r="W165" s="109">
        <v>0</v>
      </c>
      <c r="X165" s="109">
        <v>0</v>
      </c>
      <c r="Y165" s="109">
        <v>0</v>
      </c>
      <c r="Z165" s="109">
        <v>0</v>
      </c>
      <c r="AA165" s="109">
        <v>0</v>
      </c>
      <c r="AB165" s="109">
        <v>0</v>
      </c>
      <c r="AC165" s="109">
        <v>0</v>
      </c>
      <c r="AD165" s="109">
        <v>0</v>
      </c>
      <c r="AE165" s="109">
        <v>0</v>
      </c>
      <c r="AF165" s="109">
        <v>0</v>
      </c>
      <c r="AG165" s="109">
        <v>0</v>
      </c>
      <c r="AH165" s="109">
        <v>0</v>
      </c>
      <c r="AI165" s="109">
        <v>0</v>
      </c>
      <c r="AJ165" s="109">
        <v>0</v>
      </c>
      <c r="AK165" s="109">
        <v>0</v>
      </c>
      <c r="AL165" s="109">
        <v>0</v>
      </c>
      <c r="AM165" s="109">
        <v>0</v>
      </c>
      <c r="AN165" s="109">
        <v>0</v>
      </c>
      <c r="AO165" s="109">
        <v>0</v>
      </c>
      <c r="AP165" s="109">
        <v>0</v>
      </c>
      <c r="AQ165" s="109">
        <v>0</v>
      </c>
      <c r="AR165" s="109">
        <v>0</v>
      </c>
      <c r="AS165" s="109">
        <v>0</v>
      </c>
      <c r="AT165" s="109">
        <v>0</v>
      </c>
      <c r="AU165" s="109">
        <v>0</v>
      </c>
      <c r="AV165" s="109">
        <v>0</v>
      </c>
      <c r="AW165" s="109">
        <v>0</v>
      </c>
      <c r="AX165" s="109">
        <v>0</v>
      </c>
      <c r="AY165" s="109">
        <v>0</v>
      </c>
    </row>
    <row r="166" spans="1:52" x14ac:dyDescent="0.2">
      <c r="A166" s="112"/>
      <c r="B166" s="133">
        <v>45</v>
      </c>
      <c r="C166" s="109"/>
      <c r="D166" s="109">
        <v>0</v>
      </c>
      <c r="E166" s="109">
        <v>0</v>
      </c>
      <c r="F166" s="109">
        <v>0</v>
      </c>
      <c r="G166" s="109">
        <v>0</v>
      </c>
      <c r="H166" s="109">
        <v>0</v>
      </c>
      <c r="I166" s="109">
        <v>0</v>
      </c>
      <c r="J166" s="109">
        <v>0</v>
      </c>
      <c r="K166" s="109">
        <v>0</v>
      </c>
      <c r="L166" s="109">
        <v>0</v>
      </c>
      <c r="M166" s="109">
        <v>0</v>
      </c>
      <c r="N166" s="109">
        <v>0</v>
      </c>
      <c r="O166" s="109">
        <v>0</v>
      </c>
      <c r="P166" s="109">
        <v>0</v>
      </c>
      <c r="Q166" s="109">
        <v>0</v>
      </c>
      <c r="R166" s="109">
        <v>0</v>
      </c>
      <c r="S166" s="109">
        <v>0</v>
      </c>
      <c r="T166" s="109">
        <v>0</v>
      </c>
      <c r="U166" s="109">
        <v>0</v>
      </c>
      <c r="V166" s="109">
        <v>0</v>
      </c>
      <c r="W166" s="109">
        <v>0</v>
      </c>
      <c r="X166" s="109">
        <v>0</v>
      </c>
      <c r="Y166" s="109">
        <v>0</v>
      </c>
      <c r="Z166" s="109">
        <v>0</v>
      </c>
      <c r="AA166" s="109">
        <v>0</v>
      </c>
      <c r="AB166" s="109">
        <v>0</v>
      </c>
      <c r="AC166" s="109">
        <v>0</v>
      </c>
      <c r="AD166" s="109">
        <v>0</v>
      </c>
      <c r="AE166" s="109">
        <v>0</v>
      </c>
      <c r="AF166" s="109">
        <v>0</v>
      </c>
      <c r="AG166" s="109">
        <v>0</v>
      </c>
      <c r="AH166" s="109">
        <v>0</v>
      </c>
      <c r="AI166" s="109">
        <v>0</v>
      </c>
      <c r="AJ166" s="109">
        <v>0</v>
      </c>
      <c r="AK166" s="109">
        <v>0</v>
      </c>
      <c r="AL166" s="109">
        <v>0</v>
      </c>
      <c r="AM166" s="109">
        <v>0</v>
      </c>
      <c r="AN166" s="109">
        <v>0</v>
      </c>
      <c r="AO166" s="109">
        <v>0</v>
      </c>
      <c r="AP166" s="109">
        <v>0</v>
      </c>
      <c r="AQ166" s="109">
        <v>0</v>
      </c>
      <c r="AR166" s="109">
        <v>0</v>
      </c>
      <c r="AS166" s="109">
        <v>0</v>
      </c>
      <c r="AT166" s="109">
        <v>0</v>
      </c>
      <c r="AU166" s="109">
        <v>0</v>
      </c>
      <c r="AV166" s="109">
        <v>0</v>
      </c>
      <c r="AW166" s="109">
        <v>0</v>
      </c>
      <c r="AX166" s="109">
        <v>0</v>
      </c>
      <c r="AY166" s="109">
        <v>0</v>
      </c>
    </row>
    <row r="167" spans="1:52" x14ac:dyDescent="0.2">
      <c r="A167" s="112"/>
      <c r="B167" s="133">
        <v>46</v>
      </c>
      <c r="C167" s="109"/>
      <c r="D167" s="109">
        <v>0</v>
      </c>
      <c r="E167" s="109">
        <v>0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  <c r="K167" s="109">
        <v>0</v>
      </c>
      <c r="L167" s="109">
        <v>0</v>
      </c>
      <c r="M167" s="109">
        <v>0</v>
      </c>
      <c r="N167" s="109">
        <v>0</v>
      </c>
      <c r="O167" s="109">
        <v>0</v>
      </c>
      <c r="P167" s="109">
        <v>0</v>
      </c>
      <c r="Q167" s="109">
        <v>0</v>
      </c>
      <c r="R167" s="109">
        <v>0</v>
      </c>
      <c r="S167" s="109">
        <v>0</v>
      </c>
      <c r="T167" s="109">
        <v>0</v>
      </c>
      <c r="U167" s="109">
        <v>0</v>
      </c>
      <c r="V167" s="109">
        <v>0</v>
      </c>
      <c r="W167" s="109">
        <v>0</v>
      </c>
      <c r="X167" s="109">
        <v>0</v>
      </c>
      <c r="Y167" s="109">
        <v>0</v>
      </c>
      <c r="Z167" s="109">
        <v>0</v>
      </c>
      <c r="AA167" s="109">
        <v>0</v>
      </c>
      <c r="AB167" s="109">
        <v>0</v>
      </c>
      <c r="AC167" s="109">
        <v>0</v>
      </c>
      <c r="AD167" s="109">
        <v>0</v>
      </c>
      <c r="AE167" s="109">
        <v>0</v>
      </c>
      <c r="AF167" s="109">
        <v>0</v>
      </c>
      <c r="AG167" s="109">
        <v>0</v>
      </c>
      <c r="AH167" s="109">
        <v>0</v>
      </c>
      <c r="AI167" s="109">
        <v>0</v>
      </c>
      <c r="AJ167" s="109">
        <v>0</v>
      </c>
      <c r="AK167" s="109">
        <v>0</v>
      </c>
      <c r="AL167" s="109">
        <v>0</v>
      </c>
      <c r="AM167" s="109">
        <v>0</v>
      </c>
      <c r="AN167" s="109">
        <v>0</v>
      </c>
      <c r="AO167" s="109">
        <v>0</v>
      </c>
      <c r="AP167" s="109">
        <v>0</v>
      </c>
      <c r="AQ167" s="109">
        <v>0</v>
      </c>
      <c r="AR167" s="109">
        <v>0</v>
      </c>
      <c r="AS167" s="109">
        <v>0</v>
      </c>
      <c r="AT167" s="109">
        <v>0</v>
      </c>
      <c r="AU167" s="109">
        <v>0</v>
      </c>
      <c r="AV167" s="109">
        <v>0</v>
      </c>
      <c r="AW167" s="109">
        <v>0</v>
      </c>
      <c r="AX167" s="109">
        <v>0</v>
      </c>
      <c r="AY167" s="109">
        <v>0</v>
      </c>
    </row>
    <row r="168" spans="1:52" x14ac:dyDescent="0.2">
      <c r="A168" s="112"/>
      <c r="B168" s="133">
        <v>47</v>
      </c>
      <c r="C168" s="109"/>
      <c r="D168" s="109">
        <v>0</v>
      </c>
      <c r="E168" s="109">
        <v>0</v>
      </c>
      <c r="F168" s="109">
        <v>0</v>
      </c>
      <c r="G168" s="109">
        <v>0</v>
      </c>
      <c r="H168" s="109">
        <v>0</v>
      </c>
      <c r="I168" s="109">
        <v>0</v>
      </c>
      <c r="J168" s="109">
        <v>0</v>
      </c>
      <c r="K168" s="109">
        <v>0</v>
      </c>
      <c r="L168" s="109">
        <v>0</v>
      </c>
      <c r="M168" s="109">
        <v>0</v>
      </c>
      <c r="N168" s="109">
        <v>0</v>
      </c>
      <c r="O168" s="109">
        <v>0</v>
      </c>
      <c r="P168" s="109">
        <v>0</v>
      </c>
      <c r="Q168" s="109">
        <v>0</v>
      </c>
      <c r="R168" s="109">
        <v>0</v>
      </c>
      <c r="S168" s="109">
        <v>0</v>
      </c>
      <c r="T168" s="109">
        <v>0</v>
      </c>
      <c r="U168" s="109">
        <v>0</v>
      </c>
      <c r="V168" s="109">
        <v>0</v>
      </c>
      <c r="W168" s="109">
        <v>0</v>
      </c>
      <c r="X168" s="109">
        <v>0</v>
      </c>
      <c r="Y168" s="109">
        <v>0</v>
      </c>
      <c r="Z168" s="109">
        <v>0</v>
      </c>
      <c r="AA168" s="109">
        <v>0</v>
      </c>
      <c r="AB168" s="109">
        <v>0</v>
      </c>
      <c r="AC168" s="109">
        <v>0</v>
      </c>
      <c r="AD168" s="109">
        <v>0</v>
      </c>
      <c r="AE168" s="109">
        <v>0</v>
      </c>
      <c r="AF168" s="109">
        <v>0</v>
      </c>
      <c r="AG168" s="109">
        <v>0</v>
      </c>
      <c r="AH168" s="109">
        <v>0</v>
      </c>
      <c r="AI168" s="109">
        <v>0</v>
      </c>
      <c r="AJ168" s="109">
        <v>0</v>
      </c>
      <c r="AK168" s="109">
        <v>0</v>
      </c>
      <c r="AL168" s="109">
        <v>0</v>
      </c>
      <c r="AM168" s="109">
        <v>0</v>
      </c>
      <c r="AN168" s="109">
        <v>0</v>
      </c>
      <c r="AO168" s="109">
        <v>0</v>
      </c>
      <c r="AP168" s="109">
        <v>0</v>
      </c>
      <c r="AQ168" s="109">
        <v>0</v>
      </c>
      <c r="AR168" s="109">
        <v>0</v>
      </c>
      <c r="AS168" s="109">
        <v>0</v>
      </c>
      <c r="AT168" s="109">
        <v>0</v>
      </c>
      <c r="AU168" s="109">
        <v>0</v>
      </c>
      <c r="AV168" s="109">
        <v>0</v>
      </c>
      <c r="AW168" s="109">
        <v>0</v>
      </c>
      <c r="AX168" s="109">
        <v>0</v>
      </c>
      <c r="AY168" s="109">
        <v>0</v>
      </c>
    </row>
    <row r="169" spans="1:52" x14ac:dyDescent="0.2">
      <c r="A169" s="112"/>
      <c r="B169" s="133">
        <v>48</v>
      </c>
      <c r="C169" s="109"/>
      <c r="D169" s="109">
        <v>0</v>
      </c>
      <c r="E169" s="109">
        <v>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  <c r="K169" s="109">
        <v>0</v>
      </c>
      <c r="L169" s="109">
        <v>0</v>
      </c>
      <c r="M169" s="109">
        <v>0</v>
      </c>
      <c r="N169" s="109">
        <v>0</v>
      </c>
      <c r="O169" s="109">
        <v>0</v>
      </c>
      <c r="P169" s="109">
        <v>0</v>
      </c>
      <c r="Q169" s="109">
        <v>0</v>
      </c>
      <c r="R169" s="109">
        <v>0</v>
      </c>
      <c r="S169" s="109">
        <v>0</v>
      </c>
      <c r="T169" s="109">
        <v>0</v>
      </c>
      <c r="U169" s="109">
        <v>0</v>
      </c>
      <c r="V169" s="109">
        <v>0</v>
      </c>
      <c r="W169" s="109">
        <v>0</v>
      </c>
      <c r="X169" s="109">
        <v>0</v>
      </c>
      <c r="Y169" s="109">
        <v>0</v>
      </c>
      <c r="Z169" s="109">
        <v>0</v>
      </c>
      <c r="AA169" s="109">
        <v>0</v>
      </c>
      <c r="AB169" s="109">
        <v>0</v>
      </c>
      <c r="AC169" s="109">
        <v>0</v>
      </c>
      <c r="AD169" s="109">
        <v>0</v>
      </c>
      <c r="AE169" s="109">
        <v>0</v>
      </c>
      <c r="AF169" s="109">
        <v>0</v>
      </c>
      <c r="AG169" s="109">
        <v>0</v>
      </c>
      <c r="AH169" s="109">
        <v>0</v>
      </c>
      <c r="AI169" s="109">
        <v>0</v>
      </c>
      <c r="AJ169" s="109">
        <v>0</v>
      </c>
      <c r="AK169" s="109">
        <v>0</v>
      </c>
      <c r="AL169" s="109">
        <v>0</v>
      </c>
      <c r="AM169" s="109">
        <v>0</v>
      </c>
      <c r="AN169" s="109">
        <v>0</v>
      </c>
      <c r="AO169" s="109">
        <v>0</v>
      </c>
      <c r="AP169" s="109">
        <v>0</v>
      </c>
      <c r="AQ169" s="109">
        <v>0</v>
      </c>
      <c r="AR169" s="109">
        <v>0</v>
      </c>
      <c r="AS169" s="109">
        <v>0</v>
      </c>
      <c r="AT169" s="109">
        <v>0</v>
      </c>
      <c r="AU169" s="109">
        <v>0</v>
      </c>
      <c r="AV169" s="109">
        <v>0</v>
      </c>
      <c r="AW169" s="109">
        <v>0</v>
      </c>
      <c r="AX169" s="109">
        <v>0</v>
      </c>
      <c r="AY169" s="109">
        <v>0</v>
      </c>
    </row>
    <row r="170" spans="1:52" x14ac:dyDescent="0.2">
      <c r="A170" s="131"/>
      <c r="B170" s="135" t="s">
        <v>295</v>
      </c>
      <c r="C170" s="117"/>
      <c r="D170" s="128">
        <v>0</v>
      </c>
      <c r="E170" s="128">
        <v>0</v>
      </c>
      <c r="F170" s="128">
        <v>0</v>
      </c>
      <c r="G170" s="128">
        <v>0</v>
      </c>
      <c r="H170" s="128">
        <v>0</v>
      </c>
      <c r="I170" s="128">
        <v>0</v>
      </c>
      <c r="J170" s="128">
        <v>0</v>
      </c>
      <c r="K170" s="128">
        <v>0</v>
      </c>
      <c r="L170" s="128">
        <v>0</v>
      </c>
      <c r="M170" s="128">
        <v>0</v>
      </c>
      <c r="N170" s="128">
        <v>0</v>
      </c>
      <c r="O170" s="128">
        <v>0</v>
      </c>
      <c r="P170" s="128">
        <v>0</v>
      </c>
      <c r="Q170" s="128">
        <v>0</v>
      </c>
      <c r="R170" s="128">
        <v>0</v>
      </c>
      <c r="S170" s="128">
        <v>0</v>
      </c>
      <c r="T170" s="128">
        <v>0</v>
      </c>
      <c r="U170" s="128">
        <v>0</v>
      </c>
      <c r="V170" s="128">
        <v>0</v>
      </c>
      <c r="W170" s="128">
        <v>0</v>
      </c>
      <c r="X170" s="128">
        <v>0</v>
      </c>
      <c r="Y170" s="128">
        <v>0</v>
      </c>
      <c r="Z170" s="128">
        <v>0</v>
      </c>
      <c r="AA170" s="128">
        <v>0</v>
      </c>
      <c r="AB170" s="128">
        <v>0</v>
      </c>
      <c r="AC170" s="128">
        <v>0</v>
      </c>
      <c r="AD170" s="128">
        <v>0</v>
      </c>
      <c r="AE170" s="128">
        <v>0</v>
      </c>
      <c r="AF170" s="128">
        <v>0</v>
      </c>
      <c r="AG170" s="128">
        <v>0</v>
      </c>
      <c r="AH170" s="128">
        <v>0</v>
      </c>
      <c r="AI170" s="128">
        <v>0</v>
      </c>
      <c r="AJ170" s="128">
        <v>0</v>
      </c>
      <c r="AK170" s="128">
        <v>0</v>
      </c>
      <c r="AL170" s="128">
        <v>0</v>
      </c>
      <c r="AM170" s="128">
        <v>0</v>
      </c>
      <c r="AN170" s="128">
        <v>0</v>
      </c>
      <c r="AO170" s="128">
        <v>0</v>
      </c>
      <c r="AP170" s="128">
        <v>0</v>
      </c>
      <c r="AQ170" s="128">
        <v>0</v>
      </c>
      <c r="AR170" s="128">
        <v>0</v>
      </c>
      <c r="AS170" s="128">
        <v>0</v>
      </c>
      <c r="AT170" s="128">
        <v>0</v>
      </c>
      <c r="AU170" s="128">
        <v>0</v>
      </c>
      <c r="AV170" s="128">
        <v>0</v>
      </c>
      <c r="AW170" s="128">
        <v>0</v>
      </c>
      <c r="AX170" s="128">
        <v>0</v>
      </c>
      <c r="AY170" s="128">
        <v>0</v>
      </c>
      <c r="AZ170" s="110">
        <f>SUM($D170:$AY170)</f>
        <v>0</v>
      </c>
    </row>
    <row r="172" spans="1:52" x14ac:dyDescent="0.2">
      <c r="A172" s="105" t="s">
        <v>124</v>
      </c>
      <c r="B172" s="136" t="s">
        <v>296</v>
      </c>
      <c r="C172" s="137"/>
      <c r="D172" s="137">
        <v>0</v>
      </c>
      <c r="E172" s="137">
        <v>0</v>
      </c>
      <c r="F172" s="137">
        <v>0</v>
      </c>
      <c r="G172" s="137">
        <v>0</v>
      </c>
      <c r="H172" s="137">
        <v>0</v>
      </c>
      <c r="I172" s="137">
        <v>0</v>
      </c>
      <c r="J172" s="137">
        <v>0</v>
      </c>
      <c r="K172" s="137">
        <v>0</v>
      </c>
      <c r="L172" s="137">
        <v>0</v>
      </c>
      <c r="M172" s="137">
        <v>0</v>
      </c>
      <c r="N172" s="137">
        <v>0</v>
      </c>
      <c r="O172" s="137">
        <v>0</v>
      </c>
      <c r="P172" s="137">
        <v>0</v>
      </c>
      <c r="Q172" s="137">
        <v>0</v>
      </c>
      <c r="R172" s="137">
        <v>0</v>
      </c>
      <c r="S172" s="137">
        <v>0</v>
      </c>
      <c r="T172" s="137">
        <v>0</v>
      </c>
      <c r="U172" s="137">
        <v>0</v>
      </c>
      <c r="V172" s="137">
        <v>0</v>
      </c>
      <c r="W172" s="137">
        <v>0</v>
      </c>
      <c r="X172" s="137">
        <v>0.5</v>
      </c>
      <c r="Y172" s="137">
        <v>0.5</v>
      </c>
      <c r="Z172" s="137">
        <v>0.5</v>
      </c>
      <c r="AA172" s="137">
        <v>0.5</v>
      </c>
      <c r="AB172" s="137">
        <v>0.5</v>
      </c>
      <c r="AC172" s="137">
        <v>0.5</v>
      </c>
      <c r="AD172" s="137">
        <v>0.5</v>
      </c>
      <c r="AE172" s="137">
        <v>0.5</v>
      </c>
      <c r="AF172" s="137">
        <v>1</v>
      </c>
      <c r="AG172" s="137">
        <v>1</v>
      </c>
      <c r="AH172" s="137">
        <v>1</v>
      </c>
      <c r="AI172" s="137">
        <v>1</v>
      </c>
      <c r="AJ172" s="137">
        <v>1</v>
      </c>
      <c r="AK172" s="137">
        <v>1</v>
      </c>
      <c r="AL172" s="137">
        <v>1</v>
      </c>
      <c r="AM172" s="137">
        <v>1</v>
      </c>
      <c r="AN172" s="137">
        <v>1</v>
      </c>
      <c r="AO172" s="137">
        <v>1</v>
      </c>
      <c r="AP172" s="137">
        <v>1</v>
      </c>
      <c r="AQ172" s="137">
        <v>1</v>
      </c>
      <c r="AR172" s="137">
        <v>1</v>
      </c>
      <c r="AS172" s="137">
        <v>1</v>
      </c>
      <c r="AT172" s="137">
        <v>1</v>
      </c>
      <c r="AU172" s="137">
        <v>1</v>
      </c>
      <c r="AV172" s="137">
        <v>1</v>
      </c>
      <c r="AW172" s="137">
        <v>1</v>
      </c>
      <c r="AX172" s="137">
        <v>1</v>
      </c>
      <c r="AY172" s="137">
        <v>1</v>
      </c>
    </row>
    <row r="174" spans="1:52" x14ac:dyDescent="0.2">
      <c r="A174" s="105" t="s">
        <v>271</v>
      </c>
    </row>
    <row r="175" spans="1:52" x14ac:dyDescent="0.2">
      <c r="A175" s="138" t="s">
        <v>125</v>
      </c>
      <c r="B175" s="138" t="s">
        <v>297</v>
      </c>
      <c r="C175" s="127" t="s">
        <v>292</v>
      </c>
      <c r="D175" s="127">
        <f t="shared" ref="D175:AY175" si="1">SUM(D95:D98)</f>
        <v>0</v>
      </c>
      <c r="E175" s="127">
        <f t="shared" si="1"/>
        <v>0</v>
      </c>
      <c r="F175" s="127">
        <f t="shared" si="1"/>
        <v>0</v>
      </c>
      <c r="G175" s="127">
        <f t="shared" si="1"/>
        <v>0</v>
      </c>
      <c r="H175" s="127">
        <f t="shared" si="1"/>
        <v>0</v>
      </c>
      <c r="I175" s="127">
        <f t="shared" si="1"/>
        <v>0</v>
      </c>
      <c r="J175" s="127">
        <f t="shared" si="1"/>
        <v>0</v>
      </c>
      <c r="K175" s="127">
        <f t="shared" si="1"/>
        <v>0</v>
      </c>
      <c r="L175" s="127">
        <f t="shared" si="1"/>
        <v>0</v>
      </c>
      <c r="M175" s="127">
        <f t="shared" si="1"/>
        <v>0</v>
      </c>
      <c r="N175" s="127">
        <f t="shared" si="1"/>
        <v>0</v>
      </c>
      <c r="O175" s="127">
        <f t="shared" si="1"/>
        <v>0</v>
      </c>
      <c r="P175" s="127">
        <f t="shared" si="1"/>
        <v>0</v>
      </c>
      <c r="Q175" s="127">
        <f t="shared" si="1"/>
        <v>0</v>
      </c>
      <c r="R175" s="127">
        <f t="shared" si="1"/>
        <v>0</v>
      </c>
      <c r="S175" s="127">
        <f t="shared" si="1"/>
        <v>0</v>
      </c>
      <c r="T175" s="127">
        <f t="shared" si="1"/>
        <v>0</v>
      </c>
      <c r="U175" s="127">
        <f t="shared" si="1"/>
        <v>0</v>
      </c>
      <c r="V175" s="127">
        <f t="shared" si="1"/>
        <v>0</v>
      </c>
      <c r="W175" s="127">
        <f t="shared" si="1"/>
        <v>0</v>
      </c>
      <c r="X175" s="127">
        <f t="shared" si="1"/>
        <v>0</v>
      </c>
      <c r="Y175" s="127">
        <f t="shared" si="1"/>
        <v>0</v>
      </c>
      <c r="Z175" s="127">
        <f t="shared" si="1"/>
        <v>0</v>
      </c>
      <c r="AA175" s="127">
        <f t="shared" si="1"/>
        <v>0</v>
      </c>
      <c r="AB175" s="127">
        <f t="shared" si="1"/>
        <v>0</v>
      </c>
      <c r="AC175" s="127">
        <f t="shared" si="1"/>
        <v>0</v>
      </c>
      <c r="AD175" s="127">
        <f t="shared" si="1"/>
        <v>0</v>
      </c>
      <c r="AE175" s="127">
        <f t="shared" si="1"/>
        <v>0</v>
      </c>
      <c r="AF175" s="127">
        <f t="shared" si="1"/>
        <v>0</v>
      </c>
      <c r="AG175" s="127">
        <f t="shared" si="1"/>
        <v>0</v>
      </c>
      <c r="AH175" s="127">
        <f t="shared" si="1"/>
        <v>0</v>
      </c>
      <c r="AI175" s="127">
        <f t="shared" si="1"/>
        <v>0</v>
      </c>
      <c r="AJ175" s="127">
        <f t="shared" si="1"/>
        <v>0</v>
      </c>
      <c r="AK175" s="127">
        <f t="shared" si="1"/>
        <v>0</v>
      </c>
      <c r="AL175" s="127">
        <f t="shared" si="1"/>
        <v>0</v>
      </c>
      <c r="AM175" s="127">
        <f t="shared" si="1"/>
        <v>0</v>
      </c>
      <c r="AN175" s="127">
        <f t="shared" si="1"/>
        <v>0</v>
      </c>
      <c r="AO175" s="127">
        <f t="shared" si="1"/>
        <v>0</v>
      </c>
      <c r="AP175" s="127">
        <f t="shared" si="1"/>
        <v>0</v>
      </c>
      <c r="AQ175" s="127">
        <f t="shared" si="1"/>
        <v>0</v>
      </c>
      <c r="AR175" s="127">
        <f t="shared" si="1"/>
        <v>0</v>
      </c>
      <c r="AS175" s="127">
        <f t="shared" si="1"/>
        <v>0</v>
      </c>
      <c r="AT175" s="127">
        <f t="shared" si="1"/>
        <v>0</v>
      </c>
      <c r="AU175" s="127">
        <f t="shared" si="1"/>
        <v>0</v>
      </c>
      <c r="AV175" s="127">
        <f t="shared" si="1"/>
        <v>0</v>
      </c>
      <c r="AW175" s="127">
        <f t="shared" si="1"/>
        <v>0</v>
      </c>
      <c r="AX175" s="127">
        <f t="shared" si="1"/>
        <v>0</v>
      </c>
      <c r="AY175" s="127">
        <f t="shared" si="1"/>
        <v>0</v>
      </c>
    </row>
    <row r="176" spans="1:52" x14ac:dyDescent="0.2">
      <c r="A176" s="128"/>
      <c r="B176" s="139" t="s">
        <v>298</v>
      </c>
      <c r="C176" s="128" t="s">
        <v>292</v>
      </c>
      <c r="D176" s="128">
        <v>0</v>
      </c>
      <c r="E176" s="128">
        <v>0</v>
      </c>
      <c r="F176" s="128">
        <v>0</v>
      </c>
      <c r="G176" s="128">
        <v>0</v>
      </c>
      <c r="H176" s="128">
        <v>0</v>
      </c>
      <c r="I176" s="128">
        <v>0</v>
      </c>
      <c r="J176" s="128">
        <v>0</v>
      </c>
      <c r="K176" s="128">
        <v>0</v>
      </c>
      <c r="L176" s="128">
        <v>0</v>
      </c>
      <c r="M176" s="128">
        <v>0</v>
      </c>
      <c r="N176" s="128">
        <v>0</v>
      </c>
      <c r="O176" s="128">
        <v>0</v>
      </c>
      <c r="P176" s="128">
        <v>0</v>
      </c>
      <c r="Q176" s="128">
        <v>0</v>
      </c>
      <c r="R176" s="128">
        <v>0</v>
      </c>
      <c r="S176" s="128">
        <v>0</v>
      </c>
      <c r="T176" s="128">
        <v>0</v>
      </c>
      <c r="U176" s="128">
        <v>0</v>
      </c>
      <c r="V176" s="128">
        <v>0</v>
      </c>
      <c r="W176" s="128">
        <v>0</v>
      </c>
      <c r="X176" s="128">
        <v>0</v>
      </c>
      <c r="Y176" s="128">
        <v>0</v>
      </c>
      <c r="Z176" s="128">
        <v>0</v>
      </c>
      <c r="AA176" s="128">
        <v>0</v>
      </c>
      <c r="AB176" s="128">
        <v>0</v>
      </c>
      <c r="AC176" s="128">
        <v>0</v>
      </c>
      <c r="AD176" s="128">
        <v>0</v>
      </c>
      <c r="AE176" s="128">
        <v>0</v>
      </c>
      <c r="AF176" s="128">
        <v>0</v>
      </c>
      <c r="AG176" s="128">
        <v>0</v>
      </c>
      <c r="AH176" s="128">
        <v>0</v>
      </c>
      <c r="AI176" s="128">
        <v>0</v>
      </c>
      <c r="AJ176" s="128">
        <v>0</v>
      </c>
      <c r="AK176" s="128">
        <v>0</v>
      </c>
      <c r="AL176" s="128">
        <v>0</v>
      </c>
      <c r="AM176" s="128">
        <v>0</v>
      </c>
      <c r="AN176" s="128">
        <v>0</v>
      </c>
      <c r="AO176" s="128">
        <v>0</v>
      </c>
      <c r="AP176" s="128">
        <v>0</v>
      </c>
      <c r="AQ176" s="128">
        <v>0</v>
      </c>
      <c r="AR176" s="128">
        <v>0</v>
      </c>
      <c r="AS176" s="128">
        <v>0</v>
      </c>
      <c r="AT176" s="128">
        <v>0</v>
      </c>
      <c r="AU176" s="128">
        <v>0</v>
      </c>
      <c r="AV176" s="128">
        <v>0</v>
      </c>
      <c r="AW176" s="128">
        <v>0</v>
      </c>
      <c r="AX176" s="128">
        <v>0</v>
      </c>
      <c r="AY176" s="128">
        <v>0</v>
      </c>
    </row>
    <row r="177" spans="1:51" x14ac:dyDescent="0.2">
      <c r="A177" s="138" t="s">
        <v>133</v>
      </c>
      <c r="B177" s="138" t="s">
        <v>297</v>
      </c>
      <c r="C177" s="127" t="s">
        <v>292</v>
      </c>
      <c r="D177" s="127">
        <f t="shared" ref="D177:AY177" si="2">SUM(D100:D107)</f>
        <v>0</v>
      </c>
      <c r="E177" s="127">
        <f t="shared" si="2"/>
        <v>0</v>
      </c>
      <c r="F177" s="127">
        <f t="shared" si="2"/>
        <v>0</v>
      </c>
      <c r="G177" s="127">
        <f t="shared" si="2"/>
        <v>0</v>
      </c>
      <c r="H177" s="127">
        <f t="shared" si="2"/>
        <v>0</v>
      </c>
      <c r="I177" s="127">
        <f t="shared" si="2"/>
        <v>0</v>
      </c>
      <c r="J177" s="127">
        <f t="shared" si="2"/>
        <v>0</v>
      </c>
      <c r="K177" s="127">
        <f t="shared" si="2"/>
        <v>0</v>
      </c>
      <c r="L177" s="127">
        <f t="shared" si="2"/>
        <v>0</v>
      </c>
      <c r="M177" s="127">
        <f t="shared" si="2"/>
        <v>0</v>
      </c>
      <c r="N177" s="127">
        <f t="shared" si="2"/>
        <v>0</v>
      </c>
      <c r="O177" s="127">
        <f t="shared" si="2"/>
        <v>0</v>
      </c>
      <c r="P177" s="127">
        <f t="shared" si="2"/>
        <v>0</v>
      </c>
      <c r="Q177" s="127">
        <f t="shared" si="2"/>
        <v>0</v>
      </c>
      <c r="R177" s="127">
        <f t="shared" si="2"/>
        <v>0</v>
      </c>
      <c r="S177" s="127">
        <f t="shared" si="2"/>
        <v>0</v>
      </c>
      <c r="T177" s="127">
        <f t="shared" si="2"/>
        <v>0</v>
      </c>
      <c r="U177" s="127">
        <f t="shared" si="2"/>
        <v>0</v>
      </c>
      <c r="V177" s="127">
        <f t="shared" si="2"/>
        <v>0</v>
      </c>
      <c r="W177" s="127">
        <f t="shared" si="2"/>
        <v>0</v>
      </c>
      <c r="X177" s="127">
        <f t="shared" si="2"/>
        <v>0</v>
      </c>
      <c r="Y177" s="127">
        <f t="shared" si="2"/>
        <v>0</v>
      </c>
      <c r="Z177" s="127">
        <f t="shared" si="2"/>
        <v>0</v>
      </c>
      <c r="AA177" s="127">
        <f t="shared" si="2"/>
        <v>0</v>
      </c>
      <c r="AB177" s="127">
        <f t="shared" si="2"/>
        <v>0</v>
      </c>
      <c r="AC177" s="127">
        <f t="shared" si="2"/>
        <v>0</v>
      </c>
      <c r="AD177" s="127">
        <f t="shared" si="2"/>
        <v>0</v>
      </c>
      <c r="AE177" s="127">
        <f t="shared" si="2"/>
        <v>0</v>
      </c>
      <c r="AF177" s="127">
        <f t="shared" si="2"/>
        <v>0</v>
      </c>
      <c r="AG177" s="127">
        <f t="shared" si="2"/>
        <v>0</v>
      </c>
      <c r="AH177" s="127">
        <f t="shared" si="2"/>
        <v>0</v>
      </c>
      <c r="AI177" s="127">
        <f t="shared" si="2"/>
        <v>0</v>
      </c>
      <c r="AJ177" s="127">
        <f t="shared" si="2"/>
        <v>0</v>
      </c>
      <c r="AK177" s="127">
        <f t="shared" si="2"/>
        <v>0</v>
      </c>
      <c r="AL177" s="127">
        <f t="shared" si="2"/>
        <v>0</v>
      </c>
      <c r="AM177" s="127">
        <f t="shared" si="2"/>
        <v>0</v>
      </c>
      <c r="AN177" s="127">
        <f t="shared" si="2"/>
        <v>0</v>
      </c>
      <c r="AO177" s="127">
        <f t="shared" si="2"/>
        <v>0</v>
      </c>
      <c r="AP177" s="127">
        <f t="shared" si="2"/>
        <v>0</v>
      </c>
      <c r="AQ177" s="127">
        <f t="shared" si="2"/>
        <v>0</v>
      </c>
      <c r="AR177" s="127">
        <f t="shared" si="2"/>
        <v>0</v>
      </c>
      <c r="AS177" s="127">
        <f t="shared" si="2"/>
        <v>0</v>
      </c>
      <c r="AT177" s="127">
        <f t="shared" si="2"/>
        <v>0</v>
      </c>
      <c r="AU177" s="127">
        <f t="shared" si="2"/>
        <v>0</v>
      </c>
      <c r="AV177" s="127">
        <f t="shared" si="2"/>
        <v>0</v>
      </c>
      <c r="AW177" s="127">
        <f t="shared" si="2"/>
        <v>0</v>
      </c>
      <c r="AX177" s="127">
        <f t="shared" si="2"/>
        <v>0</v>
      </c>
      <c r="AY177" s="127">
        <f t="shared" si="2"/>
        <v>0</v>
      </c>
    </row>
    <row r="178" spans="1:51" x14ac:dyDescent="0.2">
      <c r="A178" s="128"/>
      <c r="B178" s="139" t="s">
        <v>298</v>
      </c>
      <c r="C178" s="128" t="s">
        <v>292</v>
      </c>
      <c r="D178" s="128">
        <v>0</v>
      </c>
      <c r="E178" s="128">
        <v>0</v>
      </c>
      <c r="F178" s="128">
        <v>0</v>
      </c>
      <c r="G178" s="128">
        <v>0</v>
      </c>
      <c r="H178" s="128">
        <v>0</v>
      </c>
      <c r="I178" s="128">
        <v>0</v>
      </c>
      <c r="J178" s="128">
        <v>0</v>
      </c>
      <c r="K178" s="128">
        <v>0</v>
      </c>
      <c r="L178" s="128">
        <v>0</v>
      </c>
      <c r="M178" s="128">
        <v>0</v>
      </c>
      <c r="N178" s="128">
        <v>0</v>
      </c>
      <c r="O178" s="128">
        <v>0</v>
      </c>
      <c r="P178" s="128">
        <v>0</v>
      </c>
      <c r="Q178" s="128">
        <v>0</v>
      </c>
      <c r="R178" s="128">
        <v>0</v>
      </c>
      <c r="S178" s="128">
        <v>0</v>
      </c>
      <c r="T178" s="128">
        <v>0</v>
      </c>
      <c r="U178" s="128">
        <v>0</v>
      </c>
      <c r="V178" s="128">
        <v>0</v>
      </c>
      <c r="W178" s="128">
        <v>0</v>
      </c>
      <c r="X178" s="128">
        <v>0</v>
      </c>
      <c r="Y178" s="128">
        <v>0</v>
      </c>
      <c r="Z178" s="128">
        <v>0</v>
      </c>
      <c r="AA178" s="128">
        <v>0</v>
      </c>
      <c r="AB178" s="128">
        <v>0</v>
      </c>
      <c r="AC178" s="128">
        <v>0</v>
      </c>
      <c r="AD178" s="128">
        <v>0</v>
      </c>
      <c r="AE178" s="128">
        <v>0</v>
      </c>
      <c r="AF178" s="128">
        <v>0</v>
      </c>
      <c r="AG178" s="128">
        <v>0</v>
      </c>
      <c r="AH178" s="128">
        <v>0</v>
      </c>
      <c r="AI178" s="128">
        <v>0</v>
      </c>
      <c r="AJ178" s="128">
        <v>0</v>
      </c>
      <c r="AK178" s="128">
        <v>0</v>
      </c>
      <c r="AL178" s="128">
        <v>0</v>
      </c>
      <c r="AM178" s="128">
        <v>0</v>
      </c>
      <c r="AN178" s="128">
        <v>0</v>
      </c>
      <c r="AO178" s="128">
        <v>0</v>
      </c>
      <c r="AP178" s="128">
        <v>0</v>
      </c>
      <c r="AQ178" s="128">
        <v>0</v>
      </c>
      <c r="AR178" s="128">
        <v>0</v>
      </c>
      <c r="AS178" s="128">
        <v>0</v>
      </c>
      <c r="AT178" s="128">
        <v>0</v>
      </c>
      <c r="AU178" s="128">
        <v>0</v>
      </c>
      <c r="AV178" s="128">
        <v>0</v>
      </c>
      <c r="AW178" s="128">
        <v>0</v>
      </c>
      <c r="AX178" s="128">
        <v>0</v>
      </c>
      <c r="AY178" s="128">
        <v>0</v>
      </c>
    </row>
    <row r="179" spans="1:51" x14ac:dyDescent="0.2">
      <c r="A179" s="138" t="s">
        <v>134</v>
      </c>
      <c r="B179" s="138" t="s">
        <v>297</v>
      </c>
      <c r="C179" s="127" t="s">
        <v>292</v>
      </c>
      <c r="D179" s="127">
        <f t="shared" ref="D179:AY179" si="3">SUM(D109:D120)</f>
        <v>0</v>
      </c>
      <c r="E179" s="127">
        <f t="shared" si="3"/>
        <v>0</v>
      </c>
      <c r="F179" s="127">
        <f t="shared" si="3"/>
        <v>0</v>
      </c>
      <c r="G179" s="127">
        <f t="shared" si="3"/>
        <v>0</v>
      </c>
      <c r="H179" s="127">
        <f t="shared" si="3"/>
        <v>0</v>
      </c>
      <c r="I179" s="127">
        <f t="shared" si="3"/>
        <v>0</v>
      </c>
      <c r="J179" s="127">
        <f t="shared" si="3"/>
        <v>0</v>
      </c>
      <c r="K179" s="127">
        <f t="shared" si="3"/>
        <v>0</v>
      </c>
      <c r="L179" s="127">
        <f t="shared" si="3"/>
        <v>0</v>
      </c>
      <c r="M179" s="127">
        <f t="shared" si="3"/>
        <v>0</v>
      </c>
      <c r="N179" s="127">
        <f t="shared" si="3"/>
        <v>0</v>
      </c>
      <c r="O179" s="127">
        <f t="shared" si="3"/>
        <v>0</v>
      </c>
      <c r="P179" s="127">
        <f t="shared" si="3"/>
        <v>0</v>
      </c>
      <c r="Q179" s="127">
        <f t="shared" si="3"/>
        <v>0</v>
      </c>
      <c r="R179" s="127">
        <f t="shared" si="3"/>
        <v>0</v>
      </c>
      <c r="S179" s="127">
        <f t="shared" si="3"/>
        <v>0</v>
      </c>
      <c r="T179" s="127">
        <f t="shared" si="3"/>
        <v>0</v>
      </c>
      <c r="U179" s="127">
        <f t="shared" si="3"/>
        <v>0</v>
      </c>
      <c r="V179" s="127">
        <f t="shared" si="3"/>
        <v>0</v>
      </c>
      <c r="W179" s="127">
        <f t="shared" si="3"/>
        <v>0</v>
      </c>
      <c r="X179" s="127">
        <f t="shared" si="3"/>
        <v>0</v>
      </c>
      <c r="Y179" s="127">
        <f t="shared" si="3"/>
        <v>8813.75</v>
      </c>
      <c r="Z179" s="127">
        <f t="shared" si="3"/>
        <v>14233.625</v>
      </c>
      <c r="AA179" s="127">
        <f t="shared" si="3"/>
        <v>17761.3125</v>
      </c>
      <c r="AB179" s="127">
        <f t="shared" si="3"/>
        <v>19332.65625</v>
      </c>
      <c r="AC179" s="127">
        <f t="shared" si="3"/>
        <v>21461.078125</v>
      </c>
      <c r="AD179" s="127">
        <f t="shared" si="3"/>
        <v>22241.5390625</v>
      </c>
      <c r="AE179" s="127">
        <f t="shared" si="3"/>
        <v>23975.01953125</v>
      </c>
      <c r="AF179" s="127">
        <f t="shared" si="3"/>
        <v>25081.009765625</v>
      </c>
      <c r="AG179" s="127">
        <f t="shared" si="3"/>
        <v>27816.5</v>
      </c>
      <c r="AH179" s="127">
        <f t="shared" si="3"/>
        <v>30896</v>
      </c>
      <c r="AI179" s="127">
        <f t="shared" si="3"/>
        <v>30352.5</v>
      </c>
      <c r="AJ179" s="127">
        <f t="shared" si="3"/>
        <v>30821</v>
      </c>
      <c r="AK179" s="127">
        <f t="shared" si="3"/>
        <v>29438.75</v>
      </c>
      <c r="AL179" s="127">
        <f t="shared" si="3"/>
        <v>25785.875</v>
      </c>
      <c r="AM179" s="127">
        <f t="shared" si="3"/>
        <v>26698.6875</v>
      </c>
      <c r="AN179" s="127">
        <f t="shared" si="3"/>
        <v>27292.34375</v>
      </c>
      <c r="AO179" s="127">
        <f t="shared" si="3"/>
        <v>26370.921875</v>
      </c>
      <c r="AP179" s="127">
        <f t="shared" si="3"/>
        <v>24587.421875</v>
      </c>
      <c r="AQ179" s="127">
        <f t="shared" si="3"/>
        <v>24428.921875</v>
      </c>
      <c r="AR179" s="127">
        <f t="shared" si="3"/>
        <v>22604.421875</v>
      </c>
      <c r="AS179" s="127">
        <f t="shared" si="3"/>
        <v>20995.421875</v>
      </c>
      <c r="AT179" s="127">
        <f t="shared" si="3"/>
        <v>16567.421875</v>
      </c>
      <c r="AU179" s="127">
        <f t="shared" si="3"/>
        <v>12217.421875</v>
      </c>
      <c r="AV179" s="127">
        <f t="shared" si="3"/>
        <v>7387.421875</v>
      </c>
      <c r="AW179" s="127">
        <f t="shared" si="3"/>
        <v>1012.5</v>
      </c>
      <c r="AX179" s="127">
        <f t="shared" si="3"/>
        <v>1454.5</v>
      </c>
      <c r="AY179" s="127">
        <f t="shared" si="3"/>
        <v>2199.5</v>
      </c>
    </row>
    <row r="180" spans="1:51" x14ac:dyDescent="0.2">
      <c r="A180" s="128"/>
      <c r="B180" s="139" t="s">
        <v>298</v>
      </c>
      <c r="C180" s="128" t="s">
        <v>292</v>
      </c>
      <c r="D180" s="128">
        <v>0</v>
      </c>
      <c r="E180" s="128">
        <v>0</v>
      </c>
      <c r="F180" s="128">
        <v>0</v>
      </c>
      <c r="G180" s="128">
        <v>0</v>
      </c>
      <c r="H180" s="128">
        <v>0</v>
      </c>
      <c r="I180" s="128">
        <v>0</v>
      </c>
      <c r="J180" s="128">
        <v>0</v>
      </c>
      <c r="K180" s="128">
        <v>0</v>
      </c>
      <c r="L180" s="128">
        <v>0</v>
      </c>
      <c r="M180" s="128">
        <v>0</v>
      </c>
      <c r="N180" s="128">
        <v>0</v>
      </c>
      <c r="O180" s="128">
        <v>0</v>
      </c>
      <c r="P180" s="128">
        <v>0</v>
      </c>
      <c r="Q180" s="128">
        <v>0</v>
      </c>
      <c r="R180" s="128">
        <v>0</v>
      </c>
      <c r="S180" s="128">
        <v>0</v>
      </c>
      <c r="T180" s="128">
        <v>0</v>
      </c>
      <c r="U180" s="128">
        <v>0</v>
      </c>
      <c r="V180" s="128">
        <v>0</v>
      </c>
      <c r="W180" s="128">
        <v>0</v>
      </c>
      <c r="X180" s="128">
        <v>0</v>
      </c>
      <c r="Y180" s="128">
        <v>450</v>
      </c>
      <c r="Z180" s="128">
        <v>413</v>
      </c>
      <c r="AA180" s="128">
        <v>392</v>
      </c>
      <c r="AB180" s="128">
        <v>670</v>
      </c>
      <c r="AC180" s="128">
        <v>612</v>
      </c>
      <c r="AD180" s="128">
        <v>546</v>
      </c>
      <c r="AE180" s="128">
        <v>546</v>
      </c>
      <c r="AF180" s="128">
        <v>938</v>
      </c>
      <c r="AG180" s="128">
        <v>932</v>
      </c>
      <c r="AH180" s="128">
        <v>776</v>
      </c>
      <c r="AI180" s="128">
        <v>924</v>
      </c>
      <c r="AJ180" s="128">
        <v>1607</v>
      </c>
      <c r="AK180" s="128">
        <v>1548</v>
      </c>
      <c r="AL180" s="128">
        <v>1610</v>
      </c>
      <c r="AM180" s="128">
        <v>1619</v>
      </c>
      <c r="AN180" s="128">
        <v>2629</v>
      </c>
      <c r="AO180" s="128">
        <v>2396</v>
      </c>
      <c r="AP180" s="128">
        <v>2163</v>
      </c>
      <c r="AQ180" s="128">
        <v>2437</v>
      </c>
      <c r="AR180" s="128">
        <v>5453</v>
      </c>
      <c r="AS180" s="128">
        <v>6645</v>
      </c>
      <c r="AT180" s="128">
        <v>6567</v>
      </c>
      <c r="AU180" s="128">
        <v>7237</v>
      </c>
      <c r="AV180" s="128">
        <v>7387.421875</v>
      </c>
      <c r="AW180" s="128">
        <v>1012.5</v>
      </c>
      <c r="AX180" s="128">
        <v>1454.5</v>
      </c>
      <c r="AY180" s="128">
        <v>2199.5</v>
      </c>
    </row>
    <row r="181" spans="1:51" x14ac:dyDescent="0.2">
      <c r="A181" s="138" t="s">
        <v>123</v>
      </c>
      <c r="B181" s="138" t="s">
        <v>297</v>
      </c>
      <c r="C181" s="127" t="s">
        <v>292</v>
      </c>
      <c r="D181" s="127">
        <f t="shared" ref="D181:AY181" si="4">(1-D172)*SUM(D122:D169)</f>
        <v>0</v>
      </c>
      <c r="E181" s="127">
        <f t="shared" si="4"/>
        <v>0</v>
      </c>
      <c r="F181" s="127">
        <f t="shared" si="4"/>
        <v>2217</v>
      </c>
      <c r="G181" s="127">
        <f t="shared" si="4"/>
        <v>232.5</v>
      </c>
      <c r="H181" s="127">
        <f t="shared" si="4"/>
        <v>4201.5</v>
      </c>
      <c r="I181" s="127">
        <f t="shared" si="4"/>
        <v>2215.5</v>
      </c>
      <c r="J181" s="127">
        <f t="shared" si="4"/>
        <v>2217</v>
      </c>
      <c r="K181" s="127">
        <f t="shared" si="4"/>
        <v>190</v>
      </c>
      <c r="L181" s="127">
        <f t="shared" si="4"/>
        <v>3169.5</v>
      </c>
      <c r="M181" s="127">
        <f t="shared" si="4"/>
        <v>1855</v>
      </c>
      <c r="N181" s="127">
        <f t="shared" si="4"/>
        <v>4116</v>
      </c>
      <c r="O181" s="127">
        <f t="shared" si="4"/>
        <v>6604</v>
      </c>
      <c r="P181" s="127">
        <f t="shared" si="4"/>
        <v>7516</v>
      </c>
      <c r="Q181" s="127">
        <f t="shared" si="4"/>
        <v>7005.5</v>
      </c>
      <c r="R181" s="127">
        <f t="shared" si="4"/>
        <v>7722.5</v>
      </c>
      <c r="S181" s="127">
        <f t="shared" si="4"/>
        <v>10202.5</v>
      </c>
      <c r="T181" s="127">
        <f t="shared" si="4"/>
        <v>11583</v>
      </c>
      <c r="U181" s="127">
        <f t="shared" si="4"/>
        <v>11598</v>
      </c>
      <c r="V181" s="127">
        <f t="shared" si="4"/>
        <v>15254.5</v>
      </c>
      <c r="W181" s="127">
        <f t="shared" si="4"/>
        <v>17079.5</v>
      </c>
      <c r="X181" s="127">
        <f t="shared" si="4"/>
        <v>8813.75</v>
      </c>
      <c r="Y181" s="127">
        <f t="shared" si="4"/>
        <v>5869.875</v>
      </c>
      <c r="Z181" s="127">
        <f t="shared" si="4"/>
        <v>3940.6875</v>
      </c>
      <c r="AA181" s="127">
        <f t="shared" si="4"/>
        <v>1963.34375</v>
      </c>
      <c r="AB181" s="127">
        <f t="shared" si="4"/>
        <v>2798.421875</v>
      </c>
      <c r="AC181" s="127">
        <f t="shared" si="4"/>
        <v>1392.4609375</v>
      </c>
      <c r="AD181" s="127">
        <f t="shared" si="4"/>
        <v>2279.48046875</v>
      </c>
      <c r="AE181" s="127">
        <f t="shared" si="4"/>
        <v>1651.990234375</v>
      </c>
      <c r="AF181" s="127">
        <f t="shared" si="4"/>
        <v>0</v>
      </c>
      <c r="AG181" s="127">
        <f t="shared" si="4"/>
        <v>0</v>
      </c>
      <c r="AH181" s="127">
        <f t="shared" si="4"/>
        <v>0</v>
      </c>
      <c r="AI181" s="127">
        <f t="shared" si="4"/>
        <v>0</v>
      </c>
      <c r="AJ181" s="127">
        <f t="shared" si="4"/>
        <v>0</v>
      </c>
      <c r="AK181" s="127">
        <f t="shared" si="4"/>
        <v>0</v>
      </c>
      <c r="AL181" s="127">
        <f t="shared" si="4"/>
        <v>0</v>
      </c>
      <c r="AM181" s="127">
        <f t="shared" si="4"/>
        <v>0</v>
      </c>
      <c r="AN181" s="127">
        <f t="shared" si="4"/>
        <v>0</v>
      </c>
      <c r="AO181" s="127">
        <f t="shared" si="4"/>
        <v>0</v>
      </c>
      <c r="AP181" s="127">
        <f t="shared" si="4"/>
        <v>0</v>
      </c>
      <c r="AQ181" s="127">
        <f t="shared" si="4"/>
        <v>0</v>
      </c>
      <c r="AR181" s="127">
        <f t="shared" si="4"/>
        <v>0</v>
      </c>
      <c r="AS181" s="127">
        <f t="shared" si="4"/>
        <v>0</v>
      </c>
      <c r="AT181" s="127">
        <f t="shared" si="4"/>
        <v>0</v>
      </c>
      <c r="AU181" s="127">
        <f t="shared" si="4"/>
        <v>0</v>
      </c>
      <c r="AV181" s="127">
        <f t="shared" si="4"/>
        <v>0</v>
      </c>
      <c r="AW181" s="127">
        <f t="shared" si="4"/>
        <v>0</v>
      </c>
      <c r="AX181" s="127">
        <f t="shared" si="4"/>
        <v>0</v>
      </c>
      <c r="AY181" s="127">
        <f t="shared" si="4"/>
        <v>0</v>
      </c>
    </row>
    <row r="182" spans="1:51" x14ac:dyDescent="0.2">
      <c r="A182" s="128"/>
      <c r="B182" s="139" t="s">
        <v>298</v>
      </c>
      <c r="C182" s="128" t="s">
        <v>292</v>
      </c>
      <c r="D182" s="128">
        <v>0</v>
      </c>
      <c r="E182" s="128">
        <v>0</v>
      </c>
      <c r="F182" s="128">
        <v>2217</v>
      </c>
      <c r="G182" s="128">
        <v>232.5</v>
      </c>
      <c r="H182" s="128">
        <v>4013</v>
      </c>
      <c r="I182" s="128">
        <v>2215.5</v>
      </c>
      <c r="J182" s="128">
        <v>2217</v>
      </c>
      <c r="K182" s="128">
        <v>190</v>
      </c>
      <c r="L182" s="128">
        <v>1547</v>
      </c>
      <c r="M182" s="128">
        <v>1138</v>
      </c>
      <c r="N182" s="128">
        <v>1356</v>
      </c>
      <c r="O182" s="128">
        <v>1495</v>
      </c>
      <c r="P182" s="128">
        <v>743</v>
      </c>
      <c r="Q182" s="128">
        <v>653</v>
      </c>
      <c r="R182" s="128">
        <v>584</v>
      </c>
      <c r="S182" s="128">
        <v>664</v>
      </c>
      <c r="T182" s="128">
        <v>385</v>
      </c>
      <c r="U182" s="128">
        <v>355</v>
      </c>
      <c r="V182" s="128">
        <v>392</v>
      </c>
      <c r="W182" s="128">
        <v>427</v>
      </c>
      <c r="X182" s="128">
        <v>223</v>
      </c>
      <c r="Y182" s="128">
        <v>228</v>
      </c>
      <c r="Z182" s="128">
        <v>224</v>
      </c>
      <c r="AA182" s="128">
        <v>228</v>
      </c>
      <c r="AB182" s="128">
        <v>186</v>
      </c>
      <c r="AC182" s="128">
        <v>193</v>
      </c>
      <c r="AD182" s="128">
        <v>200</v>
      </c>
      <c r="AE182" s="128">
        <v>158</v>
      </c>
      <c r="AF182" s="128">
        <v>0</v>
      </c>
      <c r="AG182" s="128">
        <v>0</v>
      </c>
      <c r="AH182" s="128">
        <v>0</v>
      </c>
      <c r="AI182" s="128">
        <v>0</v>
      </c>
      <c r="AJ182" s="128">
        <v>0</v>
      </c>
      <c r="AK182" s="128">
        <v>0</v>
      </c>
      <c r="AL182" s="128">
        <v>0</v>
      </c>
      <c r="AM182" s="128">
        <v>0</v>
      </c>
      <c r="AN182" s="128">
        <v>0</v>
      </c>
      <c r="AO182" s="128">
        <v>0</v>
      </c>
      <c r="AP182" s="128">
        <v>0</v>
      </c>
      <c r="AQ182" s="128">
        <v>0</v>
      </c>
      <c r="AR182" s="128">
        <v>0</v>
      </c>
      <c r="AS182" s="128">
        <v>0</v>
      </c>
      <c r="AT182" s="128">
        <v>0</v>
      </c>
      <c r="AU182" s="128">
        <v>0</v>
      </c>
      <c r="AV182" s="128">
        <v>0</v>
      </c>
      <c r="AW182" s="128">
        <v>0</v>
      </c>
      <c r="AX182" s="128">
        <v>0</v>
      </c>
      <c r="AY182" s="128">
        <v>0</v>
      </c>
    </row>
    <row r="184" spans="1:51" x14ac:dyDescent="0.2">
      <c r="A184" s="105" t="s">
        <v>299</v>
      </c>
    </row>
    <row r="185" spans="1:51" x14ac:dyDescent="0.2">
      <c r="A185" s="129" t="s">
        <v>125</v>
      </c>
      <c r="B185" s="126">
        <v>1</v>
      </c>
      <c r="C185" s="127"/>
      <c r="D185" s="127">
        <v>0</v>
      </c>
      <c r="E185" s="127">
        <v>0</v>
      </c>
      <c r="F185" s="127">
        <v>0</v>
      </c>
      <c r="G185" s="127">
        <v>0</v>
      </c>
      <c r="H185" s="127">
        <v>0</v>
      </c>
      <c r="I185" s="127">
        <v>0</v>
      </c>
      <c r="J185" s="127">
        <v>0</v>
      </c>
      <c r="K185" s="127">
        <v>0</v>
      </c>
      <c r="L185" s="127">
        <v>0</v>
      </c>
      <c r="M185" s="127">
        <v>0</v>
      </c>
      <c r="N185" s="127">
        <v>0</v>
      </c>
      <c r="O185" s="127">
        <v>0</v>
      </c>
      <c r="P185" s="127">
        <v>0</v>
      </c>
      <c r="Q185" s="127">
        <v>0</v>
      </c>
      <c r="R185" s="127">
        <v>0</v>
      </c>
      <c r="S185" s="127">
        <v>0</v>
      </c>
      <c r="T185" s="127">
        <v>0</v>
      </c>
      <c r="U185" s="127">
        <v>0</v>
      </c>
      <c r="V185" s="127">
        <v>0</v>
      </c>
      <c r="W185" s="127">
        <v>0</v>
      </c>
      <c r="X185" s="127">
        <v>0</v>
      </c>
      <c r="Y185" s="127">
        <v>0</v>
      </c>
      <c r="Z185" s="127">
        <v>0</v>
      </c>
      <c r="AA185" s="127">
        <v>0</v>
      </c>
      <c r="AB185" s="127">
        <v>0</v>
      </c>
      <c r="AC185" s="127">
        <v>0</v>
      </c>
      <c r="AD185" s="127">
        <v>0</v>
      </c>
      <c r="AE185" s="127">
        <v>0</v>
      </c>
      <c r="AF185" s="127">
        <v>0</v>
      </c>
      <c r="AG185" s="127">
        <v>0</v>
      </c>
      <c r="AH185" s="127">
        <v>0</v>
      </c>
      <c r="AI185" s="127">
        <v>0</v>
      </c>
      <c r="AJ185" s="127">
        <v>0</v>
      </c>
      <c r="AK185" s="127">
        <v>0</v>
      </c>
      <c r="AL185" s="127">
        <v>0</v>
      </c>
      <c r="AM185" s="127">
        <v>0</v>
      </c>
      <c r="AN185" s="127">
        <v>0</v>
      </c>
      <c r="AO185" s="127">
        <v>0</v>
      </c>
      <c r="AP185" s="127">
        <v>0</v>
      </c>
      <c r="AQ185" s="127">
        <v>0</v>
      </c>
      <c r="AR185" s="127">
        <v>0</v>
      </c>
      <c r="AS185" s="127">
        <v>0</v>
      </c>
      <c r="AT185" s="127">
        <v>0</v>
      </c>
      <c r="AU185" s="127">
        <v>0</v>
      </c>
      <c r="AV185" s="127">
        <v>0</v>
      </c>
      <c r="AW185" s="127">
        <v>0</v>
      </c>
      <c r="AX185" s="127">
        <v>0</v>
      </c>
      <c r="AY185" s="127">
        <v>0</v>
      </c>
    </row>
    <row r="186" spans="1:51" x14ac:dyDescent="0.2">
      <c r="A186" s="112"/>
      <c r="B186" s="123">
        <v>2</v>
      </c>
      <c r="C186" s="109"/>
      <c r="D186" s="109">
        <v>0</v>
      </c>
      <c r="E186" s="109">
        <v>0</v>
      </c>
      <c r="F186" s="109">
        <v>0</v>
      </c>
      <c r="G186" s="109">
        <v>0</v>
      </c>
      <c r="H186" s="109">
        <v>0</v>
      </c>
      <c r="I186" s="109">
        <v>0</v>
      </c>
      <c r="J186" s="109">
        <v>0</v>
      </c>
      <c r="K186" s="109">
        <v>0</v>
      </c>
      <c r="L186" s="109">
        <v>0</v>
      </c>
      <c r="M186" s="109">
        <v>0</v>
      </c>
      <c r="N186" s="109">
        <v>0</v>
      </c>
      <c r="O186" s="109">
        <v>0</v>
      </c>
      <c r="P186" s="109">
        <v>0</v>
      </c>
      <c r="Q186" s="109">
        <v>0</v>
      </c>
      <c r="R186" s="109">
        <v>0</v>
      </c>
      <c r="S186" s="109">
        <v>0</v>
      </c>
      <c r="T186" s="109">
        <v>0</v>
      </c>
      <c r="U186" s="109">
        <v>0</v>
      </c>
      <c r="V186" s="109">
        <v>0</v>
      </c>
      <c r="W186" s="109">
        <v>0</v>
      </c>
      <c r="X186" s="109">
        <v>0</v>
      </c>
      <c r="Y186" s="109">
        <v>0</v>
      </c>
      <c r="Z186" s="109">
        <v>0</v>
      </c>
      <c r="AA186" s="109">
        <v>0</v>
      </c>
      <c r="AB186" s="109">
        <v>0</v>
      </c>
      <c r="AC186" s="109">
        <v>0</v>
      </c>
      <c r="AD186" s="109">
        <v>0</v>
      </c>
      <c r="AE186" s="109">
        <v>0</v>
      </c>
      <c r="AF186" s="109">
        <v>0</v>
      </c>
      <c r="AG186" s="109">
        <v>0</v>
      </c>
      <c r="AH186" s="109">
        <v>0</v>
      </c>
      <c r="AI186" s="109">
        <v>0</v>
      </c>
      <c r="AJ186" s="109">
        <v>0</v>
      </c>
      <c r="AK186" s="109">
        <v>0</v>
      </c>
      <c r="AL186" s="109">
        <v>0</v>
      </c>
      <c r="AM186" s="109">
        <v>0</v>
      </c>
      <c r="AN186" s="109">
        <v>0</v>
      </c>
      <c r="AO186" s="109">
        <v>0</v>
      </c>
      <c r="AP186" s="109">
        <v>0</v>
      </c>
      <c r="AQ186" s="109">
        <v>0</v>
      </c>
      <c r="AR186" s="109">
        <v>0</v>
      </c>
      <c r="AS186" s="109">
        <v>0</v>
      </c>
      <c r="AT186" s="109">
        <v>0</v>
      </c>
      <c r="AU186" s="109">
        <v>0</v>
      </c>
      <c r="AV186" s="109">
        <v>0</v>
      </c>
      <c r="AW186" s="109">
        <v>0</v>
      </c>
      <c r="AX186" s="109">
        <v>0</v>
      </c>
      <c r="AY186" s="109">
        <v>0</v>
      </c>
    </row>
    <row r="187" spans="1:51" x14ac:dyDescent="0.2">
      <c r="A187" s="112"/>
      <c r="B187" s="130">
        <v>3</v>
      </c>
      <c r="C187" s="109"/>
      <c r="D187" s="109">
        <v>0</v>
      </c>
      <c r="E187" s="109">
        <v>0</v>
      </c>
      <c r="F187" s="109">
        <v>0</v>
      </c>
      <c r="G187" s="109">
        <v>0</v>
      </c>
      <c r="H187" s="109">
        <v>0</v>
      </c>
      <c r="I187" s="109">
        <v>0</v>
      </c>
      <c r="J187" s="109">
        <v>0</v>
      </c>
      <c r="K187" s="109">
        <v>0</v>
      </c>
      <c r="L187" s="109">
        <v>0</v>
      </c>
      <c r="M187" s="109">
        <v>0</v>
      </c>
      <c r="N187" s="109">
        <v>0</v>
      </c>
      <c r="O187" s="109">
        <v>0</v>
      </c>
      <c r="P187" s="109">
        <v>0</v>
      </c>
      <c r="Q187" s="109">
        <v>0</v>
      </c>
      <c r="R187" s="109">
        <v>0</v>
      </c>
      <c r="S187" s="109">
        <v>0</v>
      </c>
      <c r="T187" s="109">
        <v>0</v>
      </c>
      <c r="U187" s="109">
        <v>0</v>
      </c>
      <c r="V187" s="109">
        <v>0</v>
      </c>
      <c r="W187" s="109">
        <v>0</v>
      </c>
      <c r="X187" s="109">
        <v>0</v>
      </c>
      <c r="Y187" s="109">
        <v>0</v>
      </c>
      <c r="Z187" s="109">
        <v>0</v>
      </c>
      <c r="AA187" s="109">
        <v>0</v>
      </c>
      <c r="AB187" s="109">
        <v>0</v>
      </c>
      <c r="AC187" s="109">
        <v>0</v>
      </c>
      <c r="AD187" s="109">
        <v>0</v>
      </c>
      <c r="AE187" s="109">
        <v>0</v>
      </c>
      <c r="AF187" s="109">
        <v>0</v>
      </c>
      <c r="AG187" s="109">
        <v>0</v>
      </c>
      <c r="AH187" s="109">
        <v>0</v>
      </c>
      <c r="AI187" s="109">
        <v>0</v>
      </c>
      <c r="AJ187" s="109">
        <v>0</v>
      </c>
      <c r="AK187" s="109">
        <v>0</v>
      </c>
      <c r="AL187" s="109">
        <v>0</v>
      </c>
      <c r="AM187" s="109">
        <v>0</v>
      </c>
      <c r="AN187" s="109">
        <v>0</v>
      </c>
      <c r="AO187" s="109">
        <v>0</v>
      </c>
      <c r="AP187" s="109">
        <v>0</v>
      </c>
      <c r="AQ187" s="109">
        <v>0</v>
      </c>
      <c r="AR187" s="109">
        <v>0</v>
      </c>
      <c r="AS187" s="109">
        <v>0</v>
      </c>
      <c r="AT187" s="109">
        <v>0</v>
      </c>
      <c r="AU187" s="109">
        <v>0</v>
      </c>
      <c r="AV187" s="109">
        <v>0</v>
      </c>
      <c r="AW187" s="109">
        <v>0</v>
      </c>
      <c r="AX187" s="109">
        <v>0</v>
      </c>
      <c r="AY187" s="109">
        <v>0</v>
      </c>
    </row>
    <row r="188" spans="1:51" x14ac:dyDescent="0.2">
      <c r="A188" s="131"/>
      <c r="B188" s="132">
        <v>4</v>
      </c>
      <c r="C188" s="109"/>
      <c r="D188" s="109">
        <v>0</v>
      </c>
      <c r="E188" s="109">
        <v>0</v>
      </c>
      <c r="F188" s="109">
        <v>0</v>
      </c>
      <c r="G188" s="109">
        <v>0</v>
      </c>
      <c r="H188" s="109">
        <v>0</v>
      </c>
      <c r="I188" s="109">
        <v>0</v>
      </c>
      <c r="J188" s="109">
        <v>0</v>
      </c>
      <c r="K188" s="109">
        <v>0</v>
      </c>
      <c r="L188" s="109">
        <v>0</v>
      </c>
      <c r="M188" s="109">
        <v>0</v>
      </c>
      <c r="N188" s="109">
        <v>0</v>
      </c>
      <c r="O188" s="109">
        <v>0</v>
      </c>
      <c r="P188" s="109">
        <v>0</v>
      </c>
      <c r="Q188" s="109">
        <v>0</v>
      </c>
      <c r="R188" s="109">
        <v>0</v>
      </c>
      <c r="S188" s="109">
        <v>0</v>
      </c>
      <c r="T188" s="109">
        <v>0</v>
      </c>
      <c r="U188" s="109">
        <v>0</v>
      </c>
      <c r="V188" s="109">
        <v>0</v>
      </c>
      <c r="W188" s="109">
        <v>0</v>
      </c>
      <c r="X188" s="109">
        <v>0</v>
      </c>
      <c r="Y188" s="109">
        <v>0</v>
      </c>
      <c r="Z188" s="109">
        <v>0</v>
      </c>
      <c r="AA188" s="109">
        <v>0</v>
      </c>
      <c r="AB188" s="109">
        <v>0</v>
      </c>
      <c r="AC188" s="109">
        <v>0</v>
      </c>
      <c r="AD188" s="109">
        <v>0</v>
      </c>
      <c r="AE188" s="109">
        <v>0</v>
      </c>
      <c r="AF188" s="109">
        <v>0</v>
      </c>
      <c r="AG188" s="109">
        <v>0</v>
      </c>
      <c r="AH188" s="109">
        <v>0</v>
      </c>
      <c r="AI188" s="109">
        <v>0</v>
      </c>
      <c r="AJ188" s="109">
        <v>0</v>
      </c>
      <c r="AK188" s="109">
        <v>0</v>
      </c>
      <c r="AL188" s="109">
        <v>0</v>
      </c>
      <c r="AM188" s="109">
        <v>0</v>
      </c>
      <c r="AN188" s="109">
        <v>0</v>
      </c>
      <c r="AO188" s="109">
        <v>0</v>
      </c>
      <c r="AP188" s="109">
        <v>0</v>
      </c>
      <c r="AQ188" s="109">
        <v>0</v>
      </c>
      <c r="AR188" s="109">
        <v>0</v>
      </c>
      <c r="AS188" s="109">
        <v>0</v>
      </c>
      <c r="AT188" s="109">
        <v>0</v>
      </c>
      <c r="AU188" s="109">
        <v>0</v>
      </c>
      <c r="AV188" s="109">
        <v>0</v>
      </c>
      <c r="AW188" s="109">
        <v>0</v>
      </c>
      <c r="AX188" s="109">
        <v>0</v>
      </c>
      <c r="AY188" s="109">
        <v>0</v>
      </c>
    </row>
    <row r="189" spans="1:51" x14ac:dyDescent="0.2">
      <c r="A189" s="129" t="s">
        <v>133</v>
      </c>
      <c r="B189" s="126">
        <v>1</v>
      </c>
      <c r="C189" s="127"/>
      <c r="D189" s="127">
        <v>0</v>
      </c>
      <c r="E189" s="127">
        <v>0</v>
      </c>
      <c r="F189" s="127">
        <v>0</v>
      </c>
      <c r="G189" s="127">
        <v>0</v>
      </c>
      <c r="H189" s="127">
        <v>0</v>
      </c>
      <c r="I189" s="127">
        <v>0</v>
      </c>
      <c r="J189" s="127">
        <v>0</v>
      </c>
      <c r="K189" s="127">
        <v>0</v>
      </c>
      <c r="L189" s="127">
        <v>0</v>
      </c>
      <c r="M189" s="127">
        <v>0</v>
      </c>
      <c r="N189" s="127">
        <v>0</v>
      </c>
      <c r="O189" s="127">
        <v>0</v>
      </c>
      <c r="P189" s="127">
        <v>0</v>
      </c>
      <c r="Q189" s="127">
        <v>0</v>
      </c>
      <c r="R189" s="127">
        <v>0</v>
      </c>
      <c r="S189" s="127">
        <v>0</v>
      </c>
      <c r="T189" s="127">
        <v>0</v>
      </c>
      <c r="U189" s="127">
        <v>0</v>
      </c>
      <c r="V189" s="127">
        <v>0</v>
      </c>
      <c r="W189" s="127">
        <v>0</v>
      </c>
      <c r="X189" s="127">
        <v>0</v>
      </c>
      <c r="Y189" s="127">
        <v>0</v>
      </c>
      <c r="Z189" s="127">
        <v>0</v>
      </c>
      <c r="AA189" s="127">
        <v>0</v>
      </c>
      <c r="AB189" s="127">
        <v>0</v>
      </c>
      <c r="AC189" s="127">
        <v>0</v>
      </c>
      <c r="AD189" s="127">
        <v>0</v>
      </c>
      <c r="AE189" s="127">
        <v>0</v>
      </c>
      <c r="AF189" s="127">
        <v>0</v>
      </c>
      <c r="AG189" s="127">
        <v>0</v>
      </c>
      <c r="AH189" s="127">
        <v>0</v>
      </c>
      <c r="AI189" s="127">
        <v>0</v>
      </c>
      <c r="AJ189" s="127">
        <v>0</v>
      </c>
      <c r="AK189" s="127">
        <v>0</v>
      </c>
      <c r="AL189" s="127">
        <v>0</v>
      </c>
      <c r="AM189" s="127">
        <v>0</v>
      </c>
      <c r="AN189" s="127">
        <v>0</v>
      </c>
      <c r="AO189" s="127">
        <v>0</v>
      </c>
      <c r="AP189" s="127">
        <v>0</v>
      </c>
      <c r="AQ189" s="127">
        <v>0</v>
      </c>
      <c r="AR189" s="127">
        <v>0</v>
      </c>
      <c r="AS189" s="127">
        <v>0</v>
      </c>
      <c r="AT189" s="127">
        <v>0</v>
      </c>
      <c r="AU189" s="127">
        <v>0</v>
      </c>
      <c r="AV189" s="127">
        <v>0</v>
      </c>
      <c r="AW189" s="127">
        <v>0</v>
      </c>
      <c r="AX189" s="127">
        <v>0</v>
      </c>
      <c r="AY189" s="127">
        <v>0</v>
      </c>
    </row>
    <row r="190" spans="1:51" x14ac:dyDescent="0.2">
      <c r="A190" s="112"/>
      <c r="B190" s="122">
        <v>2</v>
      </c>
      <c r="C190" s="109"/>
      <c r="D190" s="109">
        <v>0</v>
      </c>
      <c r="E190" s="109">
        <v>0</v>
      </c>
      <c r="F190" s="109">
        <v>0</v>
      </c>
      <c r="G190" s="109">
        <v>0</v>
      </c>
      <c r="H190" s="109">
        <v>0</v>
      </c>
      <c r="I190" s="109">
        <v>0</v>
      </c>
      <c r="J190" s="109">
        <v>0</v>
      </c>
      <c r="K190" s="109">
        <v>0</v>
      </c>
      <c r="L190" s="109">
        <v>0</v>
      </c>
      <c r="M190" s="109">
        <v>0</v>
      </c>
      <c r="N190" s="109">
        <v>0</v>
      </c>
      <c r="O190" s="109">
        <v>0</v>
      </c>
      <c r="P190" s="109">
        <v>0</v>
      </c>
      <c r="Q190" s="109">
        <v>0</v>
      </c>
      <c r="R190" s="109">
        <v>0</v>
      </c>
      <c r="S190" s="109">
        <v>0</v>
      </c>
      <c r="T190" s="109">
        <v>0</v>
      </c>
      <c r="U190" s="109">
        <v>0</v>
      </c>
      <c r="V190" s="109">
        <v>0</v>
      </c>
      <c r="W190" s="109">
        <v>0</v>
      </c>
      <c r="X190" s="109">
        <v>0</v>
      </c>
      <c r="Y190" s="109">
        <v>0</v>
      </c>
      <c r="Z190" s="109">
        <v>0</v>
      </c>
      <c r="AA190" s="109">
        <v>0</v>
      </c>
      <c r="AB190" s="109">
        <v>0</v>
      </c>
      <c r="AC190" s="109">
        <v>0</v>
      </c>
      <c r="AD190" s="109">
        <v>0</v>
      </c>
      <c r="AE190" s="109">
        <v>0</v>
      </c>
      <c r="AF190" s="109">
        <v>0</v>
      </c>
      <c r="AG190" s="109">
        <v>0</v>
      </c>
      <c r="AH190" s="109">
        <v>0</v>
      </c>
      <c r="AI190" s="109">
        <v>0</v>
      </c>
      <c r="AJ190" s="109">
        <v>0</v>
      </c>
      <c r="AK190" s="109">
        <v>0</v>
      </c>
      <c r="AL190" s="109">
        <v>0</v>
      </c>
      <c r="AM190" s="109">
        <v>0</v>
      </c>
      <c r="AN190" s="109">
        <v>0</v>
      </c>
      <c r="AO190" s="109">
        <v>0</v>
      </c>
      <c r="AP190" s="109">
        <v>0</v>
      </c>
      <c r="AQ190" s="109">
        <v>0</v>
      </c>
      <c r="AR190" s="109">
        <v>0</v>
      </c>
      <c r="AS190" s="109">
        <v>0</v>
      </c>
      <c r="AT190" s="109">
        <v>0</v>
      </c>
      <c r="AU190" s="109">
        <v>0</v>
      </c>
      <c r="AV190" s="109">
        <v>0</v>
      </c>
      <c r="AW190" s="109">
        <v>0</v>
      </c>
      <c r="AX190" s="109">
        <v>0</v>
      </c>
      <c r="AY190" s="109">
        <v>0</v>
      </c>
    </row>
    <row r="191" spans="1:51" x14ac:dyDescent="0.2">
      <c r="A191" s="112"/>
      <c r="B191" s="123">
        <v>3</v>
      </c>
      <c r="C191" s="109"/>
      <c r="D191" s="109">
        <v>0</v>
      </c>
      <c r="E191" s="109">
        <v>0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  <c r="K191" s="109">
        <v>0</v>
      </c>
      <c r="L191" s="109">
        <v>0</v>
      </c>
      <c r="M191" s="109">
        <v>0</v>
      </c>
      <c r="N191" s="109">
        <v>0</v>
      </c>
      <c r="O191" s="109">
        <v>0</v>
      </c>
      <c r="P191" s="109">
        <v>0</v>
      </c>
      <c r="Q191" s="109">
        <v>0</v>
      </c>
      <c r="R191" s="109">
        <v>0</v>
      </c>
      <c r="S191" s="109">
        <v>0</v>
      </c>
      <c r="T191" s="109">
        <v>0</v>
      </c>
      <c r="U191" s="109">
        <v>0</v>
      </c>
      <c r="V191" s="109">
        <v>0</v>
      </c>
      <c r="W191" s="109">
        <v>0</v>
      </c>
      <c r="X191" s="109">
        <v>0</v>
      </c>
      <c r="Y191" s="109">
        <v>0</v>
      </c>
      <c r="Z191" s="109">
        <v>0</v>
      </c>
      <c r="AA191" s="109">
        <v>0</v>
      </c>
      <c r="AB191" s="109">
        <v>0</v>
      </c>
      <c r="AC191" s="109">
        <v>0</v>
      </c>
      <c r="AD191" s="109">
        <v>0</v>
      </c>
      <c r="AE191" s="109">
        <v>0</v>
      </c>
      <c r="AF191" s="109">
        <v>0</v>
      </c>
      <c r="AG191" s="109">
        <v>0</v>
      </c>
      <c r="AH191" s="109">
        <v>0</v>
      </c>
      <c r="AI191" s="109">
        <v>0</v>
      </c>
      <c r="AJ191" s="109">
        <v>0</v>
      </c>
      <c r="AK191" s="109">
        <v>0</v>
      </c>
      <c r="AL191" s="109">
        <v>0</v>
      </c>
      <c r="AM191" s="109">
        <v>0</v>
      </c>
      <c r="AN191" s="109">
        <v>0</v>
      </c>
      <c r="AO191" s="109">
        <v>0</v>
      </c>
      <c r="AP191" s="109">
        <v>0</v>
      </c>
      <c r="AQ191" s="109">
        <v>0</v>
      </c>
      <c r="AR191" s="109">
        <v>0</v>
      </c>
      <c r="AS191" s="109">
        <v>0</v>
      </c>
      <c r="AT191" s="109">
        <v>0</v>
      </c>
      <c r="AU191" s="109">
        <v>0</v>
      </c>
      <c r="AV191" s="109">
        <v>0</v>
      </c>
      <c r="AW191" s="109">
        <v>0</v>
      </c>
      <c r="AX191" s="109">
        <v>0</v>
      </c>
      <c r="AY191" s="109">
        <v>0</v>
      </c>
    </row>
    <row r="192" spans="1:51" x14ac:dyDescent="0.2">
      <c r="A192" s="112"/>
      <c r="B192" s="123">
        <v>4</v>
      </c>
      <c r="C192" s="109"/>
      <c r="D192" s="109">
        <v>0</v>
      </c>
      <c r="E192" s="109">
        <v>0</v>
      </c>
      <c r="F192" s="109">
        <v>0</v>
      </c>
      <c r="G192" s="109">
        <v>0</v>
      </c>
      <c r="H192" s="109">
        <v>0</v>
      </c>
      <c r="I192" s="109">
        <v>0</v>
      </c>
      <c r="J192" s="109">
        <v>0</v>
      </c>
      <c r="K192" s="109">
        <v>0</v>
      </c>
      <c r="L192" s="109">
        <v>0</v>
      </c>
      <c r="M192" s="109">
        <v>0</v>
      </c>
      <c r="N192" s="109">
        <v>0</v>
      </c>
      <c r="O192" s="109">
        <v>0</v>
      </c>
      <c r="P192" s="109">
        <v>0</v>
      </c>
      <c r="Q192" s="109">
        <v>0</v>
      </c>
      <c r="R192" s="109">
        <v>0</v>
      </c>
      <c r="S192" s="109">
        <v>0</v>
      </c>
      <c r="T192" s="109">
        <v>0</v>
      </c>
      <c r="U192" s="109">
        <v>0</v>
      </c>
      <c r="V192" s="109">
        <v>0</v>
      </c>
      <c r="W192" s="109">
        <v>0</v>
      </c>
      <c r="X192" s="109">
        <v>0</v>
      </c>
      <c r="Y192" s="109">
        <v>0</v>
      </c>
      <c r="Z192" s="109">
        <v>0</v>
      </c>
      <c r="AA192" s="109">
        <v>0</v>
      </c>
      <c r="AB192" s="109">
        <v>0</v>
      </c>
      <c r="AC192" s="109">
        <v>0</v>
      </c>
      <c r="AD192" s="109">
        <v>0</v>
      </c>
      <c r="AE192" s="109">
        <v>0</v>
      </c>
      <c r="AF192" s="109">
        <v>0</v>
      </c>
      <c r="AG192" s="109">
        <v>0</v>
      </c>
      <c r="AH192" s="109">
        <v>0</v>
      </c>
      <c r="AI192" s="109">
        <v>0</v>
      </c>
      <c r="AJ192" s="109">
        <v>0</v>
      </c>
      <c r="AK192" s="109">
        <v>0</v>
      </c>
      <c r="AL192" s="109">
        <v>0</v>
      </c>
      <c r="AM192" s="109">
        <v>0</v>
      </c>
      <c r="AN192" s="109">
        <v>0</v>
      </c>
      <c r="AO192" s="109">
        <v>0</v>
      </c>
      <c r="AP192" s="109">
        <v>0</v>
      </c>
      <c r="AQ192" s="109">
        <v>0</v>
      </c>
      <c r="AR192" s="109">
        <v>0</v>
      </c>
      <c r="AS192" s="109">
        <v>0</v>
      </c>
      <c r="AT192" s="109">
        <v>0</v>
      </c>
      <c r="AU192" s="109">
        <v>0</v>
      </c>
      <c r="AV192" s="109">
        <v>0</v>
      </c>
      <c r="AW192" s="109">
        <v>0</v>
      </c>
      <c r="AX192" s="109">
        <v>0</v>
      </c>
      <c r="AY192" s="109">
        <v>0</v>
      </c>
    </row>
    <row r="193" spans="1:51" x14ac:dyDescent="0.2">
      <c r="A193" s="112"/>
      <c r="B193" s="130">
        <v>5</v>
      </c>
      <c r="C193" s="109"/>
      <c r="D193" s="109">
        <v>0</v>
      </c>
      <c r="E193" s="109">
        <v>0</v>
      </c>
      <c r="F193" s="109">
        <v>0</v>
      </c>
      <c r="G193" s="109">
        <v>0</v>
      </c>
      <c r="H193" s="109">
        <v>0</v>
      </c>
      <c r="I193" s="109">
        <v>0</v>
      </c>
      <c r="J193" s="109">
        <v>0</v>
      </c>
      <c r="K193" s="109">
        <v>0</v>
      </c>
      <c r="L193" s="109">
        <v>0</v>
      </c>
      <c r="M193" s="109">
        <v>0</v>
      </c>
      <c r="N193" s="109">
        <v>0</v>
      </c>
      <c r="O193" s="109">
        <v>0</v>
      </c>
      <c r="P193" s="109">
        <v>0</v>
      </c>
      <c r="Q193" s="109">
        <v>0</v>
      </c>
      <c r="R193" s="109">
        <v>0</v>
      </c>
      <c r="S193" s="109">
        <v>0</v>
      </c>
      <c r="T193" s="109">
        <v>0</v>
      </c>
      <c r="U193" s="109">
        <v>0</v>
      </c>
      <c r="V193" s="109">
        <v>0</v>
      </c>
      <c r="W193" s="109">
        <v>0</v>
      </c>
      <c r="X193" s="109">
        <v>0</v>
      </c>
      <c r="Y193" s="109">
        <v>0</v>
      </c>
      <c r="Z193" s="109">
        <v>0</v>
      </c>
      <c r="AA193" s="109">
        <v>0</v>
      </c>
      <c r="AB193" s="109">
        <v>0</v>
      </c>
      <c r="AC193" s="109">
        <v>0</v>
      </c>
      <c r="AD193" s="109">
        <v>0</v>
      </c>
      <c r="AE193" s="109">
        <v>0</v>
      </c>
      <c r="AF193" s="109">
        <v>0</v>
      </c>
      <c r="AG193" s="109">
        <v>0</v>
      </c>
      <c r="AH193" s="109">
        <v>0</v>
      </c>
      <c r="AI193" s="109">
        <v>0</v>
      </c>
      <c r="AJ193" s="109">
        <v>0</v>
      </c>
      <c r="AK193" s="109">
        <v>0</v>
      </c>
      <c r="AL193" s="109">
        <v>0</v>
      </c>
      <c r="AM193" s="109">
        <v>0</v>
      </c>
      <c r="AN193" s="109">
        <v>0</v>
      </c>
      <c r="AO193" s="109">
        <v>0</v>
      </c>
      <c r="AP193" s="109">
        <v>0</v>
      </c>
      <c r="AQ193" s="109">
        <v>0</v>
      </c>
      <c r="AR193" s="109">
        <v>0</v>
      </c>
      <c r="AS193" s="109">
        <v>0</v>
      </c>
      <c r="AT193" s="109">
        <v>0</v>
      </c>
      <c r="AU193" s="109">
        <v>0</v>
      </c>
      <c r="AV193" s="109">
        <v>0</v>
      </c>
      <c r="AW193" s="109">
        <v>0</v>
      </c>
      <c r="AX193" s="109">
        <v>0</v>
      </c>
      <c r="AY193" s="109">
        <v>0</v>
      </c>
    </row>
    <row r="194" spans="1:51" x14ac:dyDescent="0.2">
      <c r="A194" s="112"/>
      <c r="B194" s="130">
        <v>6</v>
      </c>
      <c r="C194" s="109"/>
      <c r="D194" s="109">
        <v>0</v>
      </c>
      <c r="E194" s="109">
        <v>0</v>
      </c>
      <c r="F194" s="109">
        <v>0</v>
      </c>
      <c r="G194" s="109">
        <v>0</v>
      </c>
      <c r="H194" s="109">
        <v>0</v>
      </c>
      <c r="I194" s="109">
        <v>0</v>
      </c>
      <c r="J194" s="109">
        <v>0</v>
      </c>
      <c r="K194" s="109">
        <v>0</v>
      </c>
      <c r="L194" s="109">
        <v>0</v>
      </c>
      <c r="M194" s="109">
        <v>0</v>
      </c>
      <c r="N194" s="109">
        <v>0</v>
      </c>
      <c r="O194" s="109">
        <v>0</v>
      </c>
      <c r="P194" s="109">
        <v>0</v>
      </c>
      <c r="Q194" s="109">
        <v>0</v>
      </c>
      <c r="R194" s="109">
        <v>0</v>
      </c>
      <c r="S194" s="109">
        <v>0</v>
      </c>
      <c r="T194" s="109">
        <v>0</v>
      </c>
      <c r="U194" s="109">
        <v>0</v>
      </c>
      <c r="V194" s="109">
        <v>0</v>
      </c>
      <c r="W194" s="109">
        <v>0</v>
      </c>
      <c r="X194" s="109">
        <v>0</v>
      </c>
      <c r="Y194" s="109">
        <v>0</v>
      </c>
      <c r="Z194" s="109">
        <v>0</v>
      </c>
      <c r="AA194" s="109">
        <v>0</v>
      </c>
      <c r="AB194" s="109">
        <v>0</v>
      </c>
      <c r="AC194" s="109">
        <v>0</v>
      </c>
      <c r="AD194" s="109">
        <v>0</v>
      </c>
      <c r="AE194" s="109">
        <v>0</v>
      </c>
      <c r="AF194" s="109">
        <v>0</v>
      </c>
      <c r="AG194" s="109">
        <v>0</v>
      </c>
      <c r="AH194" s="109">
        <v>0</v>
      </c>
      <c r="AI194" s="109">
        <v>0</v>
      </c>
      <c r="AJ194" s="109">
        <v>0</v>
      </c>
      <c r="AK194" s="109">
        <v>0</v>
      </c>
      <c r="AL194" s="109">
        <v>0</v>
      </c>
      <c r="AM194" s="109">
        <v>0</v>
      </c>
      <c r="AN194" s="109">
        <v>0</v>
      </c>
      <c r="AO194" s="109">
        <v>0</v>
      </c>
      <c r="AP194" s="109">
        <v>0</v>
      </c>
      <c r="AQ194" s="109">
        <v>0</v>
      </c>
      <c r="AR194" s="109">
        <v>0</v>
      </c>
      <c r="AS194" s="109">
        <v>0</v>
      </c>
      <c r="AT194" s="109">
        <v>0</v>
      </c>
      <c r="AU194" s="109">
        <v>0</v>
      </c>
      <c r="AV194" s="109">
        <v>0</v>
      </c>
      <c r="AW194" s="109">
        <v>0</v>
      </c>
      <c r="AX194" s="109">
        <v>0</v>
      </c>
      <c r="AY194" s="109">
        <v>0</v>
      </c>
    </row>
    <row r="195" spans="1:51" x14ac:dyDescent="0.2">
      <c r="A195" s="112"/>
      <c r="B195" s="133">
        <v>7</v>
      </c>
      <c r="C195" s="109"/>
      <c r="D195" s="109">
        <v>0</v>
      </c>
      <c r="E195" s="109">
        <v>0</v>
      </c>
      <c r="F195" s="109">
        <v>0</v>
      </c>
      <c r="G195" s="109">
        <v>0</v>
      </c>
      <c r="H195" s="109">
        <v>0</v>
      </c>
      <c r="I195" s="109">
        <v>0</v>
      </c>
      <c r="J195" s="109">
        <v>0</v>
      </c>
      <c r="K195" s="109">
        <v>0</v>
      </c>
      <c r="L195" s="109">
        <v>0</v>
      </c>
      <c r="M195" s="109">
        <v>0</v>
      </c>
      <c r="N195" s="109">
        <v>0</v>
      </c>
      <c r="O195" s="109">
        <v>0</v>
      </c>
      <c r="P195" s="109">
        <v>0</v>
      </c>
      <c r="Q195" s="109">
        <v>0</v>
      </c>
      <c r="R195" s="109">
        <v>0</v>
      </c>
      <c r="S195" s="109">
        <v>0</v>
      </c>
      <c r="T195" s="109">
        <v>0</v>
      </c>
      <c r="U195" s="109">
        <v>0</v>
      </c>
      <c r="V195" s="109">
        <v>0</v>
      </c>
      <c r="W195" s="109">
        <v>0</v>
      </c>
      <c r="X195" s="109">
        <v>0</v>
      </c>
      <c r="Y195" s="109">
        <v>0</v>
      </c>
      <c r="Z195" s="109">
        <v>0</v>
      </c>
      <c r="AA195" s="109">
        <v>0</v>
      </c>
      <c r="AB195" s="109">
        <v>0</v>
      </c>
      <c r="AC195" s="109">
        <v>0</v>
      </c>
      <c r="AD195" s="109">
        <v>0</v>
      </c>
      <c r="AE195" s="109">
        <v>0</v>
      </c>
      <c r="AF195" s="109">
        <v>0</v>
      </c>
      <c r="AG195" s="109">
        <v>0</v>
      </c>
      <c r="AH195" s="109">
        <v>0</v>
      </c>
      <c r="AI195" s="109">
        <v>0</v>
      </c>
      <c r="AJ195" s="109">
        <v>0</v>
      </c>
      <c r="AK195" s="109">
        <v>0</v>
      </c>
      <c r="AL195" s="109">
        <v>0</v>
      </c>
      <c r="AM195" s="109">
        <v>0</v>
      </c>
      <c r="AN195" s="109">
        <v>0</v>
      </c>
      <c r="AO195" s="109">
        <v>0</v>
      </c>
      <c r="AP195" s="109">
        <v>0</v>
      </c>
      <c r="AQ195" s="109">
        <v>0</v>
      </c>
      <c r="AR195" s="109">
        <v>0</v>
      </c>
      <c r="AS195" s="109">
        <v>0</v>
      </c>
      <c r="AT195" s="109">
        <v>0</v>
      </c>
      <c r="AU195" s="109">
        <v>0</v>
      </c>
      <c r="AV195" s="109">
        <v>0</v>
      </c>
      <c r="AW195" s="109">
        <v>0</v>
      </c>
      <c r="AX195" s="109">
        <v>0</v>
      </c>
      <c r="AY195" s="109">
        <v>0</v>
      </c>
    </row>
    <row r="196" spans="1:51" x14ac:dyDescent="0.2">
      <c r="A196" s="131"/>
      <c r="B196" s="132">
        <v>8</v>
      </c>
      <c r="C196" s="117"/>
      <c r="D196" s="117">
        <v>0</v>
      </c>
      <c r="E196" s="117">
        <v>0</v>
      </c>
      <c r="F196" s="117">
        <v>0</v>
      </c>
      <c r="G196" s="117">
        <v>0</v>
      </c>
      <c r="H196" s="117">
        <v>0</v>
      </c>
      <c r="I196" s="117">
        <v>0</v>
      </c>
      <c r="J196" s="117">
        <v>0</v>
      </c>
      <c r="K196" s="117">
        <v>0</v>
      </c>
      <c r="L196" s="117">
        <v>0</v>
      </c>
      <c r="M196" s="117">
        <v>0</v>
      </c>
      <c r="N196" s="117">
        <v>0</v>
      </c>
      <c r="O196" s="117">
        <v>0</v>
      </c>
      <c r="P196" s="117">
        <v>0</v>
      </c>
      <c r="Q196" s="117">
        <v>0</v>
      </c>
      <c r="R196" s="117">
        <v>0</v>
      </c>
      <c r="S196" s="117">
        <v>0</v>
      </c>
      <c r="T196" s="117">
        <v>0</v>
      </c>
      <c r="U196" s="117">
        <v>0</v>
      </c>
      <c r="V196" s="117">
        <v>0</v>
      </c>
      <c r="W196" s="117">
        <v>0</v>
      </c>
      <c r="X196" s="117">
        <v>0</v>
      </c>
      <c r="Y196" s="117">
        <v>0</v>
      </c>
      <c r="Z196" s="117">
        <v>0</v>
      </c>
      <c r="AA196" s="117">
        <v>0</v>
      </c>
      <c r="AB196" s="117">
        <v>0</v>
      </c>
      <c r="AC196" s="117">
        <v>0</v>
      </c>
      <c r="AD196" s="117">
        <v>0</v>
      </c>
      <c r="AE196" s="117">
        <v>0</v>
      </c>
      <c r="AF196" s="117">
        <v>0</v>
      </c>
      <c r="AG196" s="117">
        <v>0</v>
      </c>
      <c r="AH196" s="117">
        <v>0</v>
      </c>
      <c r="AI196" s="117">
        <v>0</v>
      </c>
      <c r="AJ196" s="117">
        <v>0</v>
      </c>
      <c r="AK196" s="117">
        <v>0</v>
      </c>
      <c r="AL196" s="117">
        <v>0</v>
      </c>
      <c r="AM196" s="117">
        <v>0</v>
      </c>
      <c r="AN196" s="117">
        <v>0</v>
      </c>
      <c r="AO196" s="117">
        <v>0</v>
      </c>
      <c r="AP196" s="117">
        <v>0</v>
      </c>
      <c r="AQ196" s="117">
        <v>0</v>
      </c>
      <c r="AR196" s="117">
        <v>0</v>
      </c>
      <c r="AS196" s="117">
        <v>0</v>
      </c>
      <c r="AT196" s="117">
        <v>0</v>
      </c>
      <c r="AU196" s="117">
        <v>0</v>
      </c>
      <c r="AV196" s="117">
        <v>0</v>
      </c>
      <c r="AW196" s="117">
        <v>0</v>
      </c>
      <c r="AX196" s="117">
        <v>0</v>
      </c>
      <c r="AY196" s="117">
        <v>0</v>
      </c>
    </row>
    <row r="197" spans="1:51" x14ac:dyDescent="0.2">
      <c r="A197" s="134" t="s">
        <v>134</v>
      </c>
      <c r="B197" s="122">
        <v>1</v>
      </c>
      <c r="C197" s="109"/>
      <c r="D197" s="109">
        <v>0</v>
      </c>
      <c r="E197" s="109">
        <v>0</v>
      </c>
      <c r="F197" s="109">
        <v>0</v>
      </c>
      <c r="G197" s="109">
        <v>0</v>
      </c>
      <c r="H197" s="109">
        <v>0</v>
      </c>
      <c r="I197" s="109">
        <v>0</v>
      </c>
      <c r="J197" s="109">
        <v>0</v>
      </c>
      <c r="K197" s="109">
        <v>0</v>
      </c>
      <c r="L197" s="109">
        <v>0</v>
      </c>
      <c r="M197" s="109">
        <v>0</v>
      </c>
      <c r="N197" s="109">
        <v>0</v>
      </c>
      <c r="O197" s="109">
        <v>0</v>
      </c>
      <c r="P197" s="109">
        <v>0</v>
      </c>
      <c r="Q197" s="109">
        <v>0</v>
      </c>
      <c r="R197" s="109">
        <v>0</v>
      </c>
      <c r="S197" s="109">
        <v>0</v>
      </c>
      <c r="T197" s="109">
        <v>0</v>
      </c>
      <c r="U197" s="109">
        <v>0</v>
      </c>
      <c r="V197" s="109">
        <v>0</v>
      </c>
      <c r="W197" s="109">
        <v>0</v>
      </c>
      <c r="X197" s="109">
        <v>0</v>
      </c>
      <c r="Y197" s="109">
        <v>450</v>
      </c>
      <c r="Z197" s="109">
        <v>0</v>
      </c>
      <c r="AA197" s="109">
        <v>0</v>
      </c>
      <c r="AB197" s="109">
        <v>0</v>
      </c>
      <c r="AC197" s="109">
        <v>0</v>
      </c>
      <c r="AD197" s="109">
        <v>0</v>
      </c>
      <c r="AE197" s="109">
        <v>0</v>
      </c>
      <c r="AF197" s="109">
        <v>0</v>
      </c>
      <c r="AG197" s="109">
        <v>0</v>
      </c>
      <c r="AH197" s="109">
        <v>0</v>
      </c>
      <c r="AI197" s="109">
        <v>0</v>
      </c>
      <c r="AJ197" s="109">
        <v>0</v>
      </c>
      <c r="AK197" s="109">
        <v>0</v>
      </c>
      <c r="AL197" s="109">
        <v>0</v>
      </c>
      <c r="AM197" s="109">
        <v>0</v>
      </c>
      <c r="AN197" s="109">
        <v>0</v>
      </c>
      <c r="AO197" s="109">
        <v>0</v>
      </c>
      <c r="AP197" s="109">
        <v>0</v>
      </c>
      <c r="AQ197" s="109">
        <v>0</v>
      </c>
      <c r="AR197" s="109">
        <v>0</v>
      </c>
      <c r="AS197" s="109">
        <v>0</v>
      </c>
      <c r="AT197" s="109">
        <v>0</v>
      </c>
      <c r="AU197" s="109">
        <v>0</v>
      </c>
      <c r="AV197" s="109">
        <v>2407</v>
      </c>
      <c r="AW197" s="109">
        <v>1012.5</v>
      </c>
      <c r="AX197" s="109">
        <v>1454.5</v>
      </c>
      <c r="AY197" s="109">
        <v>2199.5</v>
      </c>
    </row>
    <row r="198" spans="1:51" x14ac:dyDescent="0.2">
      <c r="A198" s="112"/>
      <c r="B198" s="122">
        <v>2</v>
      </c>
      <c r="C198" s="109"/>
      <c r="D198" s="109">
        <v>0</v>
      </c>
      <c r="E198" s="109">
        <v>0</v>
      </c>
      <c r="F198" s="109">
        <v>0</v>
      </c>
      <c r="G198" s="109">
        <v>0</v>
      </c>
      <c r="H198" s="109">
        <v>0</v>
      </c>
      <c r="I198" s="109">
        <v>0</v>
      </c>
      <c r="J198" s="109">
        <v>0</v>
      </c>
      <c r="K198" s="109">
        <v>0</v>
      </c>
      <c r="L198" s="109">
        <v>0</v>
      </c>
      <c r="M198" s="109">
        <v>0</v>
      </c>
      <c r="N198" s="109">
        <v>0</v>
      </c>
      <c r="O198" s="109">
        <v>0</v>
      </c>
      <c r="P198" s="109">
        <v>0</v>
      </c>
      <c r="Q198" s="109">
        <v>0</v>
      </c>
      <c r="R198" s="109">
        <v>0</v>
      </c>
      <c r="S198" s="109">
        <v>0</v>
      </c>
      <c r="T198" s="109">
        <v>0</v>
      </c>
      <c r="U198" s="109">
        <v>0</v>
      </c>
      <c r="V198" s="109">
        <v>0</v>
      </c>
      <c r="W198" s="109">
        <v>0</v>
      </c>
      <c r="X198" s="109">
        <v>0</v>
      </c>
      <c r="Y198" s="109">
        <v>0</v>
      </c>
      <c r="Z198" s="109">
        <v>413</v>
      </c>
      <c r="AA198" s="109">
        <v>0</v>
      </c>
      <c r="AB198" s="109">
        <v>0</v>
      </c>
      <c r="AC198" s="109">
        <v>0</v>
      </c>
      <c r="AD198" s="109">
        <v>0</v>
      </c>
      <c r="AE198" s="109">
        <v>0</v>
      </c>
      <c r="AF198" s="109">
        <v>0</v>
      </c>
      <c r="AG198" s="109">
        <v>0</v>
      </c>
      <c r="AH198" s="109">
        <v>0</v>
      </c>
      <c r="AI198" s="109">
        <v>0</v>
      </c>
      <c r="AJ198" s="109">
        <v>0</v>
      </c>
      <c r="AK198" s="109">
        <v>0</v>
      </c>
      <c r="AL198" s="109">
        <v>0</v>
      </c>
      <c r="AM198" s="109">
        <v>0</v>
      </c>
      <c r="AN198" s="109">
        <v>0</v>
      </c>
      <c r="AO198" s="109">
        <v>0</v>
      </c>
      <c r="AP198" s="109">
        <v>0</v>
      </c>
      <c r="AQ198" s="109">
        <v>0</v>
      </c>
      <c r="AR198" s="109">
        <v>0</v>
      </c>
      <c r="AS198" s="109">
        <v>0</v>
      </c>
      <c r="AT198" s="109">
        <v>0</v>
      </c>
      <c r="AU198" s="109">
        <v>0</v>
      </c>
      <c r="AV198" s="109">
        <v>2217</v>
      </c>
      <c r="AW198" s="109">
        <v>0</v>
      </c>
      <c r="AX198" s="109">
        <v>0</v>
      </c>
      <c r="AY198" s="109">
        <v>0</v>
      </c>
    </row>
    <row r="199" spans="1:51" x14ac:dyDescent="0.2">
      <c r="A199" s="112"/>
      <c r="B199" s="122">
        <v>3</v>
      </c>
      <c r="C199" s="109"/>
      <c r="D199" s="109">
        <v>0</v>
      </c>
      <c r="E199" s="109">
        <v>0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  <c r="K199" s="109">
        <v>0</v>
      </c>
      <c r="L199" s="109">
        <v>0</v>
      </c>
      <c r="M199" s="109">
        <v>0</v>
      </c>
      <c r="N199" s="109">
        <v>0</v>
      </c>
      <c r="O199" s="109">
        <v>0</v>
      </c>
      <c r="P199" s="109">
        <v>0</v>
      </c>
      <c r="Q199" s="109">
        <v>0</v>
      </c>
      <c r="R199" s="109">
        <v>0</v>
      </c>
      <c r="S199" s="109">
        <v>0</v>
      </c>
      <c r="T199" s="109">
        <v>0</v>
      </c>
      <c r="U199" s="109">
        <v>0</v>
      </c>
      <c r="V199" s="109">
        <v>0</v>
      </c>
      <c r="W199" s="109">
        <v>0</v>
      </c>
      <c r="X199" s="109">
        <v>0</v>
      </c>
      <c r="Y199" s="109">
        <v>0</v>
      </c>
      <c r="Z199" s="109">
        <v>0</v>
      </c>
      <c r="AA199" s="109">
        <v>392</v>
      </c>
      <c r="AB199" s="109">
        <v>0</v>
      </c>
      <c r="AC199" s="109">
        <v>0</v>
      </c>
      <c r="AD199" s="109">
        <v>0</v>
      </c>
      <c r="AE199" s="109">
        <v>0</v>
      </c>
      <c r="AF199" s="109">
        <v>0</v>
      </c>
      <c r="AG199" s="109">
        <v>0</v>
      </c>
      <c r="AH199" s="109">
        <v>0</v>
      </c>
      <c r="AI199" s="109">
        <v>0</v>
      </c>
      <c r="AJ199" s="109">
        <v>0</v>
      </c>
      <c r="AK199" s="109">
        <v>0</v>
      </c>
      <c r="AL199" s="109">
        <v>0</v>
      </c>
      <c r="AM199" s="109">
        <v>0</v>
      </c>
      <c r="AN199" s="109">
        <v>0</v>
      </c>
      <c r="AO199" s="109">
        <v>0</v>
      </c>
      <c r="AP199" s="109">
        <v>0</v>
      </c>
      <c r="AQ199" s="109">
        <v>0</v>
      </c>
      <c r="AR199" s="109">
        <v>0</v>
      </c>
      <c r="AS199" s="109">
        <v>0</v>
      </c>
      <c r="AT199" s="109">
        <v>0</v>
      </c>
      <c r="AU199" s="109">
        <v>3297.578125</v>
      </c>
      <c r="AV199" s="109">
        <v>2217</v>
      </c>
      <c r="AW199" s="109">
        <v>0</v>
      </c>
      <c r="AX199" s="109">
        <v>0</v>
      </c>
      <c r="AY199" s="109">
        <v>0</v>
      </c>
    </row>
    <row r="200" spans="1:51" x14ac:dyDescent="0.2">
      <c r="A200" s="112"/>
      <c r="B200" s="123">
        <v>4</v>
      </c>
      <c r="C200" s="109"/>
      <c r="D200" s="109">
        <v>0</v>
      </c>
      <c r="E200" s="109">
        <v>0</v>
      </c>
      <c r="F200" s="109">
        <v>0</v>
      </c>
      <c r="G200" s="109">
        <v>0</v>
      </c>
      <c r="H200" s="109">
        <v>0</v>
      </c>
      <c r="I200" s="109">
        <v>0</v>
      </c>
      <c r="J200" s="109">
        <v>0</v>
      </c>
      <c r="K200" s="109">
        <v>0</v>
      </c>
      <c r="L200" s="109">
        <v>0</v>
      </c>
      <c r="M200" s="109">
        <v>0</v>
      </c>
      <c r="N200" s="109">
        <v>0</v>
      </c>
      <c r="O200" s="109">
        <v>0</v>
      </c>
      <c r="P200" s="109">
        <v>0</v>
      </c>
      <c r="Q200" s="109">
        <v>0</v>
      </c>
      <c r="R200" s="109">
        <v>0</v>
      </c>
      <c r="S200" s="109">
        <v>0</v>
      </c>
      <c r="T200" s="109">
        <v>0</v>
      </c>
      <c r="U200" s="109">
        <v>0</v>
      </c>
      <c r="V200" s="109">
        <v>0</v>
      </c>
      <c r="W200" s="109">
        <v>0</v>
      </c>
      <c r="X200" s="109">
        <v>0</v>
      </c>
      <c r="Y200" s="109">
        <v>0</v>
      </c>
      <c r="Z200" s="109">
        <v>0</v>
      </c>
      <c r="AA200" s="109">
        <v>0</v>
      </c>
      <c r="AB200" s="109">
        <v>670</v>
      </c>
      <c r="AC200" s="109">
        <v>0</v>
      </c>
      <c r="AD200" s="109">
        <v>0</v>
      </c>
      <c r="AE200" s="109">
        <v>0</v>
      </c>
      <c r="AF200" s="109">
        <v>0</v>
      </c>
      <c r="AG200" s="109">
        <v>0</v>
      </c>
      <c r="AH200" s="109">
        <v>0</v>
      </c>
      <c r="AI200" s="109">
        <v>0</v>
      </c>
      <c r="AJ200" s="109">
        <v>0</v>
      </c>
      <c r="AK200" s="109">
        <v>0</v>
      </c>
      <c r="AL200" s="109">
        <v>0</v>
      </c>
      <c r="AM200" s="109">
        <v>0</v>
      </c>
      <c r="AN200" s="109">
        <v>0</v>
      </c>
      <c r="AO200" s="109">
        <v>0</v>
      </c>
      <c r="AP200" s="109">
        <v>0</v>
      </c>
      <c r="AQ200" s="109">
        <v>0</v>
      </c>
      <c r="AR200" s="109">
        <v>0</v>
      </c>
      <c r="AS200" s="109">
        <v>0</v>
      </c>
      <c r="AT200" s="109">
        <v>0</v>
      </c>
      <c r="AU200" s="109">
        <v>612.5</v>
      </c>
      <c r="AV200" s="109">
        <v>546.421875</v>
      </c>
      <c r="AW200" s="109">
        <v>0</v>
      </c>
      <c r="AX200" s="109">
        <v>0</v>
      </c>
      <c r="AY200" s="109">
        <v>0</v>
      </c>
    </row>
    <row r="201" spans="1:51" x14ac:dyDescent="0.2">
      <c r="A201" s="112"/>
      <c r="B201" s="123">
        <v>5</v>
      </c>
      <c r="C201" s="109"/>
      <c r="D201" s="109">
        <v>0</v>
      </c>
      <c r="E201" s="109">
        <v>0</v>
      </c>
      <c r="F201" s="109">
        <v>0</v>
      </c>
      <c r="G201" s="109">
        <v>0</v>
      </c>
      <c r="H201" s="109">
        <v>0</v>
      </c>
      <c r="I201" s="109">
        <v>0</v>
      </c>
      <c r="J201" s="109">
        <v>0</v>
      </c>
      <c r="K201" s="109">
        <v>0</v>
      </c>
      <c r="L201" s="109">
        <v>0</v>
      </c>
      <c r="M201" s="109">
        <v>0</v>
      </c>
      <c r="N201" s="109">
        <v>0</v>
      </c>
      <c r="O201" s="109">
        <v>0</v>
      </c>
      <c r="P201" s="109">
        <v>0</v>
      </c>
      <c r="Q201" s="109">
        <v>0</v>
      </c>
      <c r="R201" s="109">
        <v>0</v>
      </c>
      <c r="S201" s="109">
        <v>0</v>
      </c>
      <c r="T201" s="109">
        <v>0</v>
      </c>
      <c r="U201" s="109">
        <v>0</v>
      </c>
      <c r="V201" s="109">
        <v>0</v>
      </c>
      <c r="W201" s="109">
        <v>0</v>
      </c>
      <c r="X201" s="109">
        <v>0</v>
      </c>
      <c r="Y201" s="109">
        <v>0</v>
      </c>
      <c r="Z201" s="109">
        <v>0</v>
      </c>
      <c r="AA201" s="109">
        <v>0</v>
      </c>
      <c r="AB201" s="109">
        <v>0</v>
      </c>
      <c r="AC201" s="109">
        <v>612</v>
      </c>
      <c r="AD201" s="109">
        <v>0</v>
      </c>
      <c r="AE201" s="109">
        <v>0</v>
      </c>
      <c r="AF201" s="109">
        <v>0</v>
      </c>
      <c r="AG201" s="109">
        <v>0</v>
      </c>
      <c r="AH201" s="109">
        <v>0</v>
      </c>
      <c r="AI201" s="109">
        <v>0</v>
      </c>
      <c r="AJ201" s="109">
        <v>0</v>
      </c>
      <c r="AK201" s="109">
        <v>0</v>
      </c>
      <c r="AL201" s="109">
        <v>0</v>
      </c>
      <c r="AM201" s="109">
        <v>0</v>
      </c>
      <c r="AN201" s="109">
        <v>0</v>
      </c>
      <c r="AO201" s="109">
        <v>0</v>
      </c>
      <c r="AP201" s="109">
        <v>0</v>
      </c>
      <c r="AQ201" s="109">
        <v>0</v>
      </c>
      <c r="AR201" s="109">
        <v>0</v>
      </c>
      <c r="AS201" s="109">
        <v>0</v>
      </c>
      <c r="AT201" s="109">
        <v>0</v>
      </c>
      <c r="AU201" s="109">
        <v>2004.5</v>
      </c>
      <c r="AV201" s="109">
        <v>0</v>
      </c>
      <c r="AW201" s="109">
        <v>0</v>
      </c>
      <c r="AX201" s="109">
        <v>0</v>
      </c>
      <c r="AY201" s="109">
        <v>0</v>
      </c>
    </row>
    <row r="202" spans="1:51" x14ac:dyDescent="0.2">
      <c r="A202" s="112"/>
      <c r="B202" s="123">
        <v>6</v>
      </c>
      <c r="C202" s="109"/>
      <c r="D202" s="109">
        <v>0</v>
      </c>
      <c r="E202" s="109">
        <v>0</v>
      </c>
      <c r="F202" s="109">
        <v>0</v>
      </c>
      <c r="G202" s="109">
        <v>0</v>
      </c>
      <c r="H202" s="109">
        <v>0</v>
      </c>
      <c r="I202" s="109">
        <v>0</v>
      </c>
      <c r="J202" s="109">
        <v>0</v>
      </c>
      <c r="K202" s="109">
        <v>0</v>
      </c>
      <c r="L202" s="109">
        <v>0</v>
      </c>
      <c r="M202" s="109">
        <v>0</v>
      </c>
      <c r="N202" s="109">
        <v>0</v>
      </c>
      <c r="O202" s="109">
        <v>0</v>
      </c>
      <c r="P202" s="109">
        <v>0</v>
      </c>
      <c r="Q202" s="109">
        <v>0</v>
      </c>
      <c r="R202" s="109">
        <v>0</v>
      </c>
      <c r="S202" s="109">
        <v>0</v>
      </c>
      <c r="T202" s="109">
        <v>0</v>
      </c>
      <c r="U202" s="109">
        <v>0</v>
      </c>
      <c r="V202" s="109">
        <v>0</v>
      </c>
      <c r="W202" s="109">
        <v>0</v>
      </c>
      <c r="X202" s="109">
        <v>0</v>
      </c>
      <c r="Y202" s="109">
        <v>0</v>
      </c>
      <c r="Z202" s="109">
        <v>0</v>
      </c>
      <c r="AA202" s="109">
        <v>0</v>
      </c>
      <c r="AB202" s="109">
        <v>0</v>
      </c>
      <c r="AC202" s="109">
        <v>0</v>
      </c>
      <c r="AD202" s="109">
        <v>546</v>
      </c>
      <c r="AE202" s="109">
        <v>0</v>
      </c>
      <c r="AF202" s="109">
        <v>0</v>
      </c>
      <c r="AG202" s="109">
        <v>0</v>
      </c>
      <c r="AH202" s="109">
        <v>0</v>
      </c>
      <c r="AI202" s="109">
        <v>0</v>
      </c>
      <c r="AJ202" s="109">
        <v>0</v>
      </c>
      <c r="AK202" s="109">
        <v>0</v>
      </c>
      <c r="AL202" s="109">
        <v>0</v>
      </c>
      <c r="AM202" s="109">
        <v>0</v>
      </c>
      <c r="AN202" s="109">
        <v>0</v>
      </c>
      <c r="AO202" s="109">
        <v>0</v>
      </c>
      <c r="AP202" s="109">
        <v>0</v>
      </c>
      <c r="AQ202" s="109">
        <v>0</v>
      </c>
      <c r="AR202" s="109">
        <v>0</v>
      </c>
      <c r="AS202" s="109">
        <v>0</v>
      </c>
      <c r="AT202" s="109">
        <v>1167.078125</v>
      </c>
      <c r="AU202" s="109">
        <v>612.5</v>
      </c>
      <c r="AV202" s="109">
        <v>0</v>
      </c>
      <c r="AW202" s="109">
        <v>0</v>
      </c>
      <c r="AX202" s="109">
        <v>0</v>
      </c>
      <c r="AY202" s="109">
        <v>0</v>
      </c>
    </row>
    <row r="203" spans="1:51" x14ac:dyDescent="0.2">
      <c r="A203" s="112"/>
      <c r="B203" s="130">
        <v>7</v>
      </c>
      <c r="C203" s="109"/>
      <c r="D203" s="109">
        <v>0</v>
      </c>
      <c r="E203" s="109">
        <v>0</v>
      </c>
      <c r="F203" s="109">
        <v>0</v>
      </c>
      <c r="G203" s="109">
        <v>0</v>
      </c>
      <c r="H203" s="109">
        <v>0</v>
      </c>
      <c r="I203" s="109">
        <v>0</v>
      </c>
      <c r="J203" s="109">
        <v>0</v>
      </c>
      <c r="K203" s="109">
        <v>0</v>
      </c>
      <c r="L203" s="109">
        <v>0</v>
      </c>
      <c r="M203" s="109">
        <v>0</v>
      </c>
      <c r="N203" s="109">
        <v>0</v>
      </c>
      <c r="O203" s="109">
        <v>0</v>
      </c>
      <c r="P203" s="109">
        <v>0</v>
      </c>
      <c r="Q203" s="109">
        <v>0</v>
      </c>
      <c r="R203" s="109">
        <v>0</v>
      </c>
      <c r="S203" s="109">
        <v>0</v>
      </c>
      <c r="T203" s="109">
        <v>0</v>
      </c>
      <c r="U203" s="109">
        <v>0</v>
      </c>
      <c r="V203" s="109">
        <v>0</v>
      </c>
      <c r="W203" s="109">
        <v>0</v>
      </c>
      <c r="X203" s="109">
        <v>0</v>
      </c>
      <c r="Y203" s="109">
        <v>0</v>
      </c>
      <c r="Z203" s="109">
        <v>0</v>
      </c>
      <c r="AA203" s="109">
        <v>0</v>
      </c>
      <c r="AB203" s="109">
        <v>0</v>
      </c>
      <c r="AC203" s="109">
        <v>0</v>
      </c>
      <c r="AD203" s="109">
        <v>0</v>
      </c>
      <c r="AE203" s="109">
        <v>546</v>
      </c>
      <c r="AF203" s="109">
        <v>0</v>
      </c>
      <c r="AG203" s="109">
        <v>0</v>
      </c>
      <c r="AH203" s="109">
        <v>0</v>
      </c>
      <c r="AI203" s="109">
        <v>0</v>
      </c>
      <c r="AJ203" s="109">
        <v>0</v>
      </c>
      <c r="AK203" s="109">
        <v>0</v>
      </c>
      <c r="AL203" s="109">
        <v>0</v>
      </c>
      <c r="AM203" s="109">
        <v>0</v>
      </c>
      <c r="AN203" s="109">
        <v>0</v>
      </c>
      <c r="AO203" s="109">
        <v>0</v>
      </c>
      <c r="AP203" s="109">
        <v>0</v>
      </c>
      <c r="AQ203" s="109">
        <v>0</v>
      </c>
      <c r="AR203" s="109">
        <v>0</v>
      </c>
      <c r="AS203" s="109">
        <v>2010.578125</v>
      </c>
      <c r="AT203" s="109">
        <v>2557</v>
      </c>
      <c r="AU203" s="109">
        <v>709.921875</v>
      </c>
      <c r="AV203" s="109">
        <v>0</v>
      </c>
      <c r="AW203" s="109">
        <v>0</v>
      </c>
      <c r="AX203" s="109">
        <v>0</v>
      </c>
      <c r="AY203" s="109">
        <v>0</v>
      </c>
    </row>
    <row r="204" spans="1:51" x14ac:dyDescent="0.2">
      <c r="A204" s="112"/>
      <c r="B204" s="130">
        <v>8</v>
      </c>
      <c r="C204" s="109"/>
      <c r="D204" s="109">
        <v>0</v>
      </c>
      <c r="E204" s="109">
        <v>0</v>
      </c>
      <c r="F204" s="109">
        <v>0</v>
      </c>
      <c r="G204" s="109">
        <v>0</v>
      </c>
      <c r="H204" s="109">
        <v>0</v>
      </c>
      <c r="I204" s="109">
        <v>0</v>
      </c>
      <c r="J204" s="109">
        <v>0</v>
      </c>
      <c r="K204" s="109">
        <v>0</v>
      </c>
      <c r="L204" s="109">
        <v>0</v>
      </c>
      <c r="M204" s="109">
        <v>0</v>
      </c>
      <c r="N204" s="109">
        <v>0</v>
      </c>
      <c r="O204" s="109">
        <v>0</v>
      </c>
      <c r="P204" s="109">
        <v>0</v>
      </c>
      <c r="Q204" s="109">
        <v>0</v>
      </c>
      <c r="R204" s="109">
        <v>0</v>
      </c>
      <c r="S204" s="109">
        <v>0</v>
      </c>
      <c r="T204" s="109">
        <v>0</v>
      </c>
      <c r="U204" s="109">
        <v>0</v>
      </c>
      <c r="V204" s="109">
        <v>0</v>
      </c>
      <c r="W204" s="109">
        <v>0</v>
      </c>
      <c r="X204" s="109">
        <v>0</v>
      </c>
      <c r="Y204" s="109">
        <v>0</v>
      </c>
      <c r="Z204" s="109">
        <v>0</v>
      </c>
      <c r="AA204" s="109">
        <v>0</v>
      </c>
      <c r="AB204" s="109">
        <v>0</v>
      </c>
      <c r="AC204" s="109">
        <v>0</v>
      </c>
      <c r="AD204" s="109">
        <v>0</v>
      </c>
      <c r="AE204" s="109">
        <v>0</v>
      </c>
      <c r="AF204" s="109">
        <v>938</v>
      </c>
      <c r="AG204" s="109">
        <v>0</v>
      </c>
      <c r="AH204" s="109">
        <v>0</v>
      </c>
      <c r="AI204" s="109">
        <v>0</v>
      </c>
      <c r="AJ204" s="109">
        <v>0</v>
      </c>
      <c r="AK204" s="109">
        <v>0</v>
      </c>
      <c r="AL204" s="109">
        <v>0</v>
      </c>
      <c r="AM204" s="109">
        <v>0</v>
      </c>
      <c r="AN204" s="109">
        <v>0</v>
      </c>
      <c r="AO204" s="109">
        <v>0</v>
      </c>
      <c r="AP204" s="109">
        <v>0</v>
      </c>
      <c r="AQ204" s="109">
        <v>0</v>
      </c>
      <c r="AR204" s="109">
        <v>0</v>
      </c>
      <c r="AS204" s="109">
        <v>2217</v>
      </c>
      <c r="AT204" s="109">
        <v>2842.921875</v>
      </c>
      <c r="AU204" s="109">
        <v>0</v>
      </c>
      <c r="AV204" s="109">
        <v>0</v>
      </c>
      <c r="AW204" s="109">
        <v>0</v>
      </c>
      <c r="AX204" s="109">
        <v>0</v>
      </c>
      <c r="AY204" s="109">
        <v>0</v>
      </c>
    </row>
    <row r="205" spans="1:51" x14ac:dyDescent="0.2">
      <c r="A205" s="112"/>
      <c r="B205" s="130">
        <v>9</v>
      </c>
      <c r="C205" s="109"/>
      <c r="D205" s="109">
        <v>0</v>
      </c>
      <c r="E205" s="109">
        <v>0</v>
      </c>
      <c r="F205" s="109">
        <v>0</v>
      </c>
      <c r="G205" s="109">
        <v>0</v>
      </c>
      <c r="H205" s="109">
        <v>0</v>
      </c>
      <c r="I205" s="109">
        <v>0</v>
      </c>
      <c r="J205" s="109">
        <v>0</v>
      </c>
      <c r="K205" s="109">
        <v>0</v>
      </c>
      <c r="L205" s="109">
        <v>0</v>
      </c>
      <c r="M205" s="109">
        <v>0</v>
      </c>
      <c r="N205" s="109">
        <v>0</v>
      </c>
      <c r="O205" s="109">
        <v>0</v>
      </c>
      <c r="P205" s="109">
        <v>0</v>
      </c>
      <c r="Q205" s="109">
        <v>0</v>
      </c>
      <c r="R205" s="109">
        <v>0</v>
      </c>
      <c r="S205" s="109">
        <v>0</v>
      </c>
      <c r="T205" s="109">
        <v>0</v>
      </c>
      <c r="U205" s="109">
        <v>0</v>
      </c>
      <c r="V205" s="109">
        <v>0</v>
      </c>
      <c r="W205" s="109">
        <v>0</v>
      </c>
      <c r="X205" s="109">
        <v>0</v>
      </c>
      <c r="Y205" s="109">
        <v>0</v>
      </c>
      <c r="Z205" s="109">
        <v>0</v>
      </c>
      <c r="AA205" s="109">
        <v>0</v>
      </c>
      <c r="AB205" s="109">
        <v>0</v>
      </c>
      <c r="AC205" s="109">
        <v>0</v>
      </c>
      <c r="AD205" s="109">
        <v>0</v>
      </c>
      <c r="AE205" s="109">
        <v>0</v>
      </c>
      <c r="AF205" s="109">
        <v>0</v>
      </c>
      <c r="AG205" s="109">
        <v>932</v>
      </c>
      <c r="AH205" s="109">
        <v>0</v>
      </c>
      <c r="AI205" s="109">
        <v>0</v>
      </c>
      <c r="AJ205" s="109">
        <v>0</v>
      </c>
      <c r="AK205" s="109">
        <v>0</v>
      </c>
      <c r="AL205" s="109">
        <v>0</v>
      </c>
      <c r="AM205" s="109">
        <v>0</v>
      </c>
      <c r="AN205" s="109">
        <v>0</v>
      </c>
      <c r="AO205" s="109">
        <v>0</v>
      </c>
      <c r="AP205" s="109">
        <v>0</v>
      </c>
      <c r="AQ205" s="109">
        <v>0</v>
      </c>
      <c r="AR205" s="109">
        <v>0</v>
      </c>
      <c r="AS205" s="109">
        <v>232.5</v>
      </c>
      <c r="AT205" s="109">
        <v>0</v>
      </c>
      <c r="AU205" s="109">
        <v>0</v>
      </c>
      <c r="AV205" s="109">
        <v>0</v>
      </c>
      <c r="AW205" s="109">
        <v>0</v>
      </c>
      <c r="AX205" s="109">
        <v>0</v>
      </c>
      <c r="AY205" s="109">
        <v>0</v>
      </c>
    </row>
    <row r="206" spans="1:51" x14ac:dyDescent="0.2">
      <c r="A206" s="112"/>
      <c r="B206" s="133">
        <v>10</v>
      </c>
      <c r="C206" s="109"/>
      <c r="D206" s="109">
        <v>0</v>
      </c>
      <c r="E206" s="109">
        <v>0</v>
      </c>
      <c r="F206" s="109">
        <v>0</v>
      </c>
      <c r="G206" s="109">
        <v>0</v>
      </c>
      <c r="H206" s="109">
        <v>0</v>
      </c>
      <c r="I206" s="109">
        <v>0</v>
      </c>
      <c r="J206" s="109">
        <v>0</v>
      </c>
      <c r="K206" s="109">
        <v>0</v>
      </c>
      <c r="L206" s="109">
        <v>0</v>
      </c>
      <c r="M206" s="109">
        <v>0</v>
      </c>
      <c r="N206" s="109">
        <v>0</v>
      </c>
      <c r="O206" s="109">
        <v>0</v>
      </c>
      <c r="P206" s="109">
        <v>0</v>
      </c>
      <c r="Q206" s="109">
        <v>0</v>
      </c>
      <c r="R206" s="109">
        <v>0</v>
      </c>
      <c r="S206" s="109">
        <v>0</v>
      </c>
      <c r="T206" s="109">
        <v>0</v>
      </c>
      <c r="U206" s="109">
        <v>0</v>
      </c>
      <c r="V206" s="109">
        <v>0</v>
      </c>
      <c r="W206" s="109">
        <v>0</v>
      </c>
      <c r="X206" s="109">
        <v>0</v>
      </c>
      <c r="Y206" s="109">
        <v>0</v>
      </c>
      <c r="Z206" s="109">
        <v>0</v>
      </c>
      <c r="AA206" s="109">
        <v>0</v>
      </c>
      <c r="AB206" s="109">
        <v>0</v>
      </c>
      <c r="AC206" s="109">
        <v>0</v>
      </c>
      <c r="AD206" s="109">
        <v>0</v>
      </c>
      <c r="AE206" s="109">
        <v>0</v>
      </c>
      <c r="AF206" s="109">
        <v>0</v>
      </c>
      <c r="AG206" s="109">
        <v>0</v>
      </c>
      <c r="AH206" s="109">
        <v>776</v>
      </c>
      <c r="AI206" s="109">
        <v>0</v>
      </c>
      <c r="AJ206" s="109">
        <v>0</v>
      </c>
      <c r="AK206" s="109">
        <v>0</v>
      </c>
      <c r="AL206" s="109">
        <v>0</v>
      </c>
      <c r="AM206" s="109">
        <v>0</v>
      </c>
      <c r="AN206" s="109">
        <v>0</v>
      </c>
      <c r="AO206" s="109">
        <v>0</v>
      </c>
      <c r="AP206" s="109">
        <v>0</v>
      </c>
      <c r="AQ206" s="109">
        <v>0</v>
      </c>
      <c r="AR206" s="109">
        <v>0</v>
      </c>
      <c r="AS206" s="109">
        <v>1392.5</v>
      </c>
      <c r="AT206" s="109">
        <v>0</v>
      </c>
      <c r="AU206" s="109">
        <v>0</v>
      </c>
      <c r="AV206" s="109">
        <v>0</v>
      </c>
      <c r="AW206" s="109">
        <v>0</v>
      </c>
      <c r="AX206" s="109">
        <v>0</v>
      </c>
      <c r="AY206" s="109">
        <v>0</v>
      </c>
    </row>
    <row r="207" spans="1:51" x14ac:dyDescent="0.2">
      <c r="A207" s="112"/>
      <c r="B207" s="133">
        <v>11</v>
      </c>
      <c r="C207" s="109"/>
      <c r="D207" s="109">
        <v>0</v>
      </c>
      <c r="E207" s="109">
        <v>0</v>
      </c>
      <c r="F207" s="109">
        <v>0</v>
      </c>
      <c r="G207" s="109">
        <v>0</v>
      </c>
      <c r="H207" s="109">
        <v>0</v>
      </c>
      <c r="I207" s="109">
        <v>0</v>
      </c>
      <c r="J207" s="109">
        <v>0</v>
      </c>
      <c r="K207" s="109">
        <v>0</v>
      </c>
      <c r="L207" s="109">
        <v>0</v>
      </c>
      <c r="M207" s="109">
        <v>0</v>
      </c>
      <c r="N207" s="109">
        <v>0</v>
      </c>
      <c r="O207" s="109">
        <v>0</v>
      </c>
      <c r="P207" s="109">
        <v>0</v>
      </c>
      <c r="Q207" s="109">
        <v>0</v>
      </c>
      <c r="R207" s="109">
        <v>0</v>
      </c>
      <c r="S207" s="109">
        <v>0</v>
      </c>
      <c r="T207" s="109">
        <v>0</v>
      </c>
      <c r="U207" s="109">
        <v>0</v>
      </c>
      <c r="V207" s="109">
        <v>0</v>
      </c>
      <c r="W207" s="109">
        <v>0</v>
      </c>
      <c r="X207" s="109">
        <v>0</v>
      </c>
      <c r="Y207" s="109">
        <v>0</v>
      </c>
      <c r="Z207" s="109">
        <v>0</v>
      </c>
      <c r="AA207" s="109">
        <v>0</v>
      </c>
      <c r="AB207" s="109">
        <v>0</v>
      </c>
      <c r="AC207" s="109">
        <v>0</v>
      </c>
      <c r="AD207" s="109">
        <v>0</v>
      </c>
      <c r="AE207" s="109">
        <v>0</v>
      </c>
      <c r="AF207" s="109">
        <v>0</v>
      </c>
      <c r="AG207" s="109">
        <v>0</v>
      </c>
      <c r="AH207" s="109">
        <v>0</v>
      </c>
      <c r="AI207" s="109">
        <v>924</v>
      </c>
      <c r="AJ207" s="109">
        <v>0</v>
      </c>
      <c r="AK207" s="109">
        <v>0</v>
      </c>
      <c r="AL207" s="109">
        <v>0</v>
      </c>
      <c r="AM207" s="109">
        <v>0</v>
      </c>
      <c r="AN207" s="109">
        <v>0</v>
      </c>
      <c r="AO207" s="109">
        <v>1003.5390625</v>
      </c>
      <c r="AP207" s="109">
        <v>887.05859375</v>
      </c>
      <c r="AQ207" s="109">
        <v>1672.068359375</v>
      </c>
      <c r="AR207" s="109">
        <v>3451.578125</v>
      </c>
      <c r="AS207" s="109">
        <v>232.5</v>
      </c>
      <c r="AT207" s="109">
        <v>0</v>
      </c>
      <c r="AU207" s="109">
        <v>0</v>
      </c>
      <c r="AV207" s="109">
        <v>0</v>
      </c>
      <c r="AW207" s="109">
        <v>0</v>
      </c>
      <c r="AX207" s="109">
        <v>0</v>
      </c>
      <c r="AY207" s="109">
        <v>0</v>
      </c>
    </row>
    <row r="208" spans="1:51" x14ac:dyDescent="0.2">
      <c r="A208" s="112"/>
      <c r="B208" s="133">
        <v>12</v>
      </c>
      <c r="C208" s="109"/>
      <c r="D208" s="109">
        <v>0</v>
      </c>
      <c r="E208" s="109">
        <v>0</v>
      </c>
      <c r="F208" s="109">
        <v>0</v>
      </c>
      <c r="G208" s="109">
        <v>0</v>
      </c>
      <c r="H208" s="109">
        <v>0</v>
      </c>
      <c r="I208" s="109">
        <v>0</v>
      </c>
      <c r="J208" s="109">
        <v>0</v>
      </c>
      <c r="K208" s="109">
        <v>0</v>
      </c>
      <c r="L208" s="109">
        <v>0</v>
      </c>
      <c r="M208" s="109">
        <v>0</v>
      </c>
      <c r="N208" s="109">
        <v>0</v>
      </c>
      <c r="O208" s="109">
        <v>0</v>
      </c>
      <c r="P208" s="109">
        <v>0</v>
      </c>
      <c r="Q208" s="109">
        <v>0</v>
      </c>
      <c r="R208" s="109">
        <v>0</v>
      </c>
      <c r="S208" s="109">
        <v>0</v>
      </c>
      <c r="T208" s="109">
        <v>0</v>
      </c>
      <c r="U208" s="109">
        <v>0</v>
      </c>
      <c r="V208" s="109">
        <v>0</v>
      </c>
      <c r="W208" s="109">
        <v>0</v>
      </c>
      <c r="X208" s="109">
        <v>0</v>
      </c>
      <c r="Y208" s="109">
        <v>0</v>
      </c>
      <c r="Z208" s="109">
        <v>0</v>
      </c>
      <c r="AA208" s="109">
        <v>0</v>
      </c>
      <c r="AB208" s="109">
        <v>0</v>
      </c>
      <c r="AC208" s="109">
        <v>0</v>
      </c>
      <c r="AD208" s="109">
        <v>0</v>
      </c>
      <c r="AE208" s="109">
        <v>0</v>
      </c>
      <c r="AF208" s="109">
        <v>0</v>
      </c>
      <c r="AG208" s="109">
        <v>0</v>
      </c>
      <c r="AH208" s="109">
        <v>0</v>
      </c>
      <c r="AI208" s="109">
        <v>0</v>
      </c>
      <c r="AJ208" s="109">
        <v>1607</v>
      </c>
      <c r="AK208" s="109">
        <v>1548</v>
      </c>
      <c r="AL208" s="109">
        <v>1610</v>
      </c>
      <c r="AM208" s="109">
        <v>1619</v>
      </c>
      <c r="AN208" s="109">
        <v>2629</v>
      </c>
      <c r="AO208" s="109">
        <v>1392.4609375</v>
      </c>
      <c r="AP208" s="109">
        <v>1275.94140625</v>
      </c>
      <c r="AQ208" s="109">
        <v>764.931640625</v>
      </c>
      <c r="AR208" s="109">
        <v>2001.421875</v>
      </c>
      <c r="AS208" s="109">
        <v>559.921875</v>
      </c>
      <c r="AT208" s="109">
        <v>0</v>
      </c>
      <c r="AU208" s="109">
        <v>0</v>
      </c>
      <c r="AV208" s="109">
        <v>0</v>
      </c>
      <c r="AW208" s="109">
        <v>0</v>
      </c>
      <c r="AX208" s="109">
        <v>0</v>
      </c>
      <c r="AY208" s="109">
        <v>0</v>
      </c>
    </row>
    <row r="209" spans="1:51" x14ac:dyDescent="0.2">
      <c r="A209" s="129" t="s">
        <v>123</v>
      </c>
      <c r="B209" s="126">
        <v>1</v>
      </c>
      <c r="C209" s="127"/>
      <c r="D209" s="127">
        <v>0</v>
      </c>
      <c r="E209" s="127">
        <v>0</v>
      </c>
      <c r="F209" s="127">
        <v>2217</v>
      </c>
      <c r="G209" s="127">
        <v>232.5</v>
      </c>
      <c r="H209" s="127">
        <v>2028.5</v>
      </c>
      <c r="I209" s="127">
        <v>2027</v>
      </c>
      <c r="J209" s="127">
        <v>2217</v>
      </c>
      <c r="K209" s="127">
        <v>0</v>
      </c>
      <c r="L209" s="127">
        <v>0</v>
      </c>
      <c r="M209" s="127">
        <v>0</v>
      </c>
      <c r="N209" s="127">
        <v>0</v>
      </c>
      <c r="O209" s="127">
        <v>0</v>
      </c>
      <c r="P209" s="127">
        <v>0</v>
      </c>
      <c r="Q209" s="127">
        <v>0</v>
      </c>
      <c r="R209" s="127">
        <v>0</v>
      </c>
      <c r="S209" s="127">
        <v>0</v>
      </c>
      <c r="T209" s="127">
        <v>0</v>
      </c>
      <c r="U209" s="127">
        <v>0</v>
      </c>
      <c r="V209" s="127">
        <v>0</v>
      </c>
      <c r="W209" s="127">
        <v>0</v>
      </c>
      <c r="X209" s="127">
        <v>0</v>
      </c>
      <c r="Y209" s="127">
        <v>0</v>
      </c>
      <c r="Z209" s="127">
        <v>0</v>
      </c>
      <c r="AA209" s="127">
        <v>0</v>
      </c>
      <c r="AB209" s="127">
        <v>0</v>
      </c>
      <c r="AC209" s="127">
        <v>0</v>
      </c>
      <c r="AD209" s="127">
        <v>0</v>
      </c>
      <c r="AE209" s="127">
        <v>0</v>
      </c>
      <c r="AF209" s="127">
        <v>0</v>
      </c>
      <c r="AG209" s="127">
        <v>0</v>
      </c>
      <c r="AH209" s="127">
        <v>0</v>
      </c>
      <c r="AI209" s="127">
        <v>0</v>
      </c>
      <c r="AJ209" s="127">
        <v>0</v>
      </c>
      <c r="AK209" s="127">
        <v>0</v>
      </c>
      <c r="AL209" s="127">
        <v>0</v>
      </c>
      <c r="AM209" s="127">
        <v>0</v>
      </c>
      <c r="AN209" s="127">
        <v>0</v>
      </c>
      <c r="AO209" s="127">
        <v>0</v>
      </c>
      <c r="AP209" s="127">
        <v>0</v>
      </c>
      <c r="AQ209" s="127">
        <v>0</v>
      </c>
      <c r="AR209" s="127">
        <v>0</v>
      </c>
      <c r="AS209" s="127">
        <v>0</v>
      </c>
      <c r="AT209" s="127">
        <v>0</v>
      </c>
      <c r="AU209" s="127">
        <v>0</v>
      </c>
      <c r="AV209" s="127">
        <v>0</v>
      </c>
      <c r="AW209" s="127">
        <v>0</v>
      </c>
      <c r="AX209" s="127">
        <v>0</v>
      </c>
      <c r="AY209" s="127">
        <v>0</v>
      </c>
    </row>
    <row r="210" spans="1:51" x14ac:dyDescent="0.2">
      <c r="A210" s="112"/>
      <c r="B210" s="122">
        <v>2</v>
      </c>
      <c r="C210" s="109"/>
      <c r="D210" s="113">
        <v>0</v>
      </c>
      <c r="E210" s="113">
        <v>0</v>
      </c>
      <c r="F210" s="113">
        <v>0</v>
      </c>
      <c r="G210" s="113">
        <v>0</v>
      </c>
      <c r="H210" s="113">
        <v>1984.5</v>
      </c>
      <c r="I210" s="113">
        <v>188.5</v>
      </c>
      <c r="J210" s="113">
        <v>0</v>
      </c>
      <c r="K210" s="113">
        <v>0</v>
      </c>
      <c r="L210" s="113">
        <v>1547</v>
      </c>
      <c r="M210" s="113">
        <v>718</v>
      </c>
      <c r="N210" s="113">
        <v>0</v>
      </c>
      <c r="O210" s="113">
        <v>0</v>
      </c>
      <c r="P210" s="113">
        <v>0</v>
      </c>
      <c r="Q210" s="113">
        <v>0</v>
      </c>
      <c r="R210" s="113">
        <v>0</v>
      </c>
      <c r="S210" s="113">
        <v>0</v>
      </c>
      <c r="T210" s="113">
        <v>0</v>
      </c>
      <c r="U210" s="113">
        <v>0</v>
      </c>
      <c r="V210" s="113">
        <v>0</v>
      </c>
      <c r="W210" s="113">
        <v>0</v>
      </c>
      <c r="X210" s="113">
        <v>0</v>
      </c>
      <c r="Y210" s="113">
        <v>0</v>
      </c>
      <c r="Z210" s="113">
        <v>0</v>
      </c>
      <c r="AA210" s="113">
        <v>0</v>
      </c>
      <c r="AB210" s="113">
        <v>0</v>
      </c>
      <c r="AC210" s="113">
        <v>0</v>
      </c>
      <c r="AD210" s="113">
        <v>0</v>
      </c>
      <c r="AE210" s="113">
        <v>0</v>
      </c>
      <c r="AF210" s="113">
        <v>0</v>
      </c>
      <c r="AG210" s="113">
        <v>0</v>
      </c>
      <c r="AH210" s="113">
        <v>0</v>
      </c>
      <c r="AI210" s="113">
        <v>0</v>
      </c>
      <c r="AJ210" s="113">
        <v>0</v>
      </c>
      <c r="AK210" s="113">
        <v>0</v>
      </c>
      <c r="AL210" s="113">
        <v>0</v>
      </c>
      <c r="AM210" s="113">
        <v>0</v>
      </c>
      <c r="AN210" s="113">
        <v>0</v>
      </c>
      <c r="AO210" s="113">
        <v>0</v>
      </c>
      <c r="AP210" s="113">
        <v>0</v>
      </c>
      <c r="AQ210" s="113">
        <v>0</v>
      </c>
      <c r="AR210" s="113">
        <v>0</v>
      </c>
      <c r="AS210" s="113">
        <v>0</v>
      </c>
      <c r="AT210" s="113">
        <v>0</v>
      </c>
      <c r="AU210" s="113">
        <v>0</v>
      </c>
      <c r="AV210" s="113">
        <v>0</v>
      </c>
      <c r="AW210" s="113">
        <v>0</v>
      </c>
      <c r="AX210" s="113">
        <v>0</v>
      </c>
      <c r="AY210" s="113">
        <v>0</v>
      </c>
    </row>
    <row r="211" spans="1:51" x14ac:dyDescent="0.2">
      <c r="A211" s="112"/>
      <c r="B211" s="122">
        <v>3</v>
      </c>
      <c r="C211" s="109"/>
      <c r="D211" s="113">
        <v>0</v>
      </c>
      <c r="E211" s="113">
        <v>0</v>
      </c>
      <c r="F211" s="113">
        <v>0</v>
      </c>
      <c r="G211" s="113">
        <v>0</v>
      </c>
      <c r="H211" s="113">
        <v>0</v>
      </c>
      <c r="I211" s="113">
        <v>0</v>
      </c>
      <c r="J211" s="113">
        <v>0</v>
      </c>
      <c r="K211" s="113">
        <v>190</v>
      </c>
      <c r="L211" s="113">
        <v>0</v>
      </c>
      <c r="M211" s="113">
        <v>420</v>
      </c>
      <c r="N211" s="113">
        <v>1356</v>
      </c>
      <c r="O211" s="113">
        <v>1352</v>
      </c>
      <c r="P211" s="113">
        <v>0</v>
      </c>
      <c r="Q211" s="113">
        <v>0</v>
      </c>
      <c r="R211" s="113">
        <v>0</v>
      </c>
      <c r="S211" s="113">
        <v>0</v>
      </c>
      <c r="T211" s="113">
        <v>0</v>
      </c>
      <c r="U211" s="113">
        <v>0</v>
      </c>
      <c r="V211" s="113">
        <v>0</v>
      </c>
      <c r="W211" s="113">
        <v>0</v>
      </c>
      <c r="X211" s="113">
        <v>0</v>
      </c>
      <c r="Y211" s="113">
        <v>0</v>
      </c>
      <c r="Z211" s="113">
        <v>0</v>
      </c>
      <c r="AA211" s="113">
        <v>0</v>
      </c>
      <c r="AB211" s="113">
        <v>0</v>
      </c>
      <c r="AC211" s="113">
        <v>0</v>
      </c>
      <c r="AD211" s="113">
        <v>0</v>
      </c>
      <c r="AE211" s="113">
        <v>0</v>
      </c>
      <c r="AF211" s="113">
        <v>0</v>
      </c>
      <c r="AG211" s="113">
        <v>0</v>
      </c>
      <c r="AH211" s="113">
        <v>0</v>
      </c>
      <c r="AI211" s="113">
        <v>0</v>
      </c>
      <c r="AJ211" s="113">
        <v>0</v>
      </c>
      <c r="AK211" s="113">
        <v>0</v>
      </c>
      <c r="AL211" s="113">
        <v>0</v>
      </c>
      <c r="AM211" s="113">
        <v>0</v>
      </c>
      <c r="AN211" s="113">
        <v>0</v>
      </c>
      <c r="AO211" s="113">
        <v>0</v>
      </c>
      <c r="AP211" s="113">
        <v>0</v>
      </c>
      <c r="AQ211" s="113">
        <v>0</v>
      </c>
      <c r="AR211" s="113">
        <v>0</v>
      </c>
      <c r="AS211" s="113">
        <v>0</v>
      </c>
      <c r="AT211" s="113">
        <v>0</v>
      </c>
      <c r="AU211" s="113">
        <v>0</v>
      </c>
      <c r="AV211" s="113">
        <v>0</v>
      </c>
      <c r="AW211" s="113">
        <v>0</v>
      </c>
      <c r="AX211" s="113">
        <v>0</v>
      </c>
      <c r="AY211" s="113">
        <v>0</v>
      </c>
    </row>
    <row r="212" spans="1:51" x14ac:dyDescent="0.2">
      <c r="A212" s="112"/>
      <c r="B212" s="122">
        <v>4</v>
      </c>
      <c r="C212" s="109"/>
      <c r="D212" s="113">
        <v>0</v>
      </c>
      <c r="E212" s="113">
        <v>0</v>
      </c>
      <c r="F212" s="113">
        <v>0</v>
      </c>
      <c r="G212" s="113">
        <v>0</v>
      </c>
      <c r="H212" s="113">
        <v>0</v>
      </c>
      <c r="I212" s="113">
        <v>0</v>
      </c>
      <c r="J212" s="113">
        <v>0</v>
      </c>
      <c r="K212" s="113">
        <v>0</v>
      </c>
      <c r="L212" s="113">
        <v>0</v>
      </c>
      <c r="M212" s="113">
        <v>0</v>
      </c>
      <c r="N212" s="113">
        <v>0</v>
      </c>
      <c r="O212" s="113">
        <v>143</v>
      </c>
      <c r="P212" s="113">
        <v>743</v>
      </c>
      <c r="Q212" s="113">
        <v>531</v>
      </c>
      <c r="R212" s="113">
        <v>0</v>
      </c>
      <c r="S212" s="113">
        <v>0</v>
      </c>
      <c r="T212" s="113">
        <v>0</v>
      </c>
      <c r="U212" s="113">
        <v>0</v>
      </c>
      <c r="V212" s="113">
        <v>0</v>
      </c>
      <c r="W212" s="113">
        <v>0</v>
      </c>
      <c r="X212" s="113">
        <v>0</v>
      </c>
      <c r="Y212" s="113">
        <v>0</v>
      </c>
      <c r="Z212" s="113">
        <v>0</v>
      </c>
      <c r="AA212" s="113">
        <v>0</v>
      </c>
      <c r="AB212" s="113">
        <v>0</v>
      </c>
      <c r="AC212" s="113">
        <v>16.9765625</v>
      </c>
      <c r="AD212" s="113">
        <v>139.20703125</v>
      </c>
      <c r="AE212" s="113">
        <v>59.978515625</v>
      </c>
      <c r="AF212" s="113">
        <v>0</v>
      </c>
      <c r="AG212" s="113">
        <v>0</v>
      </c>
      <c r="AH212" s="113">
        <v>0</v>
      </c>
      <c r="AI212" s="113">
        <v>0</v>
      </c>
      <c r="AJ212" s="113">
        <v>0</v>
      </c>
      <c r="AK212" s="113">
        <v>0</v>
      </c>
      <c r="AL212" s="113">
        <v>0</v>
      </c>
      <c r="AM212" s="113">
        <v>0</v>
      </c>
      <c r="AN212" s="113">
        <v>0</v>
      </c>
      <c r="AO212" s="113">
        <v>0</v>
      </c>
      <c r="AP212" s="113">
        <v>0</v>
      </c>
      <c r="AQ212" s="113">
        <v>0</v>
      </c>
      <c r="AR212" s="113">
        <v>0</v>
      </c>
      <c r="AS212" s="113">
        <v>0</v>
      </c>
      <c r="AT212" s="113">
        <v>0</v>
      </c>
      <c r="AU212" s="113">
        <v>0</v>
      </c>
      <c r="AV212" s="113">
        <v>0</v>
      </c>
      <c r="AW212" s="113">
        <v>0</v>
      </c>
      <c r="AX212" s="113">
        <v>0</v>
      </c>
      <c r="AY212" s="113">
        <v>0</v>
      </c>
    </row>
    <row r="213" spans="1:51" x14ac:dyDescent="0.2">
      <c r="A213" s="112"/>
      <c r="B213" s="122">
        <v>5</v>
      </c>
      <c r="C213" s="109"/>
      <c r="D213" s="113">
        <v>0</v>
      </c>
      <c r="E213" s="113">
        <v>0</v>
      </c>
      <c r="F213" s="113">
        <v>0</v>
      </c>
      <c r="G213" s="113">
        <v>0</v>
      </c>
      <c r="H213" s="113">
        <v>0</v>
      </c>
      <c r="I213" s="113">
        <v>0</v>
      </c>
      <c r="J213" s="113">
        <v>0</v>
      </c>
      <c r="K213" s="113">
        <v>0</v>
      </c>
      <c r="L213" s="113">
        <v>0</v>
      </c>
      <c r="M213" s="113">
        <v>0</v>
      </c>
      <c r="N213" s="113">
        <v>0</v>
      </c>
      <c r="O213" s="113">
        <v>0</v>
      </c>
      <c r="P213" s="113">
        <v>0</v>
      </c>
      <c r="Q213" s="113">
        <v>122</v>
      </c>
      <c r="R213" s="113">
        <v>584</v>
      </c>
      <c r="S213" s="113">
        <v>0</v>
      </c>
      <c r="T213" s="113">
        <v>0</v>
      </c>
      <c r="U213" s="113">
        <v>0</v>
      </c>
      <c r="V213" s="113">
        <v>0</v>
      </c>
      <c r="W213" s="113">
        <v>0</v>
      </c>
      <c r="X213" s="113">
        <v>0</v>
      </c>
      <c r="Y213" s="113">
        <v>0</v>
      </c>
      <c r="Z213" s="113">
        <v>0</v>
      </c>
      <c r="AA213" s="113">
        <v>0</v>
      </c>
      <c r="AB213" s="113">
        <v>0</v>
      </c>
      <c r="AC213" s="113">
        <v>62.171875</v>
      </c>
      <c r="AD213" s="113">
        <v>60.79296875</v>
      </c>
      <c r="AE213" s="113">
        <v>98.021484375</v>
      </c>
      <c r="AF213" s="113">
        <v>0</v>
      </c>
      <c r="AG213" s="113">
        <v>0</v>
      </c>
      <c r="AH213" s="113">
        <v>0</v>
      </c>
      <c r="AI213" s="113">
        <v>0</v>
      </c>
      <c r="AJ213" s="113">
        <v>0</v>
      </c>
      <c r="AK213" s="113">
        <v>0</v>
      </c>
      <c r="AL213" s="113">
        <v>0</v>
      </c>
      <c r="AM213" s="113">
        <v>0</v>
      </c>
      <c r="AN213" s="113">
        <v>0</v>
      </c>
      <c r="AO213" s="113">
        <v>0</v>
      </c>
      <c r="AP213" s="113">
        <v>0</v>
      </c>
      <c r="AQ213" s="113">
        <v>0</v>
      </c>
      <c r="AR213" s="113">
        <v>0</v>
      </c>
      <c r="AS213" s="113">
        <v>0</v>
      </c>
      <c r="AT213" s="113">
        <v>0</v>
      </c>
      <c r="AU213" s="113">
        <v>0</v>
      </c>
      <c r="AV213" s="113">
        <v>0</v>
      </c>
      <c r="AW213" s="113">
        <v>0</v>
      </c>
      <c r="AX213" s="113">
        <v>0</v>
      </c>
      <c r="AY213" s="113">
        <v>0</v>
      </c>
    </row>
    <row r="214" spans="1:51" x14ac:dyDescent="0.2">
      <c r="A214" s="112"/>
      <c r="B214" s="122">
        <v>6</v>
      </c>
      <c r="C214" s="109"/>
      <c r="D214" s="113">
        <v>0</v>
      </c>
      <c r="E214" s="113">
        <v>0</v>
      </c>
      <c r="F214" s="113">
        <v>0</v>
      </c>
      <c r="G214" s="113">
        <v>0</v>
      </c>
      <c r="H214" s="113">
        <v>0</v>
      </c>
      <c r="I214" s="113">
        <v>0</v>
      </c>
      <c r="J214" s="113">
        <v>0</v>
      </c>
      <c r="K214" s="113">
        <v>0</v>
      </c>
      <c r="L214" s="113">
        <v>0</v>
      </c>
      <c r="M214" s="113">
        <v>0</v>
      </c>
      <c r="N214" s="113">
        <v>0</v>
      </c>
      <c r="O214" s="113">
        <v>0</v>
      </c>
      <c r="P214" s="113">
        <v>0</v>
      </c>
      <c r="Q214" s="113">
        <v>0</v>
      </c>
      <c r="R214" s="113">
        <v>0</v>
      </c>
      <c r="S214" s="113">
        <v>664</v>
      </c>
      <c r="T214" s="113">
        <v>0</v>
      </c>
      <c r="U214" s="113">
        <v>0</v>
      </c>
      <c r="V214" s="113">
        <v>0</v>
      </c>
      <c r="W214" s="113">
        <v>0</v>
      </c>
      <c r="X214" s="113">
        <v>0</v>
      </c>
      <c r="Y214" s="113">
        <v>0</v>
      </c>
      <c r="Z214" s="113">
        <v>0</v>
      </c>
      <c r="AA214" s="113">
        <v>0</v>
      </c>
      <c r="AB214" s="113">
        <v>0</v>
      </c>
      <c r="AC214" s="113">
        <v>46.5859375</v>
      </c>
      <c r="AD214" s="113">
        <v>0</v>
      </c>
      <c r="AE214" s="113">
        <v>0</v>
      </c>
      <c r="AF214" s="113">
        <v>0</v>
      </c>
      <c r="AG214" s="113">
        <v>0</v>
      </c>
      <c r="AH214" s="113">
        <v>0</v>
      </c>
      <c r="AI214" s="113">
        <v>0</v>
      </c>
      <c r="AJ214" s="113">
        <v>0</v>
      </c>
      <c r="AK214" s="113">
        <v>0</v>
      </c>
      <c r="AL214" s="113">
        <v>0</v>
      </c>
      <c r="AM214" s="113">
        <v>0</v>
      </c>
      <c r="AN214" s="113">
        <v>0</v>
      </c>
      <c r="AO214" s="113">
        <v>0</v>
      </c>
      <c r="AP214" s="113">
        <v>0</v>
      </c>
      <c r="AQ214" s="113">
        <v>0</v>
      </c>
      <c r="AR214" s="113">
        <v>0</v>
      </c>
      <c r="AS214" s="113">
        <v>0</v>
      </c>
      <c r="AT214" s="113">
        <v>0</v>
      </c>
      <c r="AU214" s="113">
        <v>0</v>
      </c>
      <c r="AV214" s="113">
        <v>0</v>
      </c>
      <c r="AW214" s="113">
        <v>0</v>
      </c>
      <c r="AX214" s="113">
        <v>0</v>
      </c>
      <c r="AY214" s="113">
        <v>0</v>
      </c>
    </row>
    <row r="215" spans="1:51" x14ac:dyDescent="0.2">
      <c r="A215" s="112"/>
      <c r="B215" s="122">
        <v>7</v>
      </c>
      <c r="C215" s="109"/>
      <c r="D215" s="113">
        <v>0</v>
      </c>
      <c r="E215" s="113">
        <v>0</v>
      </c>
      <c r="F215" s="113">
        <v>0</v>
      </c>
      <c r="G215" s="113">
        <v>0</v>
      </c>
      <c r="H215" s="113">
        <v>0</v>
      </c>
      <c r="I215" s="113">
        <v>0</v>
      </c>
      <c r="J215" s="113">
        <v>0</v>
      </c>
      <c r="K215" s="113">
        <v>0</v>
      </c>
      <c r="L215" s="113">
        <v>0</v>
      </c>
      <c r="M215" s="113">
        <v>0</v>
      </c>
      <c r="N215" s="113">
        <v>0</v>
      </c>
      <c r="O215" s="113">
        <v>0</v>
      </c>
      <c r="P215" s="113">
        <v>0</v>
      </c>
      <c r="Q215" s="113">
        <v>0</v>
      </c>
      <c r="R215" s="113">
        <v>0</v>
      </c>
      <c r="S215" s="113">
        <v>0</v>
      </c>
      <c r="T215" s="113">
        <v>385</v>
      </c>
      <c r="U215" s="113">
        <v>302</v>
      </c>
      <c r="V215" s="113">
        <v>0</v>
      </c>
      <c r="W215" s="113">
        <v>0</v>
      </c>
      <c r="X215" s="113">
        <v>0</v>
      </c>
      <c r="Y215" s="113">
        <v>0</v>
      </c>
      <c r="Z215" s="113">
        <v>0</v>
      </c>
      <c r="AA215" s="113">
        <v>0</v>
      </c>
      <c r="AB215" s="113">
        <v>9.96875</v>
      </c>
      <c r="AC215" s="113">
        <v>37.609375</v>
      </c>
      <c r="AD215" s="113">
        <v>0</v>
      </c>
      <c r="AE215" s="113">
        <v>0</v>
      </c>
      <c r="AF215" s="113">
        <v>0</v>
      </c>
      <c r="AG215" s="113">
        <v>0</v>
      </c>
      <c r="AH215" s="113">
        <v>0</v>
      </c>
      <c r="AI215" s="113">
        <v>0</v>
      </c>
      <c r="AJ215" s="113">
        <v>0</v>
      </c>
      <c r="AK215" s="113">
        <v>0</v>
      </c>
      <c r="AL215" s="113">
        <v>0</v>
      </c>
      <c r="AM215" s="113">
        <v>0</v>
      </c>
      <c r="AN215" s="113">
        <v>0</v>
      </c>
      <c r="AO215" s="113">
        <v>0</v>
      </c>
      <c r="AP215" s="113">
        <v>0</v>
      </c>
      <c r="AQ215" s="113">
        <v>0</v>
      </c>
      <c r="AR215" s="113">
        <v>0</v>
      </c>
      <c r="AS215" s="113">
        <v>0</v>
      </c>
      <c r="AT215" s="113">
        <v>0</v>
      </c>
      <c r="AU215" s="113">
        <v>0</v>
      </c>
      <c r="AV215" s="113">
        <v>0</v>
      </c>
      <c r="AW215" s="113">
        <v>0</v>
      </c>
      <c r="AX215" s="113">
        <v>0</v>
      </c>
      <c r="AY215" s="113">
        <v>0</v>
      </c>
    </row>
    <row r="216" spans="1:51" x14ac:dyDescent="0.2">
      <c r="A216" s="112"/>
      <c r="B216" s="122">
        <v>8</v>
      </c>
      <c r="C216" s="109"/>
      <c r="D216" s="113">
        <v>0</v>
      </c>
      <c r="E216" s="113">
        <v>0</v>
      </c>
      <c r="F216" s="113">
        <v>0</v>
      </c>
      <c r="G216" s="113">
        <v>0</v>
      </c>
      <c r="H216" s="113">
        <v>0</v>
      </c>
      <c r="I216" s="113">
        <v>0</v>
      </c>
      <c r="J216" s="113">
        <v>0</v>
      </c>
      <c r="K216" s="113">
        <v>0</v>
      </c>
      <c r="L216" s="113">
        <v>0</v>
      </c>
      <c r="M216" s="113">
        <v>0</v>
      </c>
      <c r="N216" s="113">
        <v>0</v>
      </c>
      <c r="O216" s="113">
        <v>0</v>
      </c>
      <c r="P216" s="113">
        <v>0</v>
      </c>
      <c r="Q216" s="113">
        <v>0</v>
      </c>
      <c r="R216" s="113">
        <v>0</v>
      </c>
      <c r="S216" s="113">
        <v>0</v>
      </c>
      <c r="T216" s="113">
        <v>0</v>
      </c>
      <c r="U216" s="113">
        <v>53</v>
      </c>
      <c r="V216" s="113">
        <v>392</v>
      </c>
      <c r="W216" s="113">
        <v>0</v>
      </c>
      <c r="X216" s="113">
        <v>0</v>
      </c>
      <c r="Y216" s="113">
        <v>0</v>
      </c>
      <c r="Z216" s="113">
        <v>0</v>
      </c>
      <c r="AA216" s="113">
        <v>0</v>
      </c>
      <c r="AB216" s="113">
        <v>69.28125</v>
      </c>
      <c r="AC216" s="113">
        <v>29.65625</v>
      </c>
      <c r="AD216" s="113">
        <v>0</v>
      </c>
      <c r="AE216" s="113">
        <v>0</v>
      </c>
      <c r="AF216" s="113">
        <v>0</v>
      </c>
      <c r="AG216" s="113">
        <v>0</v>
      </c>
      <c r="AH216" s="113">
        <v>0</v>
      </c>
      <c r="AI216" s="113">
        <v>0</v>
      </c>
      <c r="AJ216" s="113">
        <v>0</v>
      </c>
      <c r="AK216" s="113">
        <v>0</v>
      </c>
      <c r="AL216" s="113">
        <v>0</v>
      </c>
      <c r="AM216" s="113">
        <v>0</v>
      </c>
      <c r="AN216" s="113">
        <v>0</v>
      </c>
      <c r="AO216" s="113">
        <v>0</v>
      </c>
      <c r="AP216" s="113">
        <v>0</v>
      </c>
      <c r="AQ216" s="113">
        <v>0</v>
      </c>
      <c r="AR216" s="113">
        <v>0</v>
      </c>
      <c r="AS216" s="113">
        <v>0</v>
      </c>
      <c r="AT216" s="113">
        <v>0</v>
      </c>
      <c r="AU216" s="113">
        <v>0</v>
      </c>
      <c r="AV216" s="113">
        <v>0</v>
      </c>
      <c r="AW216" s="113">
        <v>0</v>
      </c>
      <c r="AX216" s="113">
        <v>0</v>
      </c>
      <c r="AY216" s="113">
        <v>0</v>
      </c>
    </row>
    <row r="217" spans="1:51" x14ac:dyDescent="0.2">
      <c r="A217" s="112"/>
      <c r="B217" s="122">
        <v>9</v>
      </c>
      <c r="C217" s="109"/>
      <c r="D217" s="113">
        <v>0</v>
      </c>
      <c r="E217" s="113">
        <v>0</v>
      </c>
      <c r="F217" s="113">
        <v>0</v>
      </c>
      <c r="G217" s="113">
        <v>0</v>
      </c>
      <c r="H217" s="113">
        <v>0</v>
      </c>
      <c r="I217" s="113">
        <v>0</v>
      </c>
      <c r="J217" s="113">
        <v>0</v>
      </c>
      <c r="K217" s="113">
        <v>0</v>
      </c>
      <c r="L217" s="113">
        <v>0</v>
      </c>
      <c r="M217" s="113">
        <v>0</v>
      </c>
      <c r="N217" s="113">
        <v>0</v>
      </c>
      <c r="O217" s="113">
        <v>0</v>
      </c>
      <c r="P217" s="113">
        <v>0</v>
      </c>
      <c r="Q217" s="113">
        <v>0</v>
      </c>
      <c r="R217" s="113">
        <v>0</v>
      </c>
      <c r="S217" s="113">
        <v>0</v>
      </c>
      <c r="T217" s="113">
        <v>0</v>
      </c>
      <c r="U217" s="113">
        <v>0</v>
      </c>
      <c r="V217" s="113">
        <v>0</v>
      </c>
      <c r="W217" s="113">
        <v>427</v>
      </c>
      <c r="X217" s="113">
        <v>0</v>
      </c>
      <c r="Y217" s="113">
        <v>0</v>
      </c>
      <c r="Z217" s="113">
        <v>0</v>
      </c>
      <c r="AA217" s="113">
        <v>52.84375</v>
      </c>
      <c r="AB217" s="113">
        <v>63.890625</v>
      </c>
      <c r="AC217" s="113">
        <v>0</v>
      </c>
      <c r="AD217" s="113">
        <v>0</v>
      </c>
      <c r="AE217" s="113">
        <v>0</v>
      </c>
      <c r="AF217" s="113">
        <v>0</v>
      </c>
      <c r="AG217" s="113">
        <v>0</v>
      </c>
      <c r="AH217" s="113">
        <v>0</v>
      </c>
      <c r="AI217" s="113">
        <v>0</v>
      </c>
      <c r="AJ217" s="113">
        <v>0</v>
      </c>
      <c r="AK217" s="113">
        <v>0</v>
      </c>
      <c r="AL217" s="113">
        <v>0</v>
      </c>
      <c r="AM217" s="113">
        <v>0</v>
      </c>
      <c r="AN217" s="113">
        <v>0</v>
      </c>
      <c r="AO217" s="113">
        <v>0</v>
      </c>
      <c r="AP217" s="113">
        <v>0</v>
      </c>
      <c r="AQ217" s="113">
        <v>0</v>
      </c>
      <c r="AR217" s="113">
        <v>0</v>
      </c>
      <c r="AS217" s="113">
        <v>0</v>
      </c>
      <c r="AT217" s="113">
        <v>0</v>
      </c>
      <c r="AU217" s="113">
        <v>0</v>
      </c>
      <c r="AV217" s="113">
        <v>0</v>
      </c>
      <c r="AW217" s="113">
        <v>0</v>
      </c>
      <c r="AX217" s="113">
        <v>0</v>
      </c>
      <c r="AY217" s="113">
        <v>0</v>
      </c>
    </row>
    <row r="218" spans="1:51" x14ac:dyDescent="0.2">
      <c r="A218" s="112"/>
      <c r="B218" s="122">
        <v>10</v>
      </c>
      <c r="C218" s="109"/>
      <c r="D218" s="113">
        <v>0</v>
      </c>
      <c r="E218" s="113">
        <v>0</v>
      </c>
      <c r="F218" s="113">
        <v>0</v>
      </c>
      <c r="G218" s="113">
        <v>0</v>
      </c>
      <c r="H218" s="113">
        <v>0</v>
      </c>
      <c r="I218" s="113">
        <v>0</v>
      </c>
      <c r="J218" s="113">
        <v>0</v>
      </c>
      <c r="K218" s="113">
        <v>0</v>
      </c>
      <c r="L218" s="113">
        <v>0</v>
      </c>
      <c r="M218" s="113">
        <v>0</v>
      </c>
      <c r="N218" s="113">
        <v>0</v>
      </c>
      <c r="O218" s="113">
        <v>0</v>
      </c>
      <c r="P218" s="113">
        <v>0</v>
      </c>
      <c r="Q218" s="113">
        <v>0</v>
      </c>
      <c r="R218" s="113">
        <v>0</v>
      </c>
      <c r="S218" s="113">
        <v>0</v>
      </c>
      <c r="T218" s="113">
        <v>0</v>
      </c>
      <c r="U218" s="113">
        <v>0</v>
      </c>
      <c r="V218" s="113">
        <v>0</v>
      </c>
      <c r="W218" s="113">
        <v>0</v>
      </c>
      <c r="X218" s="113">
        <v>223</v>
      </c>
      <c r="Y218" s="113">
        <v>65.5</v>
      </c>
      <c r="Z218" s="113">
        <v>0</v>
      </c>
      <c r="AA218" s="113">
        <v>138.5625</v>
      </c>
      <c r="AB218" s="113">
        <v>42.859375</v>
      </c>
      <c r="AC218" s="113">
        <v>0</v>
      </c>
      <c r="AD218" s="113">
        <v>0</v>
      </c>
      <c r="AE218" s="113">
        <v>0</v>
      </c>
      <c r="AF218" s="113">
        <v>0</v>
      </c>
      <c r="AG218" s="113">
        <v>0</v>
      </c>
      <c r="AH218" s="113">
        <v>0</v>
      </c>
      <c r="AI218" s="113">
        <v>0</v>
      </c>
      <c r="AJ218" s="113">
        <v>0</v>
      </c>
      <c r="AK218" s="113">
        <v>0</v>
      </c>
      <c r="AL218" s="113">
        <v>0</v>
      </c>
      <c r="AM218" s="113">
        <v>0</v>
      </c>
      <c r="AN218" s="113">
        <v>0</v>
      </c>
      <c r="AO218" s="113">
        <v>0</v>
      </c>
      <c r="AP218" s="113">
        <v>0</v>
      </c>
      <c r="AQ218" s="113">
        <v>0</v>
      </c>
      <c r="AR218" s="113">
        <v>0</v>
      </c>
      <c r="AS218" s="113">
        <v>0</v>
      </c>
      <c r="AT218" s="113">
        <v>0</v>
      </c>
      <c r="AU218" s="113">
        <v>0</v>
      </c>
      <c r="AV218" s="113">
        <v>0</v>
      </c>
      <c r="AW218" s="113">
        <v>0</v>
      </c>
      <c r="AX218" s="113">
        <v>0</v>
      </c>
      <c r="AY218" s="113">
        <v>0</v>
      </c>
    </row>
    <row r="219" spans="1:51" x14ac:dyDescent="0.2">
      <c r="A219" s="112"/>
      <c r="B219" s="122">
        <v>11</v>
      </c>
      <c r="C219" s="109"/>
      <c r="D219" s="113">
        <v>0</v>
      </c>
      <c r="E219" s="113">
        <v>0</v>
      </c>
      <c r="F219" s="113">
        <v>0</v>
      </c>
      <c r="G219" s="113">
        <v>0</v>
      </c>
      <c r="H219" s="113">
        <v>0</v>
      </c>
      <c r="I219" s="113">
        <v>0</v>
      </c>
      <c r="J219" s="113">
        <v>0</v>
      </c>
      <c r="K219" s="113">
        <v>0</v>
      </c>
      <c r="L219" s="113">
        <v>0</v>
      </c>
      <c r="M219" s="113">
        <v>0</v>
      </c>
      <c r="N219" s="113">
        <v>0</v>
      </c>
      <c r="O219" s="113">
        <v>0</v>
      </c>
      <c r="P219" s="113">
        <v>0</v>
      </c>
      <c r="Q219" s="113">
        <v>0</v>
      </c>
      <c r="R219" s="113">
        <v>0</v>
      </c>
      <c r="S219" s="113">
        <v>0</v>
      </c>
      <c r="T219" s="113">
        <v>0</v>
      </c>
      <c r="U219" s="113">
        <v>0</v>
      </c>
      <c r="V219" s="113">
        <v>0</v>
      </c>
      <c r="W219" s="113">
        <v>0</v>
      </c>
      <c r="X219" s="113">
        <v>0</v>
      </c>
      <c r="Y219" s="113">
        <v>162.5</v>
      </c>
      <c r="Z219" s="113">
        <v>224</v>
      </c>
      <c r="AA219" s="113">
        <v>26.40625</v>
      </c>
      <c r="AB219" s="113">
        <v>0</v>
      </c>
      <c r="AC219" s="113">
        <v>0</v>
      </c>
      <c r="AD219" s="113">
        <v>0</v>
      </c>
      <c r="AE219" s="113">
        <v>0</v>
      </c>
      <c r="AF219" s="113">
        <v>0</v>
      </c>
      <c r="AG219" s="113">
        <v>0</v>
      </c>
      <c r="AH219" s="113">
        <v>0</v>
      </c>
      <c r="AI219" s="113">
        <v>0</v>
      </c>
      <c r="AJ219" s="113">
        <v>0</v>
      </c>
      <c r="AK219" s="113">
        <v>0</v>
      </c>
      <c r="AL219" s="113">
        <v>0</v>
      </c>
      <c r="AM219" s="113">
        <v>0</v>
      </c>
      <c r="AN219" s="113">
        <v>0</v>
      </c>
      <c r="AO219" s="113">
        <v>0</v>
      </c>
      <c r="AP219" s="113">
        <v>0</v>
      </c>
      <c r="AQ219" s="113">
        <v>0</v>
      </c>
      <c r="AR219" s="113">
        <v>0</v>
      </c>
      <c r="AS219" s="113">
        <v>0</v>
      </c>
      <c r="AT219" s="113">
        <v>0</v>
      </c>
      <c r="AU219" s="113">
        <v>0</v>
      </c>
      <c r="AV219" s="113">
        <v>0</v>
      </c>
      <c r="AW219" s="113">
        <v>0</v>
      </c>
      <c r="AX219" s="113">
        <v>0</v>
      </c>
      <c r="AY219" s="113">
        <v>0</v>
      </c>
    </row>
    <row r="220" spans="1:51" x14ac:dyDescent="0.2">
      <c r="A220" s="112"/>
      <c r="B220" s="122">
        <v>12</v>
      </c>
      <c r="C220" s="109"/>
      <c r="D220" s="113">
        <v>0</v>
      </c>
      <c r="E220" s="113">
        <v>0</v>
      </c>
      <c r="F220" s="113">
        <v>0</v>
      </c>
      <c r="G220" s="113">
        <v>0</v>
      </c>
      <c r="H220" s="113">
        <v>0</v>
      </c>
      <c r="I220" s="113">
        <v>0</v>
      </c>
      <c r="J220" s="113">
        <v>0</v>
      </c>
      <c r="K220" s="113">
        <v>0</v>
      </c>
      <c r="L220" s="113">
        <v>0</v>
      </c>
      <c r="M220" s="113">
        <v>0</v>
      </c>
      <c r="N220" s="113">
        <v>0</v>
      </c>
      <c r="O220" s="113">
        <v>0</v>
      </c>
      <c r="P220" s="113">
        <v>0</v>
      </c>
      <c r="Q220" s="113">
        <v>0</v>
      </c>
      <c r="R220" s="113">
        <v>0</v>
      </c>
      <c r="S220" s="113">
        <v>0</v>
      </c>
      <c r="T220" s="113">
        <v>0</v>
      </c>
      <c r="U220" s="113">
        <v>0</v>
      </c>
      <c r="V220" s="113">
        <v>0</v>
      </c>
      <c r="W220" s="113">
        <v>0</v>
      </c>
      <c r="X220" s="113">
        <v>0</v>
      </c>
      <c r="Y220" s="113">
        <v>0</v>
      </c>
      <c r="Z220" s="113">
        <v>0</v>
      </c>
      <c r="AA220" s="113">
        <v>10.1875</v>
      </c>
      <c r="AB220" s="113">
        <v>0</v>
      </c>
      <c r="AC220" s="113">
        <v>0</v>
      </c>
      <c r="AD220" s="113">
        <v>0</v>
      </c>
      <c r="AE220" s="113">
        <v>0</v>
      </c>
      <c r="AF220" s="113">
        <v>0</v>
      </c>
      <c r="AG220" s="113">
        <v>0</v>
      </c>
      <c r="AH220" s="113">
        <v>0</v>
      </c>
      <c r="AI220" s="113">
        <v>0</v>
      </c>
      <c r="AJ220" s="113">
        <v>0</v>
      </c>
      <c r="AK220" s="113">
        <v>0</v>
      </c>
      <c r="AL220" s="113">
        <v>0</v>
      </c>
      <c r="AM220" s="113">
        <v>0</v>
      </c>
      <c r="AN220" s="113">
        <v>0</v>
      </c>
      <c r="AO220" s="113">
        <v>0</v>
      </c>
      <c r="AP220" s="113">
        <v>0</v>
      </c>
      <c r="AQ220" s="113">
        <v>0</v>
      </c>
      <c r="AR220" s="113">
        <v>0</v>
      </c>
      <c r="AS220" s="113">
        <v>0</v>
      </c>
      <c r="AT220" s="113">
        <v>0</v>
      </c>
      <c r="AU220" s="113">
        <v>0</v>
      </c>
      <c r="AV220" s="113">
        <v>0</v>
      </c>
      <c r="AW220" s="113">
        <v>0</v>
      </c>
      <c r="AX220" s="113">
        <v>0</v>
      </c>
      <c r="AY220" s="113">
        <v>0</v>
      </c>
    </row>
    <row r="221" spans="1:51" x14ac:dyDescent="0.2">
      <c r="A221" s="112"/>
      <c r="B221" s="123">
        <v>13</v>
      </c>
      <c r="C221" s="109"/>
      <c r="D221" s="113">
        <v>0</v>
      </c>
      <c r="E221" s="113">
        <v>0</v>
      </c>
      <c r="F221" s="113">
        <v>0</v>
      </c>
      <c r="G221" s="113">
        <v>0</v>
      </c>
      <c r="H221" s="113">
        <v>0</v>
      </c>
      <c r="I221" s="113">
        <v>0</v>
      </c>
      <c r="J221" s="113">
        <v>0</v>
      </c>
      <c r="K221" s="113">
        <v>0</v>
      </c>
      <c r="L221" s="113">
        <v>0</v>
      </c>
      <c r="M221" s="113">
        <v>0</v>
      </c>
      <c r="N221" s="113">
        <v>0</v>
      </c>
      <c r="O221" s="113">
        <v>0</v>
      </c>
      <c r="P221" s="113">
        <v>0</v>
      </c>
      <c r="Q221" s="113">
        <v>0</v>
      </c>
      <c r="R221" s="113">
        <v>0</v>
      </c>
      <c r="S221" s="113">
        <v>0</v>
      </c>
      <c r="T221" s="113">
        <v>0</v>
      </c>
      <c r="U221" s="113">
        <v>0</v>
      </c>
      <c r="V221" s="113">
        <v>0</v>
      </c>
      <c r="W221" s="113">
        <v>0</v>
      </c>
      <c r="X221" s="113">
        <v>0</v>
      </c>
      <c r="Y221" s="113">
        <v>0</v>
      </c>
      <c r="Z221" s="113">
        <v>0</v>
      </c>
      <c r="AA221" s="113">
        <v>0</v>
      </c>
      <c r="AB221" s="113">
        <v>0</v>
      </c>
      <c r="AC221" s="113">
        <v>0</v>
      </c>
      <c r="AD221" s="113">
        <v>0</v>
      </c>
      <c r="AE221" s="113">
        <v>0</v>
      </c>
      <c r="AF221" s="113">
        <v>0</v>
      </c>
      <c r="AG221" s="113">
        <v>0</v>
      </c>
      <c r="AH221" s="113">
        <v>0</v>
      </c>
      <c r="AI221" s="113">
        <v>0</v>
      </c>
      <c r="AJ221" s="113">
        <v>0</v>
      </c>
      <c r="AK221" s="113">
        <v>0</v>
      </c>
      <c r="AL221" s="113">
        <v>0</v>
      </c>
      <c r="AM221" s="113">
        <v>0</v>
      </c>
      <c r="AN221" s="113">
        <v>0</v>
      </c>
      <c r="AO221" s="113">
        <v>0</v>
      </c>
      <c r="AP221" s="113">
        <v>0</v>
      </c>
      <c r="AQ221" s="113">
        <v>0</v>
      </c>
      <c r="AR221" s="113">
        <v>0</v>
      </c>
      <c r="AS221" s="113">
        <v>0</v>
      </c>
      <c r="AT221" s="113">
        <v>0</v>
      </c>
      <c r="AU221" s="113">
        <v>0</v>
      </c>
      <c r="AV221" s="113">
        <v>0</v>
      </c>
      <c r="AW221" s="113">
        <v>0</v>
      </c>
      <c r="AX221" s="113">
        <v>0</v>
      </c>
      <c r="AY221" s="113">
        <v>0</v>
      </c>
    </row>
    <row r="222" spans="1:51" x14ac:dyDescent="0.2">
      <c r="A222" s="112"/>
      <c r="B222" s="123">
        <v>14</v>
      </c>
      <c r="C222" s="109"/>
      <c r="D222" s="113">
        <v>0</v>
      </c>
      <c r="E222" s="113">
        <v>0</v>
      </c>
      <c r="F222" s="113">
        <v>0</v>
      </c>
      <c r="G222" s="113">
        <v>0</v>
      </c>
      <c r="H222" s="113">
        <v>0</v>
      </c>
      <c r="I222" s="113">
        <v>0</v>
      </c>
      <c r="J222" s="113">
        <v>0</v>
      </c>
      <c r="K222" s="113">
        <v>0</v>
      </c>
      <c r="L222" s="113">
        <v>0</v>
      </c>
      <c r="M222" s="113">
        <v>0</v>
      </c>
      <c r="N222" s="113">
        <v>0</v>
      </c>
      <c r="O222" s="113">
        <v>0</v>
      </c>
      <c r="P222" s="113">
        <v>0</v>
      </c>
      <c r="Q222" s="113">
        <v>0</v>
      </c>
      <c r="R222" s="113">
        <v>0</v>
      </c>
      <c r="S222" s="113">
        <v>0</v>
      </c>
      <c r="T222" s="113">
        <v>0</v>
      </c>
      <c r="U222" s="113">
        <v>0</v>
      </c>
      <c r="V222" s="113">
        <v>0</v>
      </c>
      <c r="W222" s="113">
        <v>0</v>
      </c>
      <c r="X222" s="113">
        <v>0</v>
      </c>
      <c r="Y222" s="113">
        <v>0</v>
      </c>
      <c r="Z222" s="113">
        <v>0</v>
      </c>
      <c r="AA222" s="113">
        <v>0</v>
      </c>
      <c r="AB222" s="113">
        <v>0</v>
      </c>
      <c r="AC222" s="113">
        <v>0</v>
      </c>
      <c r="AD222" s="113">
        <v>0</v>
      </c>
      <c r="AE222" s="113">
        <v>0</v>
      </c>
      <c r="AF222" s="113">
        <v>0</v>
      </c>
      <c r="AG222" s="113">
        <v>0</v>
      </c>
      <c r="AH222" s="113">
        <v>0</v>
      </c>
      <c r="AI222" s="113">
        <v>0</v>
      </c>
      <c r="AJ222" s="113">
        <v>0</v>
      </c>
      <c r="AK222" s="113">
        <v>0</v>
      </c>
      <c r="AL222" s="113">
        <v>0</v>
      </c>
      <c r="AM222" s="113">
        <v>0</v>
      </c>
      <c r="AN222" s="113">
        <v>0</v>
      </c>
      <c r="AO222" s="113">
        <v>0</v>
      </c>
      <c r="AP222" s="113">
        <v>0</v>
      </c>
      <c r="AQ222" s="113">
        <v>0</v>
      </c>
      <c r="AR222" s="113">
        <v>0</v>
      </c>
      <c r="AS222" s="113">
        <v>0</v>
      </c>
      <c r="AT222" s="113">
        <v>0</v>
      </c>
      <c r="AU222" s="113">
        <v>0</v>
      </c>
      <c r="AV222" s="113">
        <v>0</v>
      </c>
      <c r="AW222" s="113">
        <v>0</v>
      </c>
      <c r="AX222" s="113">
        <v>0</v>
      </c>
      <c r="AY222" s="113">
        <v>0</v>
      </c>
    </row>
    <row r="223" spans="1:51" x14ac:dyDescent="0.2">
      <c r="A223" s="112"/>
      <c r="B223" s="123">
        <v>15</v>
      </c>
      <c r="C223" s="109"/>
      <c r="D223" s="113">
        <v>0</v>
      </c>
      <c r="E223" s="113">
        <v>0</v>
      </c>
      <c r="F223" s="113">
        <v>0</v>
      </c>
      <c r="G223" s="113">
        <v>0</v>
      </c>
      <c r="H223" s="113">
        <v>0</v>
      </c>
      <c r="I223" s="113">
        <v>0</v>
      </c>
      <c r="J223" s="113">
        <v>0</v>
      </c>
      <c r="K223" s="113">
        <v>0</v>
      </c>
      <c r="L223" s="113">
        <v>0</v>
      </c>
      <c r="M223" s="113">
        <v>0</v>
      </c>
      <c r="N223" s="113">
        <v>0</v>
      </c>
      <c r="O223" s="113">
        <v>0</v>
      </c>
      <c r="P223" s="113">
        <v>0</v>
      </c>
      <c r="Q223" s="113">
        <v>0</v>
      </c>
      <c r="R223" s="113">
        <v>0</v>
      </c>
      <c r="S223" s="113">
        <v>0</v>
      </c>
      <c r="T223" s="113">
        <v>0</v>
      </c>
      <c r="U223" s="113">
        <v>0</v>
      </c>
      <c r="V223" s="113">
        <v>0</v>
      </c>
      <c r="W223" s="113">
        <v>0</v>
      </c>
      <c r="X223" s="113">
        <v>0</v>
      </c>
      <c r="Y223" s="113">
        <v>0</v>
      </c>
      <c r="Z223" s="113">
        <v>0</v>
      </c>
      <c r="AA223" s="113">
        <v>0</v>
      </c>
      <c r="AB223" s="113">
        <v>0</v>
      </c>
      <c r="AC223" s="113">
        <v>0</v>
      </c>
      <c r="AD223" s="113">
        <v>0</v>
      </c>
      <c r="AE223" s="113">
        <v>0</v>
      </c>
      <c r="AF223" s="113">
        <v>0</v>
      </c>
      <c r="AG223" s="113">
        <v>0</v>
      </c>
      <c r="AH223" s="113">
        <v>0</v>
      </c>
      <c r="AI223" s="113">
        <v>0</v>
      </c>
      <c r="AJ223" s="113">
        <v>0</v>
      </c>
      <c r="AK223" s="113">
        <v>0</v>
      </c>
      <c r="AL223" s="113">
        <v>0</v>
      </c>
      <c r="AM223" s="113">
        <v>0</v>
      </c>
      <c r="AN223" s="113">
        <v>0</v>
      </c>
      <c r="AO223" s="113">
        <v>0</v>
      </c>
      <c r="AP223" s="113">
        <v>0</v>
      </c>
      <c r="AQ223" s="113">
        <v>0</v>
      </c>
      <c r="AR223" s="113">
        <v>0</v>
      </c>
      <c r="AS223" s="113">
        <v>0</v>
      </c>
      <c r="AT223" s="113">
        <v>0</v>
      </c>
      <c r="AU223" s="113">
        <v>0</v>
      </c>
      <c r="AV223" s="113">
        <v>0</v>
      </c>
      <c r="AW223" s="113">
        <v>0</v>
      </c>
      <c r="AX223" s="113">
        <v>0</v>
      </c>
      <c r="AY223" s="113">
        <v>0</v>
      </c>
    </row>
    <row r="224" spans="1:51" x14ac:dyDescent="0.2">
      <c r="A224" s="112"/>
      <c r="B224" s="123">
        <v>16</v>
      </c>
      <c r="C224" s="109"/>
      <c r="D224" s="113">
        <v>0</v>
      </c>
      <c r="E224" s="113">
        <v>0</v>
      </c>
      <c r="F224" s="113">
        <v>0</v>
      </c>
      <c r="G224" s="113">
        <v>0</v>
      </c>
      <c r="H224" s="113">
        <v>0</v>
      </c>
      <c r="I224" s="113">
        <v>0</v>
      </c>
      <c r="J224" s="113">
        <v>0</v>
      </c>
      <c r="K224" s="113">
        <v>0</v>
      </c>
      <c r="L224" s="113">
        <v>0</v>
      </c>
      <c r="M224" s="113">
        <v>0</v>
      </c>
      <c r="N224" s="113">
        <v>0</v>
      </c>
      <c r="O224" s="113">
        <v>0</v>
      </c>
      <c r="P224" s="113">
        <v>0</v>
      </c>
      <c r="Q224" s="113">
        <v>0</v>
      </c>
      <c r="R224" s="113">
        <v>0</v>
      </c>
      <c r="S224" s="113">
        <v>0</v>
      </c>
      <c r="T224" s="113">
        <v>0</v>
      </c>
      <c r="U224" s="113">
        <v>0</v>
      </c>
      <c r="V224" s="113">
        <v>0</v>
      </c>
      <c r="W224" s="113">
        <v>0</v>
      </c>
      <c r="X224" s="113">
        <v>0</v>
      </c>
      <c r="Y224" s="113">
        <v>0</v>
      </c>
      <c r="Z224" s="113">
        <v>0</v>
      </c>
      <c r="AA224" s="113">
        <v>0</v>
      </c>
      <c r="AB224" s="113">
        <v>0</v>
      </c>
      <c r="AC224" s="113">
        <v>0</v>
      </c>
      <c r="AD224" s="113">
        <v>0</v>
      </c>
      <c r="AE224" s="113">
        <v>0</v>
      </c>
      <c r="AF224" s="113">
        <v>0</v>
      </c>
      <c r="AG224" s="113">
        <v>0</v>
      </c>
      <c r="AH224" s="113">
        <v>0</v>
      </c>
      <c r="AI224" s="113">
        <v>0</v>
      </c>
      <c r="AJ224" s="113">
        <v>0</v>
      </c>
      <c r="AK224" s="113">
        <v>0</v>
      </c>
      <c r="AL224" s="113">
        <v>0</v>
      </c>
      <c r="AM224" s="113">
        <v>0</v>
      </c>
      <c r="AN224" s="113">
        <v>0</v>
      </c>
      <c r="AO224" s="113">
        <v>0</v>
      </c>
      <c r="AP224" s="113">
        <v>0</v>
      </c>
      <c r="AQ224" s="113">
        <v>0</v>
      </c>
      <c r="AR224" s="113">
        <v>0</v>
      </c>
      <c r="AS224" s="113">
        <v>0</v>
      </c>
      <c r="AT224" s="113">
        <v>0</v>
      </c>
      <c r="AU224" s="113">
        <v>0</v>
      </c>
      <c r="AV224" s="113">
        <v>0</v>
      </c>
      <c r="AW224" s="113">
        <v>0</v>
      </c>
      <c r="AX224" s="113">
        <v>0</v>
      </c>
      <c r="AY224" s="113">
        <v>0</v>
      </c>
    </row>
    <row r="225" spans="1:51" x14ac:dyDescent="0.2">
      <c r="A225" s="112"/>
      <c r="B225" s="123">
        <v>17</v>
      </c>
      <c r="C225" s="109"/>
      <c r="D225" s="113">
        <v>0</v>
      </c>
      <c r="E225" s="113">
        <v>0</v>
      </c>
      <c r="F225" s="113">
        <v>0</v>
      </c>
      <c r="G225" s="113">
        <v>0</v>
      </c>
      <c r="H225" s="113">
        <v>0</v>
      </c>
      <c r="I225" s="113">
        <v>0</v>
      </c>
      <c r="J225" s="113">
        <v>0</v>
      </c>
      <c r="K225" s="113">
        <v>0</v>
      </c>
      <c r="L225" s="113">
        <v>0</v>
      </c>
      <c r="M225" s="113">
        <v>0</v>
      </c>
      <c r="N225" s="113">
        <v>0</v>
      </c>
      <c r="O225" s="113">
        <v>0</v>
      </c>
      <c r="P225" s="113">
        <v>0</v>
      </c>
      <c r="Q225" s="113">
        <v>0</v>
      </c>
      <c r="R225" s="113">
        <v>0</v>
      </c>
      <c r="S225" s="113">
        <v>0</v>
      </c>
      <c r="T225" s="113">
        <v>0</v>
      </c>
      <c r="U225" s="113">
        <v>0</v>
      </c>
      <c r="V225" s="113">
        <v>0</v>
      </c>
      <c r="W225" s="113">
        <v>0</v>
      </c>
      <c r="X225" s="113">
        <v>0</v>
      </c>
      <c r="Y225" s="113">
        <v>0</v>
      </c>
      <c r="Z225" s="113">
        <v>0</v>
      </c>
      <c r="AA225" s="113">
        <v>0</v>
      </c>
      <c r="AB225" s="113">
        <v>0</v>
      </c>
      <c r="AC225" s="113">
        <v>0</v>
      </c>
      <c r="AD225" s="113">
        <v>0</v>
      </c>
      <c r="AE225" s="113">
        <v>0</v>
      </c>
      <c r="AF225" s="113">
        <v>0</v>
      </c>
      <c r="AG225" s="113">
        <v>0</v>
      </c>
      <c r="AH225" s="113">
        <v>0</v>
      </c>
      <c r="AI225" s="113">
        <v>0</v>
      </c>
      <c r="AJ225" s="113">
        <v>0</v>
      </c>
      <c r="AK225" s="113">
        <v>0</v>
      </c>
      <c r="AL225" s="113">
        <v>0</v>
      </c>
      <c r="AM225" s="113">
        <v>0</v>
      </c>
      <c r="AN225" s="113">
        <v>0</v>
      </c>
      <c r="AO225" s="113">
        <v>0</v>
      </c>
      <c r="AP225" s="113">
        <v>0</v>
      </c>
      <c r="AQ225" s="113">
        <v>0</v>
      </c>
      <c r="AR225" s="113">
        <v>0</v>
      </c>
      <c r="AS225" s="113">
        <v>0</v>
      </c>
      <c r="AT225" s="113">
        <v>0</v>
      </c>
      <c r="AU225" s="113">
        <v>0</v>
      </c>
      <c r="AV225" s="113">
        <v>0</v>
      </c>
      <c r="AW225" s="113">
        <v>0</v>
      </c>
      <c r="AX225" s="113">
        <v>0</v>
      </c>
      <c r="AY225" s="113">
        <v>0</v>
      </c>
    </row>
    <row r="226" spans="1:51" x14ac:dyDescent="0.2">
      <c r="A226" s="112"/>
      <c r="B226" s="123">
        <v>18</v>
      </c>
      <c r="C226" s="109"/>
      <c r="D226" s="113">
        <v>0</v>
      </c>
      <c r="E226" s="113">
        <v>0</v>
      </c>
      <c r="F226" s="113">
        <v>0</v>
      </c>
      <c r="G226" s="113">
        <v>0</v>
      </c>
      <c r="H226" s="113">
        <v>0</v>
      </c>
      <c r="I226" s="113">
        <v>0</v>
      </c>
      <c r="J226" s="113">
        <v>0</v>
      </c>
      <c r="K226" s="113">
        <v>0</v>
      </c>
      <c r="L226" s="113">
        <v>0</v>
      </c>
      <c r="M226" s="113">
        <v>0</v>
      </c>
      <c r="N226" s="113">
        <v>0</v>
      </c>
      <c r="O226" s="113">
        <v>0</v>
      </c>
      <c r="P226" s="113">
        <v>0</v>
      </c>
      <c r="Q226" s="113">
        <v>0</v>
      </c>
      <c r="R226" s="113">
        <v>0</v>
      </c>
      <c r="S226" s="113">
        <v>0</v>
      </c>
      <c r="T226" s="113">
        <v>0</v>
      </c>
      <c r="U226" s="113">
        <v>0</v>
      </c>
      <c r="V226" s="113">
        <v>0</v>
      </c>
      <c r="W226" s="113">
        <v>0</v>
      </c>
      <c r="X226" s="113">
        <v>0</v>
      </c>
      <c r="Y226" s="113">
        <v>0</v>
      </c>
      <c r="Z226" s="113">
        <v>0</v>
      </c>
      <c r="AA226" s="113">
        <v>0</v>
      </c>
      <c r="AB226" s="113">
        <v>0</v>
      </c>
      <c r="AC226" s="113">
        <v>0</v>
      </c>
      <c r="AD226" s="113">
        <v>0</v>
      </c>
      <c r="AE226" s="113">
        <v>0</v>
      </c>
      <c r="AF226" s="113">
        <v>0</v>
      </c>
      <c r="AG226" s="113">
        <v>0</v>
      </c>
      <c r="AH226" s="113">
        <v>0</v>
      </c>
      <c r="AI226" s="113">
        <v>0</v>
      </c>
      <c r="AJ226" s="113">
        <v>0</v>
      </c>
      <c r="AK226" s="113">
        <v>0</v>
      </c>
      <c r="AL226" s="113">
        <v>0</v>
      </c>
      <c r="AM226" s="113">
        <v>0</v>
      </c>
      <c r="AN226" s="113">
        <v>0</v>
      </c>
      <c r="AO226" s="113">
        <v>0</v>
      </c>
      <c r="AP226" s="113">
        <v>0</v>
      </c>
      <c r="AQ226" s="113">
        <v>0</v>
      </c>
      <c r="AR226" s="113">
        <v>0</v>
      </c>
      <c r="AS226" s="113">
        <v>0</v>
      </c>
      <c r="AT226" s="113">
        <v>0</v>
      </c>
      <c r="AU226" s="113">
        <v>0</v>
      </c>
      <c r="AV226" s="113">
        <v>0</v>
      </c>
      <c r="AW226" s="113">
        <v>0</v>
      </c>
      <c r="AX226" s="113">
        <v>0</v>
      </c>
      <c r="AY226" s="113">
        <v>0</v>
      </c>
    </row>
    <row r="227" spans="1:51" x14ac:dyDescent="0.2">
      <c r="A227" s="112"/>
      <c r="B227" s="123">
        <v>19</v>
      </c>
      <c r="C227" s="109"/>
      <c r="D227" s="113">
        <v>0</v>
      </c>
      <c r="E227" s="113">
        <v>0</v>
      </c>
      <c r="F227" s="113">
        <v>0</v>
      </c>
      <c r="G227" s="113">
        <v>0</v>
      </c>
      <c r="H227" s="113">
        <v>0</v>
      </c>
      <c r="I227" s="113">
        <v>0</v>
      </c>
      <c r="J227" s="113">
        <v>0</v>
      </c>
      <c r="K227" s="113">
        <v>0</v>
      </c>
      <c r="L227" s="113">
        <v>0</v>
      </c>
      <c r="M227" s="113">
        <v>0</v>
      </c>
      <c r="N227" s="113">
        <v>0</v>
      </c>
      <c r="O227" s="113">
        <v>0</v>
      </c>
      <c r="P227" s="113">
        <v>0</v>
      </c>
      <c r="Q227" s="113">
        <v>0</v>
      </c>
      <c r="R227" s="113">
        <v>0</v>
      </c>
      <c r="S227" s="113">
        <v>0</v>
      </c>
      <c r="T227" s="113">
        <v>0</v>
      </c>
      <c r="U227" s="113">
        <v>0</v>
      </c>
      <c r="V227" s="113">
        <v>0</v>
      </c>
      <c r="W227" s="113">
        <v>0</v>
      </c>
      <c r="X227" s="113">
        <v>0</v>
      </c>
      <c r="Y227" s="113">
        <v>0</v>
      </c>
      <c r="Z227" s="113">
        <v>0</v>
      </c>
      <c r="AA227" s="113">
        <v>0</v>
      </c>
      <c r="AB227" s="113">
        <v>0</v>
      </c>
      <c r="AC227" s="113">
        <v>0</v>
      </c>
      <c r="AD227" s="113">
        <v>0</v>
      </c>
      <c r="AE227" s="113">
        <v>0</v>
      </c>
      <c r="AF227" s="113">
        <v>0</v>
      </c>
      <c r="AG227" s="113">
        <v>0</v>
      </c>
      <c r="AH227" s="113">
        <v>0</v>
      </c>
      <c r="AI227" s="113">
        <v>0</v>
      </c>
      <c r="AJ227" s="113">
        <v>0</v>
      </c>
      <c r="AK227" s="113">
        <v>0</v>
      </c>
      <c r="AL227" s="113">
        <v>0</v>
      </c>
      <c r="AM227" s="113">
        <v>0</v>
      </c>
      <c r="AN227" s="113">
        <v>0</v>
      </c>
      <c r="AO227" s="113">
        <v>0</v>
      </c>
      <c r="AP227" s="113">
        <v>0</v>
      </c>
      <c r="AQ227" s="113">
        <v>0</v>
      </c>
      <c r="AR227" s="113">
        <v>0</v>
      </c>
      <c r="AS227" s="113">
        <v>0</v>
      </c>
      <c r="AT227" s="113">
        <v>0</v>
      </c>
      <c r="AU227" s="113">
        <v>0</v>
      </c>
      <c r="AV227" s="113">
        <v>0</v>
      </c>
      <c r="AW227" s="113">
        <v>0</v>
      </c>
      <c r="AX227" s="113">
        <v>0</v>
      </c>
      <c r="AY227" s="113">
        <v>0</v>
      </c>
    </row>
    <row r="228" spans="1:51" x14ac:dyDescent="0.2">
      <c r="A228" s="112"/>
      <c r="B228" s="123">
        <v>20</v>
      </c>
      <c r="C228" s="109"/>
      <c r="D228" s="113">
        <v>0</v>
      </c>
      <c r="E228" s="113">
        <v>0</v>
      </c>
      <c r="F228" s="113">
        <v>0</v>
      </c>
      <c r="G228" s="113">
        <v>0</v>
      </c>
      <c r="H228" s="113">
        <v>0</v>
      </c>
      <c r="I228" s="113">
        <v>0</v>
      </c>
      <c r="J228" s="113">
        <v>0</v>
      </c>
      <c r="K228" s="113">
        <v>0</v>
      </c>
      <c r="L228" s="113">
        <v>0</v>
      </c>
      <c r="M228" s="113">
        <v>0</v>
      </c>
      <c r="N228" s="113">
        <v>0</v>
      </c>
      <c r="O228" s="113">
        <v>0</v>
      </c>
      <c r="P228" s="113">
        <v>0</v>
      </c>
      <c r="Q228" s="113">
        <v>0</v>
      </c>
      <c r="R228" s="113">
        <v>0</v>
      </c>
      <c r="S228" s="113">
        <v>0</v>
      </c>
      <c r="T228" s="113">
        <v>0</v>
      </c>
      <c r="U228" s="113">
        <v>0</v>
      </c>
      <c r="V228" s="113">
        <v>0</v>
      </c>
      <c r="W228" s="113">
        <v>0</v>
      </c>
      <c r="X228" s="113">
        <v>0</v>
      </c>
      <c r="Y228" s="113">
        <v>0</v>
      </c>
      <c r="Z228" s="113">
        <v>0</v>
      </c>
      <c r="AA228" s="113">
        <v>0</v>
      </c>
      <c r="AB228" s="113">
        <v>0</v>
      </c>
      <c r="AC228" s="113">
        <v>0</v>
      </c>
      <c r="AD228" s="113">
        <v>0</v>
      </c>
      <c r="AE228" s="113">
        <v>0</v>
      </c>
      <c r="AF228" s="113">
        <v>0</v>
      </c>
      <c r="AG228" s="113">
        <v>0</v>
      </c>
      <c r="AH228" s="113">
        <v>0</v>
      </c>
      <c r="AI228" s="113">
        <v>0</v>
      </c>
      <c r="AJ228" s="113">
        <v>0</v>
      </c>
      <c r="AK228" s="113">
        <v>0</v>
      </c>
      <c r="AL228" s="113">
        <v>0</v>
      </c>
      <c r="AM228" s="113">
        <v>0</v>
      </c>
      <c r="AN228" s="113">
        <v>0</v>
      </c>
      <c r="AO228" s="113">
        <v>0</v>
      </c>
      <c r="AP228" s="113">
        <v>0</v>
      </c>
      <c r="AQ228" s="113">
        <v>0</v>
      </c>
      <c r="AR228" s="113">
        <v>0</v>
      </c>
      <c r="AS228" s="113">
        <v>0</v>
      </c>
      <c r="AT228" s="113">
        <v>0</v>
      </c>
      <c r="AU228" s="113">
        <v>0</v>
      </c>
      <c r="AV228" s="113">
        <v>0</v>
      </c>
      <c r="AW228" s="113">
        <v>0</v>
      </c>
      <c r="AX228" s="113">
        <v>0</v>
      </c>
      <c r="AY228" s="113">
        <v>0</v>
      </c>
    </row>
    <row r="229" spans="1:51" x14ac:dyDescent="0.2">
      <c r="A229" s="112"/>
      <c r="B229" s="123">
        <v>21</v>
      </c>
      <c r="C229" s="109"/>
      <c r="D229" s="113">
        <v>0</v>
      </c>
      <c r="E229" s="113">
        <v>0</v>
      </c>
      <c r="F229" s="113">
        <v>0</v>
      </c>
      <c r="G229" s="113">
        <v>0</v>
      </c>
      <c r="H229" s="113">
        <v>0</v>
      </c>
      <c r="I229" s="113">
        <v>0</v>
      </c>
      <c r="J229" s="113">
        <v>0</v>
      </c>
      <c r="K229" s="113">
        <v>0</v>
      </c>
      <c r="L229" s="113">
        <v>0</v>
      </c>
      <c r="M229" s="113">
        <v>0</v>
      </c>
      <c r="N229" s="113">
        <v>0</v>
      </c>
      <c r="O229" s="113">
        <v>0</v>
      </c>
      <c r="P229" s="113">
        <v>0</v>
      </c>
      <c r="Q229" s="113">
        <v>0</v>
      </c>
      <c r="R229" s="113">
        <v>0</v>
      </c>
      <c r="S229" s="113">
        <v>0</v>
      </c>
      <c r="T229" s="113">
        <v>0</v>
      </c>
      <c r="U229" s="113">
        <v>0</v>
      </c>
      <c r="V229" s="113">
        <v>0</v>
      </c>
      <c r="W229" s="113">
        <v>0</v>
      </c>
      <c r="X229" s="113">
        <v>0</v>
      </c>
      <c r="Y229" s="113">
        <v>0</v>
      </c>
      <c r="Z229" s="113">
        <v>0</v>
      </c>
      <c r="AA229" s="113">
        <v>0</v>
      </c>
      <c r="AB229" s="113">
        <v>0</v>
      </c>
      <c r="AC229" s="113">
        <v>0</v>
      </c>
      <c r="AD229" s="113">
        <v>0</v>
      </c>
      <c r="AE229" s="113">
        <v>0</v>
      </c>
      <c r="AF229" s="113">
        <v>0</v>
      </c>
      <c r="AG229" s="113">
        <v>0</v>
      </c>
      <c r="AH229" s="113">
        <v>0</v>
      </c>
      <c r="AI229" s="113">
        <v>0</v>
      </c>
      <c r="AJ229" s="113">
        <v>0</v>
      </c>
      <c r="AK229" s="113">
        <v>0</v>
      </c>
      <c r="AL229" s="113">
        <v>0</v>
      </c>
      <c r="AM229" s="113">
        <v>0</v>
      </c>
      <c r="AN229" s="113">
        <v>0</v>
      </c>
      <c r="AO229" s="113">
        <v>0</v>
      </c>
      <c r="AP229" s="113">
        <v>0</v>
      </c>
      <c r="AQ229" s="113">
        <v>0</v>
      </c>
      <c r="AR229" s="113">
        <v>0</v>
      </c>
      <c r="AS229" s="113">
        <v>0</v>
      </c>
      <c r="AT229" s="113">
        <v>0</v>
      </c>
      <c r="AU229" s="113">
        <v>0</v>
      </c>
      <c r="AV229" s="113">
        <v>0</v>
      </c>
      <c r="AW229" s="113">
        <v>0</v>
      </c>
      <c r="AX229" s="113">
        <v>0</v>
      </c>
      <c r="AY229" s="113">
        <v>0</v>
      </c>
    </row>
    <row r="230" spans="1:51" x14ac:dyDescent="0.2">
      <c r="A230" s="112"/>
      <c r="B230" s="123">
        <v>22</v>
      </c>
      <c r="C230" s="109"/>
      <c r="D230" s="113">
        <v>0</v>
      </c>
      <c r="E230" s="113">
        <v>0</v>
      </c>
      <c r="F230" s="113">
        <v>0</v>
      </c>
      <c r="G230" s="113">
        <v>0</v>
      </c>
      <c r="H230" s="113">
        <v>0</v>
      </c>
      <c r="I230" s="113">
        <v>0</v>
      </c>
      <c r="J230" s="113">
        <v>0</v>
      </c>
      <c r="K230" s="113">
        <v>0</v>
      </c>
      <c r="L230" s="113">
        <v>0</v>
      </c>
      <c r="M230" s="113">
        <v>0</v>
      </c>
      <c r="N230" s="113">
        <v>0</v>
      </c>
      <c r="O230" s="113">
        <v>0</v>
      </c>
      <c r="P230" s="113">
        <v>0</v>
      </c>
      <c r="Q230" s="113">
        <v>0</v>
      </c>
      <c r="R230" s="113">
        <v>0</v>
      </c>
      <c r="S230" s="113">
        <v>0</v>
      </c>
      <c r="T230" s="113">
        <v>0</v>
      </c>
      <c r="U230" s="113">
        <v>0</v>
      </c>
      <c r="V230" s="113">
        <v>0</v>
      </c>
      <c r="W230" s="113">
        <v>0</v>
      </c>
      <c r="X230" s="113">
        <v>0</v>
      </c>
      <c r="Y230" s="113">
        <v>0</v>
      </c>
      <c r="Z230" s="113">
        <v>0</v>
      </c>
      <c r="AA230" s="113">
        <v>0</v>
      </c>
      <c r="AB230" s="113">
        <v>0</v>
      </c>
      <c r="AC230" s="113">
        <v>0</v>
      </c>
      <c r="AD230" s="113">
        <v>0</v>
      </c>
      <c r="AE230" s="113">
        <v>0</v>
      </c>
      <c r="AF230" s="113">
        <v>0</v>
      </c>
      <c r="AG230" s="113">
        <v>0</v>
      </c>
      <c r="AH230" s="113">
        <v>0</v>
      </c>
      <c r="AI230" s="113">
        <v>0</v>
      </c>
      <c r="AJ230" s="113">
        <v>0</v>
      </c>
      <c r="AK230" s="113">
        <v>0</v>
      </c>
      <c r="AL230" s="113">
        <v>0</v>
      </c>
      <c r="AM230" s="113">
        <v>0</v>
      </c>
      <c r="AN230" s="113">
        <v>0</v>
      </c>
      <c r="AO230" s="113">
        <v>0</v>
      </c>
      <c r="AP230" s="113">
        <v>0</v>
      </c>
      <c r="AQ230" s="113">
        <v>0</v>
      </c>
      <c r="AR230" s="113">
        <v>0</v>
      </c>
      <c r="AS230" s="113">
        <v>0</v>
      </c>
      <c r="AT230" s="113">
        <v>0</v>
      </c>
      <c r="AU230" s="113">
        <v>0</v>
      </c>
      <c r="AV230" s="113">
        <v>0</v>
      </c>
      <c r="AW230" s="113">
        <v>0</v>
      </c>
      <c r="AX230" s="113">
        <v>0</v>
      </c>
      <c r="AY230" s="113">
        <v>0</v>
      </c>
    </row>
    <row r="231" spans="1:51" x14ac:dyDescent="0.2">
      <c r="A231" s="112"/>
      <c r="B231" s="123">
        <v>23</v>
      </c>
      <c r="C231" s="109"/>
      <c r="D231" s="113">
        <v>0</v>
      </c>
      <c r="E231" s="113">
        <v>0</v>
      </c>
      <c r="F231" s="113">
        <v>0</v>
      </c>
      <c r="G231" s="113">
        <v>0</v>
      </c>
      <c r="H231" s="113">
        <v>0</v>
      </c>
      <c r="I231" s="113">
        <v>0</v>
      </c>
      <c r="J231" s="113">
        <v>0</v>
      </c>
      <c r="K231" s="113">
        <v>0</v>
      </c>
      <c r="L231" s="113">
        <v>0</v>
      </c>
      <c r="M231" s="113">
        <v>0</v>
      </c>
      <c r="N231" s="113">
        <v>0</v>
      </c>
      <c r="O231" s="113">
        <v>0</v>
      </c>
      <c r="P231" s="113">
        <v>0</v>
      </c>
      <c r="Q231" s="113">
        <v>0</v>
      </c>
      <c r="R231" s="113">
        <v>0</v>
      </c>
      <c r="S231" s="113">
        <v>0</v>
      </c>
      <c r="T231" s="113">
        <v>0</v>
      </c>
      <c r="U231" s="113">
        <v>0</v>
      </c>
      <c r="V231" s="113">
        <v>0</v>
      </c>
      <c r="W231" s="113">
        <v>0</v>
      </c>
      <c r="X231" s="113">
        <v>0</v>
      </c>
      <c r="Y231" s="113">
        <v>0</v>
      </c>
      <c r="Z231" s="113">
        <v>0</v>
      </c>
      <c r="AA231" s="113">
        <v>0</v>
      </c>
      <c r="AB231" s="113">
        <v>0</v>
      </c>
      <c r="AC231" s="113">
        <v>0</v>
      </c>
      <c r="AD231" s="113">
        <v>0</v>
      </c>
      <c r="AE231" s="113">
        <v>0</v>
      </c>
      <c r="AF231" s="113">
        <v>0</v>
      </c>
      <c r="AG231" s="113">
        <v>0</v>
      </c>
      <c r="AH231" s="113">
        <v>0</v>
      </c>
      <c r="AI231" s="113">
        <v>0</v>
      </c>
      <c r="AJ231" s="113">
        <v>0</v>
      </c>
      <c r="AK231" s="113">
        <v>0</v>
      </c>
      <c r="AL231" s="113">
        <v>0</v>
      </c>
      <c r="AM231" s="113">
        <v>0</v>
      </c>
      <c r="AN231" s="113">
        <v>0</v>
      </c>
      <c r="AO231" s="113">
        <v>0</v>
      </c>
      <c r="AP231" s="113">
        <v>0</v>
      </c>
      <c r="AQ231" s="113">
        <v>0</v>
      </c>
      <c r="AR231" s="113">
        <v>0</v>
      </c>
      <c r="AS231" s="113">
        <v>0</v>
      </c>
      <c r="AT231" s="113">
        <v>0</v>
      </c>
      <c r="AU231" s="113">
        <v>0</v>
      </c>
      <c r="AV231" s="113">
        <v>0</v>
      </c>
      <c r="AW231" s="113">
        <v>0</v>
      </c>
      <c r="AX231" s="113">
        <v>0</v>
      </c>
      <c r="AY231" s="113">
        <v>0</v>
      </c>
    </row>
    <row r="232" spans="1:51" x14ac:dyDescent="0.2">
      <c r="A232" s="112"/>
      <c r="B232" s="123">
        <v>24</v>
      </c>
      <c r="C232" s="109"/>
      <c r="D232" s="113">
        <v>0</v>
      </c>
      <c r="E232" s="113">
        <v>0</v>
      </c>
      <c r="F232" s="113">
        <v>0</v>
      </c>
      <c r="G232" s="113">
        <v>0</v>
      </c>
      <c r="H232" s="113">
        <v>0</v>
      </c>
      <c r="I232" s="113">
        <v>0</v>
      </c>
      <c r="J232" s="113">
        <v>0</v>
      </c>
      <c r="K232" s="113">
        <v>0</v>
      </c>
      <c r="L232" s="113">
        <v>0</v>
      </c>
      <c r="M232" s="113">
        <v>0</v>
      </c>
      <c r="N232" s="113">
        <v>0</v>
      </c>
      <c r="O232" s="113">
        <v>0</v>
      </c>
      <c r="P232" s="113">
        <v>0</v>
      </c>
      <c r="Q232" s="113">
        <v>0</v>
      </c>
      <c r="R232" s="113">
        <v>0</v>
      </c>
      <c r="S232" s="113">
        <v>0</v>
      </c>
      <c r="T232" s="113">
        <v>0</v>
      </c>
      <c r="U232" s="113">
        <v>0</v>
      </c>
      <c r="V232" s="113">
        <v>0</v>
      </c>
      <c r="W232" s="113">
        <v>0</v>
      </c>
      <c r="X232" s="113">
        <v>0</v>
      </c>
      <c r="Y232" s="113">
        <v>0</v>
      </c>
      <c r="Z232" s="113">
        <v>0</v>
      </c>
      <c r="AA232" s="113">
        <v>0</v>
      </c>
      <c r="AB232" s="113">
        <v>0</v>
      </c>
      <c r="AC232" s="113">
        <v>0</v>
      </c>
      <c r="AD232" s="113">
        <v>0</v>
      </c>
      <c r="AE232" s="113">
        <v>0</v>
      </c>
      <c r="AF232" s="113">
        <v>0</v>
      </c>
      <c r="AG232" s="113">
        <v>0</v>
      </c>
      <c r="AH232" s="113">
        <v>0</v>
      </c>
      <c r="AI232" s="113">
        <v>0</v>
      </c>
      <c r="AJ232" s="113">
        <v>0</v>
      </c>
      <c r="AK232" s="113">
        <v>0</v>
      </c>
      <c r="AL232" s="113">
        <v>0</v>
      </c>
      <c r="AM232" s="113">
        <v>0</v>
      </c>
      <c r="AN232" s="113">
        <v>0</v>
      </c>
      <c r="AO232" s="113">
        <v>0</v>
      </c>
      <c r="AP232" s="113">
        <v>0</v>
      </c>
      <c r="AQ232" s="113">
        <v>0</v>
      </c>
      <c r="AR232" s="113">
        <v>0</v>
      </c>
      <c r="AS232" s="113">
        <v>0</v>
      </c>
      <c r="AT232" s="113">
        <v>0</v>
      </c>
      <c r="AU232" s="113">
        <v>0</v>
      </c>
      <c r="AV232" s="113">
        <v>0</v>
      </c>
      <c r="AW232" s="113">
        <v>0</v>
      </c>
      <c r="AX232" s="113">
        <v>0</v>
      </c>
      <c r="AY232" s="113">
        <v>0</v>
      </c>
    </row>
    <row r="233" spans="1:51" x14ac:dyDescent="0.2">
      <c r="A233" s="112"/>
      <c r="B233" s="130">
        <v>25</v>
      </c>
      <c r="C233" s="109"/>
      <c r="D233" s="113">
        <v>0</v>
      </c>
      <c r="E233" s="113">
        <v>0</v>
      </c>
      <c r="F233" s="113">
        <v>0</v>
      </c>
      <c r="G233" s="113">
        <v>0</v>
      </c>
      <c r="H233" s="113">
        <v>0</v>
      </c>
      <c r="I233" s="113">
        <v>0</v>
      </c>
      <c r="J233" s="113">
        <v>0</v>
      </c>
      <c r="K233" s="113">
        <v>0</v>
      </c>
      <c r="L233" s="113">
        <v>0</v>
      </c>
      <c r="M233" s="113">
        <v>0</v>
      </c>
      <c r="N233" s="113">
        <v>0</v>
      </c>
      <c r="O233" s="113">
        <v>0</v>
      </c>
      <c r="P233" s="113">
        <v>0</v>
      </c>
      <c r="Q233" s="113">
        <v>0</v>
      </c>
      <c r="R233" s="113">
        <v>0</v>
      </c>
      <c r="S233" s="113">
        <v>0</v>
      </c>
      <c r="T233" s="113">
        <v>0</v>
      </c>
      <c r="U233" s="113">
        <v>0</v>
      </c>
      <c r="V233" s="113">
        <v>0</v>
      </c>
      <c r="W233" s="113">
        <v>0</v>
      </c>
      <c r="X233" s="113">
        <v>0</v>
      </c>
      <c r="Y233" s="113">
        <v>0</v>
      </c>
      <c r="Z233" s="113">
        <v>0</v>
      </c>
      <c r="AA233" s="113">
        <v>0</v>
      </c>
      <c r="AB233" s="113">
        <v>0</v>
      </c>
      <c r="AC233" s="113">
        <v>0</v>
      </c>
      <c r="AD233" s="113">
        <v>0</v>
      </c>
      <c r="AE233" s="113">
        <v>0</v>
      </c>
      <c r="AF233" s="113">
        <v>0</v>
      </c>
      <c r="AG233" s="113">
        <v>0</v>
      </c>
      <c r="AH233" s="113">
        <v>0</v>
      </c>
      <c r="AI233" s="113">
        <v>0</v>
      </c>
      <c r="AJ233" s="113">
        <v>0</v>
      </c>
      <c r="AK233" s="113">
        <v>0</v>
      </c>
      <c r="AL233" s="113">
        <v>0</v>
      </c>
      <c r="AM233" s="113">
        <v>0</v>
      </c>
      <c r="AN233" s="113">
        <v>0</v>
      </c>
      <c r="AO233" s="113">
        <v>0</v>
      </c>
      <c r="AP233" s="113">
        <v>0</v>
      </c>
      <c r="AQ233" s="113">
        <v>0</v>
      </c>
      <c r="AR233" s="113">
        <v>0</v>
      </c>
      <c r="AS233" s="113">
        <v>0</v>
      </c>
      <c r="AT233" s="113">
        <v>0</v>
      </c>
      <c r="AU233" s="113">
        <v>0</v>
      </c>
      <c r="AV233" s="113">
        <v>0</v>
      </c>
      <c r="AW233" s="113">
        <v>0</v>
      </c>
      <c r="AX233" s="113">
        <v>0</v>
      </c>
      <c r="AY233" s="113">
        <v>0</v>
      </c>
    </row>
    <row r="234" spans="1:51" x14ac:dyDescent="0.2">
      <c r="A234" s="112"/>
      <c r="B234" s="130">
        <v>26</v>
      </c>
      <c r="C234" s="109"/>
      <c r="D234" s="113">
        <v>0</v>
      </c>
      <c r="E234" s="113">
        <v>0</v>
      </c>
      <c r="F234" s="113">
        <v>0</v>
      </c>
      <c r="G234" s="113">
        <v>0</v>
      </c>
      <c r="H234" s="113">
        <v>0</v>
      </c>
      <c r="I234" s="113">
        <v>0</v>
      </c>
      <c r="J234" s="113">
        <v>0</v>
      </c>
      <c r="K234" s="113">
        <v>0</v>
      </c>
      <c r="L234" s="113">
        <v>0</v>
      </c>
      <c r="M234" s="113">
        <v>0</v>
      </c>
      <c r="N234" s="113">
        <v>0</v>
      </c>
      <c r="O234" s="113">
        <v>0</v>
      </c>
      <c r="P234" s="113">
        <v>0</v>
      </c>
      <c r="Q234" s="113">
        <v>0</v>
      </c>
      <c r="R234" s="113">
        <v>0</v>
      </c>
      <c r="S234" s="113">
        <v>0</v>
      </c>
      <c r="T234" s="113">
        <v>0</v>
      </c>
      <c r="U234" s="113">
        <v>0</v>
      </c>
      <c r="V234" s="113">
        <v>0</v>
      </c>
      <c r="W234" s="113">
        <v>0</v>
      </c>
      <c r="X234" s="113">
        <v>0</v>
      </c>
      <c r="Y234" s="113">
        <v>0</v>
      </c>
      <c r="Z234" s="113">
        <v>0</v>
      </c>
      <c r="AA234" s="113">
        <v>0</v>
      </c>
      <c r="AB234" s="113">
        <v>0</v>
      </c>
      <c r="AC234" s="113">
        <v>0</v>
      </c>
      <c r="AD234" s="113">
        <v>0</v>
      </c>
      <c r="AE234" s="113">
        <v>0</v>
      </c>
      <c r="AF234" s="113">
        <v>0</v>
      </c>
      <c r="AG234" s="113">
        <v>0</v>
      </c>
      <c r="AH234" s="113">
        <v>0</v>
      </c>
      <c r="AI234" s="113">
        <v>0</v>
      </c>
      <c r="AJ234" s="113">
        <v>0</v>
      </c>
      <c r="AK234" s="113">
        <v>0</v>
      </c>
      <c r="AL234" s="113">
        <v>0</v>
      </c>
      <c r="AM234" s="113">
        <v>0</v>
      </c>
      <c r="AN234" s="113">
        <v>0</v>
      </c>
      <c r="AO234" s="113">
        <v>0</v>
      </c>
      <c r="AP234" s="113">
        <v>0</v>
      </c>
      <c r="AQ234" s="113">
        <v>0</v>
      </c>
      <c r="AR234" s="113">
        <v>0</v>
      </c>
      <c r="AS234" s="113">
        <v>0</v>
      </c>
      <c r="AT234" s="113">
        <v>0</v>
      </c>
      <c r="AU234" s="113">
        <v>0</v>
      </c>
      <c r="AV234" s="113">
        <v>0</v>
      </c>
      <c r="AW234" s="113">
        <v>0</v>
      </c>
      <c r="AX234" s="113">
        <v>0</v>
      </c>
      <c r="AY234" s="113">
        <v>0</v>
      </c>
    </row>
    <row r="235" spans="1:51" x14ac:dyDescent="0.2">
      <c r="A235" s="112"/>
      <c r="B235" s="130">
        <v>27</v>
      </c>
      <c r="C235" s="109"/>
      <c r="D235" s="113">
        <v>0</v>
      </c>
      <c r="E235" s="113">
        <v>0</v>
      </c>
      <c r="F235" s="113">
        <v>0</v>
      </c>
      <c r="G235" s="113">
        <v>0</v>
      </c>
      <c r="H235" s="113">
        <v>0</v>
      </c>
      <c r="I235" s="113">
        <v>0</v>
      </c>
      <c r="J235" s="113">
        <v>0</v>
      </c>
      <c r="K235" s="113">
        <v>0</v>
      </c>
      <c r="L235" s="113">
        <v>0</v>
      </c>
      <c r="M235" s="113">
        <v>0</v>
      </c>
      <c r="N235" s="113">
        <v>0</v>
      </c>
      <c r="O235" s="113">
        <v>0</v>
      </c>
      <c r="P235" s="113">
        <v>0</v>
      </c>
      <c r="Q235" s="113">
        <v>0</v>
      </c>
      <c r="R235" s="113">
        <v>0</v>
      </c>
      <c r="S235" s="113">
        <v>0</v>
      </c>
      <c r="T235" s="113">
        <v>0</v>
      </c>
      <c r="U235" s="113">
        <v>0</v>
      </c>
      <c r="V235" s="113">
        <v>0</v>
      </c>
      <c r="W235" s="113">
        <v>0</v>
      </c>
      <c r="X235" s="113">
        <v>0</v>
      </c>
      <c r="Y235" s="113">
        <v>0</v>
      </c>
      <c r="Z235" s="113">
        <v>0</v>
      </c>
      <c r="AA235" s="113">
        <v>0</v>
      </c>
      <c r="AB235" s="113">
        <v>0</v>
      </c>
      <c r="AC235" s="113">
        <v>0</v>
      </c>
      <c r="AD235" s="113">
        <v>0</v>
      </c>
      <c r="AE235" s="113">
        <v>0</v>
      </c>
      <c r="AF235" s="113">
        <v>0</v>
      </c>
      <c r="AG235" s="113">
        <v>0</v>
      </c>
      <c r="AH235" s="113">
        <v>0</v>
      </c>
      <c r="AI235" s="113">
        <v>0</v>
      </c>
      <c r="AJ235" s="113">
        <v>0</v>
      </c>
      <c r="AK235" s="113">
        <v>0</v>
      </c>
      <c r="AL235" s="113">
        <v>0</v>
      </c>
      <c r="AM235" s="113">
        <v>0</v>
      </c>
      <c r="AN235" s="113">
        <v>0</v>
      </c>
      <c r="AO235" s="113">
        <v>0</v>
      </c>
      <c r="AP235" s="113">
        <v>0</v>
      </c>
      <c r="AQ235" s="113">
        <v>0</v>
      </c>
      <c r="AR235" s="113">
        <v>0</v>
      </c>
      <c r="AS235" s="113">
        <v>0</v>
      </c>
      <c r="AT235" s="113">
        <v>0</v>
      </c>
      <c r="AU235" s="113">
        <v>0</v>
      </c>
      <c r="AV235" s="113">
        <v>0</v>
      </c>
      <c r="AW235" s="113">
        <v>0</v>
      </c>
      <c r="AX235" s="113">
        <v>0</v>
      </c>
      <c r="AY235" s="113">
        <v>0</v>
      </c>
    </row>
    <row r="236" spans="1:51" x14ac:dyDescent="0.2">
      <c r="A236" s="112"/>
      <c r="B236" s="130">
        <v>28</v>
      </c>
      <c r="C236" s="109"/>
      <c r="D236" s="113">
        <v>0</v>
      </c>
      <c r="E236" s="113">
        <v>0</v>
      </c>
      <c r="F236" s="113">
        <v>0</v>
      </c>
      <c r="G236" s="113">
        <v>0</v>
      </c>
      <c r="H236" s="113">
        <v>0</v>
      </c>
      <c r="I236" s="113">
        <v>0</v>
      </c>
      <c r="J236" s="113">
        <v>0</v>
      </c>
      <c r="K236" s="113">
        <v>0</v>
      </c>
      <c r="L236" s="113">
        <v>0</v>
      </c>
      <c r="M236" s="113">
        <v>0</v>
      </c>
      <c r="N236" s="113">
        <v>0</v>
      </c>
      <c r="O236" s="113">
        <v>0</v>
      </c>
      <c r="P236" s="113">
        <v>0</v>
      </c>
      <c r="Q236" s="113">
        <v>0</v>
      </c>
      <c r="R236" s="113">
        <v>0</v>
      </c>
      <c r="S236" s="113">
        <v>0</v>
      </c>
      <c r="T236" s="113">
        <v>0</v>
      </c>
      <c r="U236" s="113">
        <v>0</v>
      </c>
      <c r="V236" s="113">
        <v>0</v>
      </c>
      <c r="W236" s="113">
        <v>0</v>
      </c>
      <c r="X236" s="113">
        <v>0</v>
      </c>
      <c r="Y236" s="113">
        <v>0</v>
      </c>
      <c r="Z236" s="113">
        <v>0</v>
      </c>
      <c r="AA236" s="113">
        <v>0</v>
      </c>
      <c r="AB236" s="113">
        <v>0</v>
      </c>
      <c r="AC236" s="113">
        <v>0</v>
      </c>
      <c r="AD236" s="113">
        <v>0</v>
      </c>
      <c r="AE236" s="113">
        <v>0</v>
      </c>
      <c r="AF236" s="113">
        <v>0</v>
      </c>
      <c r="AG236" s="113">
        <v>0</v>
      </c>
      <c r="AH236" s="113">
        <v>0</v>
      </c>
      <c r="AI236" s="113">
        <v>0</v>
      </c>
      <c r="AJ236" s="113">
        <v>0</v>
      </c>
      <c r="AK236" s="113">
        <v>0</v>
      </c>
      <c r="AL236" s="113">
        <v>0</v>
      </c>
      <c r="AM236" s="113">
        <v>0</v>
      </c>
      <c r="AN236" s="113">
        <v>0</v>
      </c>
      <c r="AO236" s="113">
        <v>0</v>
      </c>
      <c r="AP236" s="113">
        <v>0</v>
      </c>
      <c r="AQ236" s="113">
        <v>0</v>
      </c>
      <c r="AR236" s="113">
        <v>0</v>
      </c>
      <c r="AS236" s="113">
        <v>0</v>
      </c>
      <c r="AT236" s="113">
        <v>0</v>
      </c>
      <c r="AU236" s="113">
        <v>0</v>
      </c>
      <c r="AV236" s="113">
        <v>0</v>
      </c>
      <c r="AW236" s="113">
        <v>0</v>
      </c>
      <c r="AX236" s="113">
        <v>0</v>
      </c>
      <c r="AY236" s="113">
        <v>0</v>
      </c>
    </row>
    <row r="237" spans="1:51" x14ac:dyDescent="0.2">
      <c r="A237" s="112"/>
      <c r="B237" s="130">
        <v>29</v>
      </c>
      <c r="C237" s="109"/>
      <c r="D237" s="113">
        <v>0</v>
      </c>
      <c r="E237" s="113">
        <v>0</v>
      </c>
      <c r="F237" s="113">
        <v>0</v>
      </c>
      <c r="G237" s="113">
        <v>0</v>
      </c>
      <c r="H237" s="113">
        <v>0</v>
      </c>
      <c r="I237" s="113">
        <v>0</v>
      </c>
      <c r="J237" s="113">
        <v>0</v>
      </c>
      <c r="K237" s="113">
        <v>0</v>
      </c>
      <c r="L237" s="113">
        <v>0</v>
      </c>
      <c r="M237" s="113">
        <v>0</v>
      </c>
      <c r="N237" s="113">
        <v>0</v>
      </c>
      <c r="O237" s="113">
        <v>0</v>
      </c>
      <c r="P237" s="113">
        <v>0</v>
      </c>
      <c r="Q237" s="113">
        <v>0</v>
      </c>
      <c r="R237" s="113">
        <v>0</v>
      </c>
      <c r="S237" s="113">
        <v>0</v>
      </c>
      <c r="T237" s="113">
        <v>0</v>
      </c>
      <c r="U237" s="113">
        <v>0</v>
      </c>
      <c r="V237" s="113">
        <v>0</v>
      </c>
      <c r="W237" s="113">
        <v>0</v>
      </c>
      <c r="X237" s="113">
        <v>0</v>
      </c>
      <c r="Y237" s="113">
        <v>0</v>
      </c>
      <c r="Z237" s="113">
        <v>0</v>
      </c>
      <c r="AA237" s="113">
        <v>0</v>
      </c>
      <c r="AB237" s="113">
        <v>0</v>
      </c>
      <c r="AC237" s="113">
        <v>0</v>
      </c>
      <c r="AD237" s="113">
        <v>0</v>
      </c>
      <c r="AE237" s="113">
        <v>0</v>
      </c>
      <c r="AF237" s="113">
        <v>0</v>
      </c>
      <c r="AG237" s="113">
        <v>0</v>
      </c>
      <c r="AH237" s="113">
        <v>0</v>
      </c>
      <c r="AI237" s="113">
        <v>0</v>
      </c>
      <c r="AJ237" s="113">
        <v>0</v>
      </c>
      <c r="AK237" s="113">
        <v>0</v>
      </c>
      <c r="AL237" s="113">
        <v>0</v>
      </c>
      <c r="AM237" s="113">
        <v>0</v>
      </c>
      <c r="AN237" s="113">
        <v>0</v>
      </c>
      <c r="AO237" s="113">
        <v>0</v>
      </c>
      <c r="AP237" s="113">
        <v>0</v>
      </c>
      <c r="AQ237" s="113">
        <v>0</v>
      </c>
      <c r="AR237" s="113">
        <v>0</v>
      </c>
      <c r="AS237" s="113">
        <v>0</v>
      </c>
      <c r="AT237" s="113">
        <v>0</v>
      </c>
      <c r="AU237" s="113">
        <v>0</v>
      </c>
      <c r="AV237" s="113">
        <v>0</v>
      </c>
      <c r="AW237" s="113">
        <v>0</v>
      </c>
      <c r="AX237" s="113">
        <v>0</v>
      </c>
      <c r="AY237" s="113">
        <v>0</v>
      </c>
    </row>
    <row r="238" spans="1:51" x14ac:dyDescent="0.2">
      <c r="A238" s="112"/>
      <c r="B238" s="130">
        <v>30</v>
      </c>
      <c r="C238" s="109"/>
      <c r="D238" s="113">
        <v>0</v>
      </c>
      <c r="E238" s="113">
        <v>0</v>
      </c>
      <c r="F238" s="113">
        <v>0</v>
      </c>
      <c r="G238" s="113">
        <v>0</v>
      </c>
      <c r="H238" s="113">
        <v>0</v>
      </c>
      <c r="I238" s="113">
        <v>0</v>
      </c>
      <c r="J238" s="113">
        <v>0</v>
      </c>
      <c r="K238" s="113">
        <v>0</v>
      </c>
      <c r="L238" s="113">
        <v>0</v>
      </c>
      <c r="M238" s="113">
        <v>0</v>
      </c>
      <c r="N238" s="113">
        <v>0</v>
      </c>
      <c r="O238" s="113">
        <v>0</v>
      </c>
      <c r="P238" s="113">
        <v>0</v>
      </c>
      <c r="Q238" s="113">
        <v>0</v>
      </c>
      <c r="R238" s="113">
        <v>0</v>
      </c>
      <c r="S238" s="113">
        <v>0</v>
      </c>
      <c r="T238" s="113">
        <v>0</v>
      </c>
      <c r="U238" s="113">
        <v>0</v>
      </c>
      <c r="V238" s="113">
        <v>0</v>
      </c>
      <c r="W238" s="113">
        <v>0</v>
      </c>
      <c r="X238" s="113">
        <v>0</v>
      </c>
      <c r="Y238" s="113">
        <v>0</v>
      </c>
      <c r="Z238" s="113">
        <v>0</v>
      </c>
      <c r="AA238" s="113">
        <v>0</v>
      </c>
      <c r="AB238" s="113">
        <v>0</v>
      </c>
      <c r="AC238" s="113">
        <v>0</v>
      </c>
      <c r="AD238" s="113">
        <v>0</v>
      </c>
      <c r="AE238" s="113">
        <v>0</v>
      </c>
      <c r="AF238" s="113">
        <v>0</v>
      </c>
      <c r="AG238" s="113">
        <v>0</v>
      </c>
      <c r="AH238" s="113">
        <v>0</v>
      </c>
      <c r="AI238" s="113">
        <v>0</v>
      </c>
      <c r="AJ238" s="113">
        <v>0</v>
      </c>
      <c r="AK238" s="113">
        <v>0</v>
      </c>
      <c r="AL238" s="113">
        <v>0</v>
      </c>
      <c r="AM238" s="113">
        <v>0</v>
      </c>
      <c r="AN238" s="113">
        <v>0</v>
      </c>
      <c r="AO238" s="113">
        <v>0</v>
      </c>
      <c r="AP238" s="113">
        <v>0</v>
      </c>
      <c r="AQ238" s="113">
        <v>0</v>
      </c>
      <c r="AR238" s="113">
        <v>0</v>
      </c>
      <c r="AS238" s="113">
        <v>0</v>
      </c>
      <c r="AT238" s="113">
        <v>0</v>
      </c>
      <c r="AU238" s="113">
        <v>0</v>
      </c>
      <c r="AV238" s="113">
        <v>0</v>
      </c>
      <c r="AW238" s="113">
        <v>0</v>
      </c>
      <c r="AX238" s="113">
        <v>0</v>
      </c>
      <c r="AY238" s="113">
        <v>0</v>
      </c>
    </row>
    <row r="239" spans="1:51" x14ac:dyDescent="0.2">
      <c r="A239" s="112"/>
      <c r="B239" s="130">
        <v>31</v>
      </c>
      <c r="C239" s="109"/>
      <c r="D239" s="113">
        <v>0</v>
      </c>
      <c r="E239" s="113">
        <v>0</v>
      </c>
      <c r="F239" s="113">
        <v>0</v>
      </c>
      <c r="G239" s="113">
        <v>0</v>
      </c>
      <c r="H239" s="113">
        <v>0</v>
      </c>
      <c r="I239" s="113">
        <v>0</v>
      </c>
      <c r="J239" s="113">
        <v>0</v>
      </c>
      <c r="K239" s="113">
        <v>0</v>
      </c>
      <c r="L239" s="113">
        <v>0</v>
      </c>
      <c r="M239" s="113">
        <v>0</v>
      </c>
      <c r="N239" s="113">
        <v>0</v>
      </c>
      <c r="O239" s="113">
        <v>0</v>
      </c>
      <c r="P239" s="113">
        <v>0</v>
      </c>
      <c r="Q239" s="113">
        <v>0</v>
      </c>
      <c r="R239" s="113">
        <v>0</v>
      </c>
      <c r="S239" s="113">
        <v>0</v>
      </c>
      <c r="T239" s="113">
        <v>0</v>
      </c>
      <c r="U239" s="113">
        <v>0</v>
      </c>
      <c r="V239" s="113">
        <v>0</v>
      </c>
      <c r="W239" s="113">
        <v>0</v>
      </c>
      <c r="X239" s="113">
        <v>0</v>
      </c>
      <c r="Y239" s="113">
        <v>0</v>
      </c>
      <c r="Z239" s="113">
        <v>0</v>
      </c>
      <c r="AA239" s="113">
        <v>0</v>
      </c>
      <c r="AB239" s="113">
        <v>0</v>
      </c>
      <c r="AC239" s="113">
        <v>0</v>
      </c>
      <c r="AD239" s="113">
        <v>0</v>
      </c>
      <c r="AE239" s="113">
        <v>0</v>
      </c>
      <c r="AF239" s="113">
        <v>0</v>
      </c>
      <c r="AG239" s="113">
        <v>0</v>
      </c>
      <c r="AH239" s="113">
        <v>0</v>
      </c>
      <c r="AI239" s="113">
        <v>0</v>
      </c>
      <c r="AJ239" s="113">
        <v>0</v>
      </c>
      <c r="AK239" s="113">
        <v>0</v>
      </c>
      <c r="AL239" s="113">
        <v>0</v>
      </c>
      <c r="AM239" s="113">
        <v>0</v>
      </c>
      <c r="AN239" s="113">
        <v>0</v>
      </c>
      <c r="AO239" s="113">
        <v>0</v>
      </c>
      <c r="AP239" s="113">
        <v>0</v>
      </c>
      <c r="AQ239" s="113">
        <v>0</v>
      </c>
      <c r="AR239" s="113">
        <v>0</v>
      </c>
      <c r="AS239" s="113">
        <v>0</v>
      </c>
      <c r="AT239" s="113">
        <v>0</v>
      </c>
      <c r="AU239" s="113">
        <v>0</v>
      </c>
      <c r="AV239" s="113">
        <v>0</v>
      </c>
      <c r="AW239" s="113">
        <v>0</v>
      </c>
      <c r="AX239" s="113">
        <v>0</v>
      </c>
      <c r="AY239" s="113">
        <v>0</v>
      </c>
    </row>
    <row r="240" spans="1:51" x14ac:dyDescent="0.2">
      <c r="A240" s="112"/>
      <c r="B240" s="130">
        <v>32</v>
      </c>
      <c r="C240" s="109"/>
      <c r="D240" s="113">
        <v>0</v>
      </c>
      <c r="E240" s="113">
        <v>0</v>
      </c>
      <c r="F240" s="113">
        <v>0</v>
      </c>
      <c r="G240" s="113">
        <v>0</v>
      </c>
      <c r="H240" s="113">
        <v>0</v>
      </c>
      <c r="I240" s="113">
        <v>0</v>
      </c>
      <c r="J240" s="113">
        <v>0</v>
      </c>
      <c r="K240" s="113">
        <v>0</v>
      </c>
      <c r="L240" s="113">
        <v>0</v>
      </c>
      <c r="M240" s="113">
        <v>0</v>
      </c>
      <c r="N240" s="113">
        <v>0</v>
      </c>
      <c r="O240" s="113">
        <v>0</v>
      </c>
      <c r="P240" s="113">
        <v>0</v>
      </c>
      <c r="Q240" s="113">
        <v>0</v>
      </c>
      <c r="R240" s="113">
        <v>0</v>
      </c>
      <c r="S240" s="113">
        <v>0</v>
      </c>
      <c r="T240" s="113">
        <v>0</v>
      </c>
      <c r="U240" s="113">
        <v>0</v>
      </c>
      <c r="V240" s="113">
        <v>0</v>
      </c>
      <c r="W240" s="113">
        <v>0</v>
      </c>
      <c r="X240" s="113">
        <v>0</v>
      </c>
      <c r="Y240" s="113">
        <v>0</v>
      </c>
      <c r="Z240" s="113">
        <v>0</v>
      </c>
      <c r="AA240" s="113">
        <v>0</v>
      </c>
      <c r="AB240" s="113">
        <v>0</v>
      </c>
      <c r="AC240" s="113">
        <v>0</v>
      </c>
      <c r="AD240" s="113">
        <v>0</v>
      </c>
      <c r="AE240" s="113">
        <v>0</v>
      </c>
      <c r="AF240" s="113">
        <v>0</v>
      </c>
      <c r="AG240" s="113">
        <v>0</v>
      </c>
      <c r="AH240" s="113">
        <v>0</v>
      </c>
      <c r="AI240" s="113">
        <v>0</v>
      </c>
      <c r="AJ240" s="113">
        <v>0</v>
      </c>
      <c r="AK240" s="113">
        <v>0</v>
      </c>
      <c r="AL240" s="113">
        <v>0</v>
      </c>
      <c r="AM240" s="113">
        <v>0</v>
      </c>
      <c r="AN240" s="113">
        <v>0</v>
      </c>
      <c r="AO240" s="113">
        <v>0</v>
      </c>
      <c r="AP240" s="113">
        <v>0</v>
      </c>
      <c r="AQ240" s="113">
        <v>0</v>
      </c>
      <c r="AR240" s="113">
        <v>0</v>
      </c>
      <c r="AS240" s="113">
        <v>0</v>
      </c>
      <c r="AT240" s="113">
        <v>0</v>
      </c>
      <c r="AU240" s="113">
        <v>0</v>
      </c>
      <c r="AV240" s="113">
        <v>0</v>
      </c>
      <c r="AW240" s="113">
        <v>0</v>
      </c>
      <c r="AX240" s="113">
        <v>0</v>
      </c>
      <c r="AY240" s="113">
        <v>0</v>
      </c>
    </row>
    <row r="241" spans="1:51" x14ac:dyDescent="0.2">
      <c r="A241" s="112"/>
      <c r="B241" s="130">
        <v>33</v>
      </c>
      <c r="C241" s="109"/>
      <c r="D241" s="113">
        <v>0</v>
      </c>
      <c r="E241" s="113">
        <v>0</v>
      </c>
      <c r="F241" s="113">
        <v>0</v>
      </c>
      <c r="G241" s="113">
        <v>0</v>
      </c>
      <c r="H241" s="113">
        <v>0</v>
      </c>
      <c r="I241" s="113">
        <v>0</v>
      </c>
      <c r="J241" s="113">
        <v>0</v>
      </c>
      <c r="K241" s="113">
        <v>0</v>
      </c>
      <c r="L241" s="113">
        <v>0</v>
      </c>
      <c r="M241" s="113">
        <v>0</v>
      </c>
      <c r="N241" s="113">
        <v>0</v>
      </c>
      <c r="O241" s="113">
        <v>0</v>
      </c>
      <c r="P241" s="113">
        <v>0</v>
      </c>
      <c r="Q241" s="113">
        <v>0</v>
      </c>
      <c r="R241" s="113">
        <v>0</v>
      </c>
      <c r="S241" s="113">
        <v>0</v>
      </c>
      <c r="T241" s="113">
        <v>0</v>
      </c>
      <c r="U241" s="113">
        <v>0</v>
      </c>
      <c r="V241" s="113">
        <v>0</v>
      </c>
      <c r="W241" s="113">
        <v>0</v>
      </c>
      <c r="X241" s="113">
        <v>0</v>
      </c>
      <c r="Y241" s="113">
        <v>0</v>
      </c>
      <c r="Z241" s="113">
        <v>0</v>
      </c>
      <c r="AA241" s="113">
        <v>0</v>
      </c>
      <c r="AB241" s="113">
        <v>0</v>
      </c>
      <c r="AC241" s="113">
        <v>0</v>
      </c>
      <c r="AD241" s="113">
        <v>0</v>
      </c>
      <c r="AE241" s="113">
        <v>0</v>
      </c>
      <c r="AF241" s="113">
        <v>0</v>
      </c>
      <c r="AG241" s="113">
        <v>0</v>
      </c>
      <c r="AH241" s="113">
        <v>0</v>
      </c>
      <c r="AI241" s="113">
        <v>0</v>
      </c>
      <c r="AJ241" s="113">
        <v>0</v>
      </c>
      <c r="AK241" s="113">
        <v>0</v>
      </c>
      <c r="AL241" s="113">
        <v>0</v>
      </c>
      <c r="AM241" s="113">
        <v>0</v>
      </c>
      <c r="AN241" s="113">
        <v>0</v>
      </c>
      <c r="AO241" s="113">
        <v>0</v>
      </c>
      <c r="AP241" s="113">
        <v>0</v>
      </c>
      <c r="AQ241" s="113">
        <v>0</v>
      </c>
      <c r="AR241" s="113">
        <v>0</v>
      </c>
      <c r="AS241" s="113">
        <v>0</v>
      </c>
      <c r="AT241" s="113">
        <v>0</v>
      </c>
      <c r="AU241" s="113">
        <v>0</v>
      </c>
      <c r="AV241" s="113">
        <v>0</v>
      </c>
      <c r="AW241" s="113">
        <v>0</v>
      </c>
      <c r="AX241" s="113">
        <v>0</v>
      </c>
      <c r="AY241" s="113">
        <v>0</v>
      </c>
    </row>
    <row r="242" spans="1:51" x14ac:dyDescent="0.2">
      <c r="A242" s="112"/>
      <c r="B242" s="130">
        <v>34</v>
      </c>
      <c r="C242" s="109"/>
      <c r="D242" s="113">
        <v>0</v>
      </c>
      <c r="E242" s="113">
        <v>0</v>
      </c>
      <c r="F242" s="113">
        <v>0</v>
      </c>
      <c r="G242" s="113">
        <v>0</v>
      </c>
      <c r="H242" s="113">
        <v>0</v>
      </c>
      <c r="I242" s="113">
        <v>0</v>
      </c>
      <c r="J242" s="113">
        <v>0</v>
      </c>
      <c r="K242" s="113">
        <v>0</v>
      </c>
      <c r="L242" s="113">
        <v>0</v>
      </c>
      <c r="M242" s="113">
        <v>0</v>
      </c>
      <c r="N242" s="113">
        <v>0</v>
      </c>
      <c r="O242" s="113">
        <v>0</v>
      </c>
      <c r="P242" s="113">
        <v>0</v>
      </c>
      <c r="Q242" s="113">
        <v>0</v>
      </c>
      <c r="R242" s="113">
        <v>0</v>
      </c>
      <c r="S242" s="113">
        <v>0</v>
      </c>
      <c r="T242" s="113">
        <v>0</v>
      </c>
      <c r="U242" s="113">
        <v>0</v>
      </c>
      <c r="V242" s="113">
        <v>0</v>
      </c>
      <c r="W242" s="113">
        <v>0</v>
      </c>
      <c r="X242" s="113">
        <v>0</v>
      </c>
      <c r="Y242" s="113">
        <v>0</v>
      </c>
      <c r="Z242" s="113">
        <v>0</v>
      </c>
      <c r="AA242" s="113">
        <v>0</v>
      </c>
      <c r="AB242" s="113">
        <v>0</v>
      </c>
      <c r="AC242" s="113">
        <v>0</v>
      </c>
      <c r="AD242" s="113">
        <v>0</v>
      </c>
      <c r="AE242" s="113">
        <v>0</v>
      </c>
      <c r="AF242" s="113">
        <v>0</v>
      </c>
      <c r="AG242" s="113">
        <v>0</v>
      </c>
      <c r="AH242" s="113">
        <v>0</v>
      </c>
      <c r="AI242" s="113">
        <v>0</v>
      </c>
      <c r="AJ242" s="113">
        <v>0</v>
      </c>
      <c r="AK242" s="113">
        <v>0</v>
      </c>
      <c r="AL242" s="113">
        <v>0</v>
      </c>
      <c r="AM242" s="113">
        <v>0</v>
      </c>
      <c r="AN242" s="113">
        <v>0</v>
      </c>
      <c r="AO242" s="113">
        <v>0</v>
      </c>
      <c r="AP242" s="113">
        <v>0</v>
      </c>
      <c r="AQ242" s="113">
        <v>0</v>
      </c>
      <c r="AR242" s="113">
        <v>0</v>
      </c>
      <c r="AS242" s="113">
        <v>0</v>
      </c>
      <c r="AT242" s="113">
        <v>0</v>
      </c>
      <c r="AU242" s="113">
        <v>0</v>
      </c>
      <c r="AV242" s="113">
        <v>0</v>
      </c>
      <c r="AW242" s="113">
        <v>0</v>
      </c>
      <c r="AX242" s="113">
        <v>0</v>
      </c>
      <c r="AY242" s="113">
        <v>0</v>
      </c>
    </row>
    <row r="243" spans="1:51" x14ac:dyDescent="0.2">
      <c r="A243" s="112"/>
      <c r="B243" s="130">
        <v>35</v>
      </c>
      <c r="C243" s="109"/>
      <c r="D243" s="113">
        <v>0</v>
      </c>
      <c r="E243" s="113">
        <v>0</v>
      </c>
      <c r="F243" s="113">
        <v>0</v>
      </c>
      <c r="G243" s="113">
        <v>0</v>
      </c>
      <c r="H243" s="113">
        <v>0</v>
      </c>
      <c r="I243" s="113">
        <v>0</v>
      </c>
      <c r="J243" s="113">
        <v>0</v>
      </c>
      <c r="K243" s="113">
        <v>0</v>
      </c>
      <c r="L243" s="113">
        <v>0</v>
      </c>
      <c r="M243" s="113">
        <v>0</v>
      </c>
      <c r="N243" s="113">
        <v>0</v>
      </c>
      <c r="O243" s="113">
        <v>0</v>
      </c>
      <c r="P243" s="113">
        <v>0</v>
      </c>
      <c r="Q243" s="113">
        <v>0</v>
      </c>
      <c r="R243" s="113">
        <v>0</v>
      </c>
      <c r="S243" s="113">
        <v>0</v>
      </c>
      <c r="T243" s="113">
        <v>0</v>
      </c>
      <c r="U243" s="113">
        <v>0</v>
      </c>
      <c r="V243" s="113">
        <v>0</v>
      </c>
      <c r="W243" s="113">
        <v>0</v>
      </c>
      <c r="X243" s="113">
        <v>0</v>
      </c>
      <c r="Y243" s="113">
        <v>0</v>
      </c>
      <c r="Z243" s="113">
        <v>0</v>
      </c>
      <c r="AA243" s="113">
        <v>0</v>
      </c>
      <c r="AB243" s="113">
        <v>0</v>
      </c>
      <c r="AC243" s="113">
        <v>0</v>
      </c>
      <c r="AD243" s="113">
        <v>0</v>
      </c>
      <c r="AE243" s="113">
        <v>0</v>
      </c>
      <c r="AF243" s="113">
        <v>0</v>
      </c>
      <c r="AG243" s="113">
        <v>0</v>
      </c>
      <c r="AH243" s="113">
        <v>0</v>
      </c>
      <c r="AI243" s="113">
        <v>0</v>
      </c>
      <c r="AJ243" s="113">
        <v>0</v>
      </c>
      <c r="AK243" s="113">
        <v>0</v>
      </c>
      <c r="AL243" s="113">
        <v>0</v>
      </c>
      <c r="AM243" s="113">
        <v>0</v>
      </c>
      <c r="AN243" s="113">
        <v>0</v>
      </c>
      <c r="AO243" s="113">
        <v>0</v>
      </c>
      <c r="AP243" s="113">
        <v>0</v>
      </c>
      <c r="AQ243" s="113">
        <v>0</v>
      </c>
      <c r="AR243" s="113">
        <v>0</v>
      </c>
      <c r="AS243" s="113">
        <v>0</v>
      </c>
      <c r="AT243" s="113">
        <v>0</v>
      </c>
      <c r="AU243" s="113">
        <v>0</v>
      </c>
      <c r="AV243" s="113">
        <v>0</v>
      </c>
      <c r="AW243" s="113">
        <v>0</v>
      </c>
      <c r="AX243" s="113">
        <v>0</v>
      </c>
      <c r="AY243" s="113">
        <v>0</v>
      </c>
    </row>
    <row r="244" spans="1:51" x14ac:dyDescent="0.2">
      <c r="A244" s="112"/>
      <c r="B244" s="130">
        <v>36</v>
      </c>
      <c r="C244" s="109"/>
      <c r="D244" s="113">
        <v>0</v>
      </c>
      <c r="E244" s="113">
        <v>0</v>
      </c>
      <c r="F244" s="113">
        <v>0</v>
      </c>
      <c r="G244" s="113">
        <v>0</v>
      </c>
      <c r="H244" s="113">
        <v>0</v>
      </c>
      <c r="I244" s="113">
        <v>0</v>
      </c>
      <c r="J244" s="113">
        <v>0</v>
      </c>
      <c r="K244" s="113">
        <v>0</v>
      </c>
      <c r="L244" s="113">
        <v>0</v>
      </c>
      <c r="M244" s="113">
        <v>0</v>
      </c>
      <c r="N244" s="113">
        <v>0</v>
      </c>
      <c r="O244" s="113">
        <v>0</v>
      </c>
      <c r="P244" s="113">
        <v>0</v>
      </c>
      <c r="Q244" s="113">
        <v>0</v>
      </c>
      <c r="R244" s="113">
        <v>0</v>
      </c>
      <c r="S244" s="113">
        <v>0</v>
      </c>
      <c r="T244" s="113">
        <v>0</v>
      </c>
      <c r="U244" s="113">
        <v>0</v>
      </c>
      <c r="V244" s="113">
        <v>0</v>
      </c>
      <c r="W244" s="113">
        <v>0</v>
      </c>
      <c r="X244" s="113">
        <v>0</v>
      </c>
      <c r="Y244" s="113">
        <v>0</v>
      </c>
      <c r="Z244" s="113">
        <v>0</v>
      </c>
      <c r="AA244" s="113">
        <v>0</v>
      </c>
      <c r="AB244" s="113">
        <v>0</v>
      </c>
      <c r="AC244" s="113">
        <v>0</v>
      </c>
      <c r="AD244" s="113">
        <v>0</v>
      </c>
      <c r="AE244" s="113">
        <v>0</v>
      </c>
      <c r="AF244" s="113">
        <v>0</v>
      </c>
      <c r="AG244" s="113">
        <v>0</v>
      </c>
      <c r="AH244" s="113">
        <v>0</v>
      </c>
      <c r="AI244" s="113">
        <v>0</v>
      </c>
      <c r="AJ244" s="113">
        <v>0</v>
      </c>
      <c r="AK244" s="113">
        <v>0</v>
      </c>
      <c r="AL244" s="113">
        <v>0</v>
      </c>
      <c r="AM244" s="113">
        <v>0</v>
      </c>
      <c r="AN244" s="113">
        <v>0</v>
      </c>
      <c r="AO244" s="113">
        <v>0</v>
      </c>
      <c r="AP244" s="113">
        <v>0</v>
      </c>
      <c r="AQ244" s="113">
        <v>0</v>
      </c>
      <c r="AR244" s="113">
        <v>0</v>
      </c>
      <c r="AS244" s="113">
        <v>0</v>
      </c>
      <c r="AT244" s="113">
        <v>0</v>
      </c>
      <c r="AU244" s="113">
        <v>0</v>
      </c>
      <c r="AV244" s="113">
        <v>0</v>
      </c>
      <c r="AW244" s="113">
        <v>0</v>
      </c>
      <c r="AX244" s="113">
        <v>0</v>
      </c>
      <c r="AY244" s="113">
        <v>0</v>
      </c>
    </row>
    <row r="245" spans="1:51" x14ac:dyDescent="0.2">
      <c r="A245" s="112"/>
      <c r="B245" s="133">
        <v>37</v>
      </c>
      <c r="C245" s="109"/>
      <c r="D245" s="113">
        <v>0</v>
      </c>
      <c r="E245" s="113">
        <v>0</v>
      </c>
      <c r="F245" s="113">
        <v>0</v>
      </c>
      <c r="G245" s="113">
        <v>0</v>
      </c>
      <c r="H245" s="113">
        <v>0</v>
      </c>
      <c r="I245" s="113">
        <v>0</v>
      </c>
      <c r="J245" s="113">
        <v>0</v>
      </c>
      <c r="K245" s="113">
        <v>0</v>
      </c>
      <c r="L245" s="113">
        <v>0</v>
      </c>
      <c r="M245" s="113">
        <v>0</v>
      </c>
      <c r="N245" s="113">
        <v>0</v>
      </c>
      <c r="O245" s="113">
        <v>0</v>
      </c>
      <c r="P245" s="113">
        <v>0</v>
      </c>
      <c r="Q245" s="113">
        <v>0</v>
      </c>
      <c r="R245" s="113">
        <v>0</v>
      </c>
      <c r="S245" s="113">
        <v>0</v>
      </c>
      <c r="T245" s="113">
        <v>0</v>
      </c>
      <c r="U245" s="113">
        <v>0</v>
      </c>
      <c r="V245" s="113">
        <v>0</v>
      </c>
      <c r="W245" s="113">
        <v>0</v>
      </c>
      <c r="X245" s="113">
        <v>0</v>
      </c>
      <c r="Y245" s="113">
        <v>0</v>
      </c>
      <c r="Z245" s="113">
        <v>0</v>
      </c>
      <c r="AA245" s="113">
        <v>0</v>
      </c>
      <c r="AB245" s="113">
        <v>0</v>
      </c>
      <c r="AC245" s="113">
        <v>0</v>
      </c>
      <c r="AD245" s="113">
        <v>0</v>
      </c>
      <c r="AE245" s="113">
        <v>0</v>
      </c>
      <c r="AF245" s="113">
        <v>0</v>
      </c>
      <c r="AG245" s="113">
        <v>0</v>
      </c>
      <c r="AH245" s="113">
        <v>0</v>
      </c>
      <c r="AI245" s="113">
        <v>0</v>
      </c>
      <c r="AJ245" s="113">
        <v>0</v>
      </c>
      <c r="AK245" s="113">
        <v>0</v>
      </c>
      <c r="AL245" s="113">
        <v>0</v>
      </c>
      <c r="AM245" s="113">
        <v>0</v>
      </c>
      <c r="AN245" s="113">
        <v>0</v>
      </c>
      <c r="AO245" s="113">
        <v>0</v>
      </c>
      <c r="AP245" s="113">
        <v>0</v>
      </c>
      <c r="AQ245" s="113">
        <v>0</v>
      </c>
      <c r="AR245" s="113">
        <v>0</v>
      </c>
      <c r="AS245" s="113">
        <v>0</v>
      </c>
      <c r="AT245" s="113">
        <v>0</v>
      </c>
      <c r="AU245" s="113">
        <v>0</v>
      </c>
      <c r="AV245" s="113">
        <v>0</v>
      </c>
      <c r="AW245" s="113">
        <v>0</v>
      </c>
      <c r="AX245" s="113">
        <v>0</v>
      </c>
      <c r="AY245" s="113">
        <v>0</v>
      </c>
    </row>
    <row r="246" spans="1:51" x14ac:dyDescent="0.2">
      <c r="A246" s="112"/>
      <c r="B246" s="133">
        <v>38</v>
      </c>
      <c r="C246" s="109"/>
      <c r="D246" s="113">
        <v>0</v>
      </c>
      <c r="E246" s="113">
        <v>0</v>
      </c>
      <c r="F246" s="113">
        <v>0</v>
      </c>
      <c r="G246" s="113">
        <v>0</v>
      </c>
      <c r="H246" s="113">
        <v>0</v>
      </c>
      <c r="I246" s="113">
        <v>0</v>
      </c>
      <c r="J246" s="113">
        <v>0</v>
      </c>
      <c r="K246" s="113">
        <v>0</v>
      </c>
      <c r="L246" s="113">
        <v>0</v>
      </c>
      <c r="M246" s="113">
        <v>0</v>
      </c>
      <c r="N246" s="113">
        <v>0</v>
      </c>
      <c r="O246" s="113">
        <v>0</v>
      </c>
      <c r="P246" s="113">
        <v>0</v>
      </c>
      <c r="Q246" s="113">
        <v>0</v>
      </c>
      <c r="R246" s="113">
        <v>0</v>
      </c>
      <c r="S246" s="113">
        <v>0</v>
      </c>
      <c r="T246" s="113">
        <v>0</v>
      </c>
      <c r="U246" s="113">
        <v>0</v>
      </c>
      <c r="V246" s="113">
        <v>0</v>
      </c>
      <c r="W246" s="113">
        <v>0</v>
      </c>
      <c r="X246" s="113">
        <v>0</v>
      </c>
      <c r="Y246" s="113">
        <v>0</v>
      </c>
      <c r="Z246" s="113">
        <v>0</v>
      </c>
      <c r="AA246" s="113">
        <v>0</v>
      </c>
      <c r="AB246" s="113">
        <v>0</v>
      </c>
      <c r="AC246" s="113">
        <v>0</v>
      </c>
      <c r="AD246" s="113">
        <v>0</v>
      </c>
      <c r="AE246" s="113">
        <v>0</v>
      </c>
      <c r="AF246" s="113">
        <v>0</v>
      </c>
      <c r="AG246" s="113">
        <v>0</v>
      </c>
      <c r="AH246" s="113">
        <v>0</v>
      </c>
      <c r="AI246" s="113">
        <v>0</v>
      </c>
      <c r="AJ246" s="113">
        <v>0</v>
      </c>
      <c r="AK246" s="113">
        <v>0</v>
      </c>
      <c r="AL246" s="113">
        <v>0</v>
      </c>
      <c r="AM246" s="113">
        <v>0</v>
      </c>
      <c r="AN246" s="113">
        <v>0</v>
      </c>
      <c r="AO246" s="113">
        <v>0</v>
      </c>
      <c r="AP246" s="113">
        <v>0</v>
      </c>
      <c r="AQ246" s="113">
        <v>0</v>
      </c>
      <c r="AR246" s="113">
        <v>0</v>
      </c>
      <c r="AS246" s="113">
        <v>0</v>
      </c>
      <c r="AT246" s="113">
        <v>0</v>
      </c>
      <c r="AU246" s="113">
        <v>0</v>
      </c>
      <c r="AV246" s="113">
        <v>0</v>
      </c>
      <c r="AW246" s="113">
        <v>0</v>
      </c>
      <c r="AX246" s="113">
        <v>0</v>
      </c>
      <c r="AY246" s="113">
        <v>0</v>
      </c>
    </row>
    <row r="247" spans="1:51" x14ac:dyDescent="0.2">
      <c r="A247" s="112"/>
      <c r="B247" s="133">
        <v>39</v>
      </c>
      <c r="C247" s="109"/>
      <c r="D247" s="113">
        <v>0</v>
      </c>
      <c r="E247" s="113">
        <v>0</v>
      </c>
      <c r="F247" s="113">
        <v>0</v>
      </c>
      <c r="G247" s="113">
        <v>0</v>
      </c>
      <c r="H247" s="113">
        <v>0</v>
      </c>
      <c r="I247" s="113">
        <v>0</v>
      </c>
      <c r="J247" s="113">
        <v>0</v>
      </c>
      <c r="K247" s="113">
        <v>0</v>
      </c>
      <c r="L247" s="113">
        <v>0</v>
      </c>
      <c r="M247" s="113">
        <v>0</v>
      </c>
      <c r="N247" s="113">
        <v>0</v>
      </c>
      <c r="O247" s="113">
        <v>0</v>
      </c>
      <c r="P247" s="113">
        <v>0</v>
      </c>
      <c r="Q247" s="113">
        <v>0</v>
      </c>
      <c r="R247" s="113">
        <v>0</v>
      </c>
      <c r="S247" s="113">
        <v>0</v>
      </c>
      <c r="T247" s="113">
        <v>0</v>
      </c>
      <c r="U247" s="113">
        <v>0</v>
      </c>
      <c r="V247" s="113">
        <v>0</v>
      </c>
      <c r="W247" s="113">
        <v>0</v>
      </c>
      <c r="X247" s="113">
        <v>0</v>
      </c>
      <c r="Y247" s="113">
        <v>0</v>
      </c>
      <c r="Z247" s="113">
        <v>0</v>
      </c>
      <c r="AA247" s="113">
        <v>0</v>
      </c>
      <c r="AB247" s="113">
        <v>0</v>
      </c>
      <c r="AC247" s="113">
        <v>0</v>
      </c>
      <c r="AD247" s="113">
        <v>0</v>
      </c>
      <c r="AE247" s="113">
        <v>0</v>
      </c>
      <c r="AF247" s="113">
        <v>0</v>
      </c>
      <c r="AG247" s="113">
        <v>0</v>
      </c>
      <c r="AH247" s="113">
        <v>0</v>
      </c>
      <c r="AI247" s="113">
        <v>0</v>
      </c>
      <c r="AJ247" s="113">
        <v>0</v>
      </c>
      <c r="AK247" s="113">
        <v>0</v>
      </c>
      <c r="AL247" s="113">
        <v>0</v>
      </c>
      <c r="AM247" s="113">
        <v>0</v>
      </c>
      <c r="AN247" s="113">
        <v>0</v>
      </c>
      <c r="AO247" s="113">
        <v>0</v>
      </c>
      <c r="AP247" s="113">
        <v>0</v>
      </c>
      <c r="AQ247" s="113">
        <v>0</v>
      </c>
      <c r="AR247" s="113">
        <v>0</v>
      </c>
      <c r="AS247" s="113">
        <v>0</v>
      </c>
      <c r="AT247" s="113">
        <v>0</v>
      </c>
      <c r="AU247" s="113">
        <v>0</v>
      </c>
      <c r="AV247" s="113">
        <v>0</v>
      </c>
      <c r="AW247" s="113">
        <v>0</v>
      </c>
      <c r="AX247" s="113">
        <v>0</v>
      </c>
      <c r="AY247" s="113">
        <v>0</v>
      </c>
    </row>
    <row r="248" spans="1:51" x14ac:dyDescent="0.2">
      <c r="A248" s="112"/>
      <c r="B248" s="133">
        <v>40</v>
      </c>
      <c r="C248" s="109"/>
      <c r="D248" s="113">
        <v>0</v>
      </c>
      <c r="E248" s="113">
        <v>0</v>
      </c>
      <c r="F248" s="113">
        <v>0</v>
      </c>
      <c r="G248" s="113">
        <v>0</v>
      </c>
      <c r="H248" s="113">
        <v>0</v>
      </c>
      <c r="I248" s="113">
        <v>0</v>
      </c>
      <c r="J248" s="113">
        <v>0</v>
      </c>
      <c r="K248" s="113">
        <v>0</v>
      </c>
      <c r="L248" s="113">
        <v>0</v>
      </c>
      <c r="M248" s="113">
        <v>0</v>
      </c>
      <c r="N248" s="113">
        <v>0</v>
      </c>
      <c r="O248" s="113">
        <v>0</v>
      </c>
      <c r="P248" s="113">
        <v>0</v>
      </c>
      <c r="Q248" s="113">
        <v>0</v>
      </c>
      <c r="R248" s="113">
        <v>0</v>
      </c>
      <c r="S248" s="113">
        <v>0</v>
      </c>
      <c r="T248" s="113">
        <v>0</v>
      </c>
      <c r="U248" s="113">
        <v>0</v>
      </c>
      <c r="V248" s="113">
        <v>0</v>
      </c>
      <c r="W248" s="113">
        <v>0</v>
      </c>
      <c r="X248" s="113">
        <v>0</v>
      </c>
      <c r="Y248" s="113">
        <v>0</v>
      </c>
      <c r="Z248" s="113">
        <v>0</v>
      </c>
      <c r="AA248" s="113">
        <v>0</v>
      </c>
      <c r="AB248" s="113">
        <v>0</v>
      </c>
      <c r="AC248" s="113">
        <v>0</v>
      </c>
      <c r="AD248" s="113">
        <v>0</v>
      </c>
      <c r="AE248" s="113">
        <v>0</v>
      </c>
      <c r="AF248" s="113">
        <v>0</v>
      </c>
      <c r="AG248" s="113">
        <v>0</v>
      </c>
      <c r="AH248" s="113">
        <v>0</v>
      </c>
      <c r="AI248" s="113">
        <v>0</v>
      </c>
      <c r="AJ248" s="113">
        <v>0</v>
      </c>
      <c r="AK248" s="113">
        <v>0</v>
      </c>
      <c r="AL248" s="113">
        <v>0</v>
      </c>
      <c r="AM248" s="113">
        <v>0</v>
      </c>
      <c r="AN248" s="113">
        <v>0</v>
      </c>
      <c r="AO248" s="113">
        <v>0</v>
      </c>
      <c r="AP248" s="113">
        <v>0</v>
      </c>
      <c r="AQ248" s="113">
        <v>0</v>
      </c>
      <c r="AR248" s="113">
        <v>0</v>
      </c>
      <c r="AS248" s="113">
        <v>0</v>
      </c>
      <c r="AT248" s="113">
        <v>0</v>
      </c>
      <c r="AU248" s="113">
        <v>0</v>
      </c>
      <c r="AV248" s="113">
        <v>0</v>
      </c>
      <c r="AW248" s="113">
        <v>0</v>
      </c>
      <c r="AX248" s="113">
        <v>0</v>
      </c>
      <c r="AY248" s="113">
        <v>0</v>
      </c>
    </row>
    <row r="249" spans="1:51" x14ac:dyDescent="0.2">
      <c r="A249" s="112"/>
      <c r="B249" s="133">
        <v>41</v>
      </c>
      <c r="C249" s="109"/>
      <c r="D249" s="113">
        <v>0</v>
      </c>
      <c r="E249" s="113">
        <v>0</v>
      </c>
      <c r="F249" s="113">
        <v>0</v>
      </c>
      <c r="G249" s="113">
        <v>0</v>
      </c>
      <c r="H249" s="113">
        <v>0</v>
      </c>
      <c r="I249" s="113">
        <v>0</v>
      </c>
      <c r="J249" s="113">
        <v>0</v>
      </c>
      <c r="K249" s="113">
        <v>0</v>
      </c>
      <c r="L249" s="113">
        <v>0</v>
      </c>
      <c r="M249" s="113">
        <v>0</v>
      </c>
      <c r="N249" s="113">
        <v>0</v>
      </c>
      <c r="O249" s="113">
        <v>0</v>
      </c>
      <c r="P249" s="113">
        <v>0</v>
      </c>
      <c r="Q249" s="113">
        <v>0</v>
      </c>
      <c r="R249" s="113">
        <v>0</v>
      </c>
      <c r="S249" s="113">
        <v>0</v>
      </c>
      <c r="T249" s="113">
        <v>0</v>
      </c>
      <c r="U249" s="113">
        <v>0</v>
      </c>
      <c r="V249" s="113">
        <v>0</v>
      </c>
      <c r="W249" s="113">
        <v>0</v>
      </c>
      <c r="X249" s="113">
        <v>0</v>
      </c>
      <c r="Y249" s="113">
        <v>0</v>
      </c>
      <c r="Z249" s="113">
        <v>0</v>
      </c>
      <c r="AA249" s="113">
        <v>0</v>
      </c>
      <c r="AB249" s="113">
        <v>0</v>
      </c>
      <c r="AC249" s="113">
        <v>0</v>
      </c>
      <c r="AD249" s="113">
        <v>0</v>
      </c>
      <c r="AE249" s="113">
        <v>0</v>
      </c>
      <c r="AF249" s="113">
        <v>0</v>
      </c>
      <c r="AG249" s="113">
        <v>0</v>
      </c>
      <c r="AH249" s="113">
        <v>0</v>
      </c>
      <c r="AI249" s="113">
        <v>0</v>
      </c>
      <c r="AJ249" s="113">
        <v>0</v>
      </c>
      <c r="AK249" s="113">
        <v>0</v>
      </c>
      <c r="AL249" s="113">
        <v>0</v>
      </c>
      <c r="AM249" s="113">
        <v>0</v>
      </c>
      <c r="AN249" s="113">
        <v>0</v>
      </c>
      <c r="AO249" s="113">
        <v>0</v>
      </c>
      <c r="AP249" s="113">
        <v>0</v>
      </c>
      <c r="AQ249" s="113">
        <v>0</v>
      </c>
      <c r="AR249" s="113">
        <v>0</v>
      </c>
      <c r="AS249" s="113">
        <v>0</v>
      </c>
      <c r="AT249" s="113">
        <v>0</v>
      </c>
      <c r="AU249" s="113">
        <v>0</v>
      </c>
      <c r="AV249" s="113">
        <v>0</v>
      </c>
      <c r="AW249" s="113">
        <v>0</v>
      </c>
      <c r="AX249" s="113">
        <v>0</v>
      </c>
      <c r="AY249" s="113">
        <v>0</v>
      </c>
    </row>
    <row r="250" spans="1:51" x14ac:dyDescent="0.2">
      <c r="A250" s="112"/>
      <c r="B250" s="133">
        <v>42</v>
      </c>
      <c r="C250" s="109"/>
      <c r="D250" s="113">
        <v>0</v>
      </c>
      <c r="E250" s="113">
        <v>0</v>
      </c>
      <c r="F250" s="113">
        <v>0</v>
      </c>
      <c r="G250" s="113">
        <v>0</v>
      </c>
      <c r="H250" s="113">
        <v>0</v>
      </c>
      <c r="I250" s="113">
        <v>0</v>
      </c>
      <c r="J250" s="113">
        <v>0</v>
      </c>
      <c r="K250" s="113">
        <v>0</v>
      </c>
      <c r="L250" s="113">
        <v>0</v>
      </c>
      <c r="M250" s="113">
        <v>0</v>
      </c>
      <c r="N250" s="113">
        <v>0</v>
      </c>
      <c r="O250" s="113">
        <v>0</v>
      </c>
      <c r="P250" s="113">
        <v>0</v>
      </c>
      <c r="Q250" s="113">
        <v>0</v>
      </c>
      <c r="R250" s="113">
        <v>0</v>
      </c>
      <c r="S250" s="113">
        <v>0</v>
      </c>
      <c r="T250" s="113">
        <v>0</v>
      </c>
      <c r="U250" s="113">
        <v>0</v>
      </c>
      <c r="V250" s="113">
        <v>0</v>
      </c>
      <c r="W250" s="113">
        <v>0</v>
      </c>
      <c r="X250" s="113">
        <v>0</v>
      </c>
      <c r="Y250" s="113">
        <v>0</v>
      </c>
      <c r="Z250" s="113">
        <v>0</v>
      </c>
      <c r="AA250" s="113">
        <v>0</v>
      </c>
      <c r="AB250" s="113">
        <v>0</v>
      </c>
      <c r="AC250" s="113">
        <v>0</v>
      </c>
      <c r="AD250" s="113">
        <v>0</v>
      </c>
      <c r="AE250" s="113">
        <v>0</v>
      </c>
      <c r="AF250" s="113">
        <v>0</v>
      </c>
      <c r="AG250" s="113">
        <v>0</v>
      </c>
      <c r="AH250" s="113">
        <v>0</v>
      </c>
      <c r="AI250" s="113">
        <v>0</v>
      </c>
      <c r="AJ250" s="113">
        <v>0</v>
      </c>
      <c r="AK250" s="113">
        <v>0</v>
      </c>
      <c r="AL250" s="113">
        <v>0</v>
      </c>
      <c r="AM250" s="113">
        <v>0</v>
      </c>
      <c r="AN250" s="113">
        <v>0</v>
      </c>
      <c r="AO250" s="113">
        <v>0</v>
      </c>
      <c r="AP250" s="113">
        <v>0</v>
      </c>
      <c r="AQ250" s="113">
        <v>0</v>
      </c>
      <c r="AR250" s="113">
        <v>0</v>
      </c>
      <c r="AS250" s="113">
        <v>0</v>
      </c>
      <c r="AT250" s="113">
        <v>0</v>
      </c>
      <c r="AU250" s="113">
        <v>0</v>
      </c>
      <c r="AV250" s="113">
        <v>0</v>
      </c>
      <c r="AW250" s="113">
        <v>0</v>
      </c>
      <c r="AX250" s="113">
        <v>0</v>
      </c>
      <c r="AY250" s="113">
        <v>0</v>
      </c>
    </row>
    <row r="251" spans="1:51" x14ac:dyDescent="0.2">
      <c r="A251" s="112"/>
      <c r="B251" s="133">
        <v>43</v>
      </c>
      <c r="C251" s="109"/>
      <c r="D251" s="113">
        <v>0</v>
      </c>
      <c r="E251" s="113">
        <v>0</v>
      </c>
      <c r="F251" s="113">
        <v>0</v>
      </c>
      <c r="G251" s="113">
        <v>0</v>
      </c>
      <c r="H251" s="113">
        <v>0</v>
      </c>
      <c r="I251" s="113">
        <v>0</v>
      </c>
      <c r="J251" s="113">
        <v>0</v>
      </c>
      <c r="K251" s="113">
        <v>0</v>
      </c>
      <c r="L251" s="113">
        <v>0</v>
      </c>
      <c r="M251" s="113">
        <v>0</v>
      </c>
      <c r="N251" s="113">
        <v>0</v>
      </c>
      <c r="O251" s="113">
        <v>0</v>
      </c>
      <c r="P251" s="113">
        <v>0</v>
      </c>
      <c r="Q251" s="113">
        <v>0</v>
      </c>
      <c r="R251" s="113">
        <v>0</v>
      </c>
      <c r="S251" s="113">
        <v>0</v>
      </c>
      <c r="T251" s="113">
        <v>0</v>
      </c>
      <c r="U251" s="113">
        <v>0</v>
      </c>
      <c r="V251" s="113">
        <v>0</v>
      </c>
      <c r="W251" s="113">
        <v>0</v>
      </c>
      <c r="X251" s="113">
        <v>0</v>
      </c>
      <c r="Y251" s="113">
        <v>0</v>
      </c>
      <c r="Z251" s="113">
        <v>0</v>
      </c>
      <c r="AA251" s="113">
        <v>0</v>
      </c>
      <c r="AB251" s="113">
        <v>0</v>
      </c>
      <c r="AC251" s="113">
        <v>0</v>
      </c>
      <c r="AD251" s="113">
        <v>0</v>
      </c>
      <c r="AE251" s="113">
        <v>0</v>
      </c>
      <c r="AF251" s="113">
        <v>0</v>
      </c>
      <c r="AG251" s="113">
        <v>0</v>
      </c>
      <c r="AH251" s="113">
        <v>0</v>
      </c>
      <c r="AI251" s="113">
        <v>0</v>
      </c>
      <c r="AJ251" s="113">
        <v>0</v>
      </c>
      <c r="AK251" s="113">
        <v>0</v>
      </c>
      <c r="AL251" s="113">
        <v>0</v>
      </c>
      <c r="AM251" s="113">
        <v>0</v>
      </c>
      <c r="AN251" s="113">
        <v>0</v>
      </c>
      <c r="AO251" s="113">
        <v>0</v>
      </c>
      <c r="AP251" s="113">
        <v>0</v>
      </c>
      <c r="AQ251" s="113">
        <v>0</v>
      </c>
      <c r="AR251" s="113">
        <v>0</v>
      </c>
      <c r="AS251" s="113">
        <v>0</v>
      </c>
      <c r="AT251" s="113">
        <v>0</v>
      </c>
      <c r="AU251" s="113">
        <v>0</v>
      </c>
      <c r="AV251" s="113">
        <v>0</v>
      </c>
      <c r="AW251" s="113">
        <v>0</v>
      </c>
      <c r="AX251" s="113">
        <v>0</v>
      </c>
      <c r="AY251" s="113">
        <v>0</v>
      </c>
    </row>
    <row r="252" spans="1:51" x14ac:dyDescent="0.2">
      <c r="A252" s="112"/>
      <c r="B252" s="133">
        <v>44</v>
      </c>
      <c r="C252" s="109"/>
      <c r="D252" s="113">
        <v>0</v>
      </c>
      <c r="E252" s="113">
        <v>0</v>
      </c>
      <c r="F252" s="113">
        <v>0</v>
      </c>
      <c r="G252" s="113">
        <v>0</v>
      </c>
      <c r="H252" s="113">
        <v>0</v>
      </c>
      <c r="I252" s="113">
        <v>0</v>
      </c>
      <c r="J252" s="113">
        <v>0</v>
      </c>
      <c r="K252" s="113">
        <v>0</v>
      </c>
      <c r="L252" s="113">
        <v>0</v>
      </c>
      <c r="M252" s="113">
        <v>0</v>
      </c>
      <c r="N252" s="113">
        <v>0</v>
      </c>
      <c r="O252" s="113">
        <v>0</v>
      </c>
      <c r="P252" s="113">
        <v>0</v>
      </c>
      <c r="Q252" s="113">
        <v>0</v>
      </c>
      <c r="R252" s="113">
        <v>0</v>
      </c>
      <c r="S252" s="113">
        <v>0</v>
      </c>
      <c r="T252" s="113">
        <v>0</v>
      </c>
      <c r="U252" s="113">
        <v>0</v>
      </c>
      <c r="V252" s="113">
        <v>0</v>
      </c>
      <c r="W252" s="113">
        <v>0</v>
      </c>
      <c r="X252" s="113">
        <v>0</v>
      </c>
      <c r="Y252" s="113">
        <v>0</v>
      </c>
      <c r="Z252" s="113">
        <v>0</v>
      </c>
      <c r="AA252" s="113">
        <v>0</v>
      </c>
      <c r="AB252" s="113">
        <v>0</v>
      </c>
      <c r="AC252" s="113">
        <v>0</v>
      </c>
      <c r="AD252" s="113">
        <v>0</v>
      </c>
      <c r="AE252" s="113">
        <v>0</v>
      </c>
      <c r="AF252" s="113">
        <v>0</v>
      </c>
      <c r="AG252" s="113">
        <v>0</v>
      </c>
      <c r="AH252" s="113">
        <v>0</v>
      </c>
      <c r="AI252" s="113">
        <v>0</v>
      </c>
      <c r="AJ252" s="113">
        <v>0</v>
      </c>
      <c r="AK252" s="113">
        <v>0</v>
      </c>
      <c r="AL252" s="113">
        <v>0</v>
      </c>
      <c r="AM252" s="113">
        <v>0</v>
      </c>
      <c r="AN252" s="113">
        <v>0</v>
      </c>
      <c r="AO252" s="113">
        <v>0</v>
      </c>
      <c r="AP252" s="113">
        <v>0</v>
      </c>
      <c r="AQ252" s="113">
        <v>0</v>
      </c>
      <c r="AR252" s="113">
        <v>0</v>
      </c>
      <c r="AS252" s="113">
        <v>0</v>
      </c>
      <c r="AT252" s="113">
        <v>0</v>
      </c>
      <c r="AU252" s="113">
        <v>0</v>
      </c>
      <c r="AV252" s="113">
        <v>0</v>
      </c>
      <c r="AW252" s="113">
        <v>0</v>
      </c>
      <c r="AX252" s="113">
        <v>0</v>
      </c>
      <c r="AY252" s="113">
        <v>0</v>
      </c>
    </row>
    <row r="253" spans="1:51" x14ac:dyDescent="0.2">
      <c r="A253" s="112"/>
      <c r="B253" s="133">
        <v>45</v>
      </c>
      <c r="C253" s="109"/>
      <c r="D253" s="113">
        <v>0</v>
      </c>
      <c r="E253" s="113">
        <v>0</v>
      </c>
      <c r="F253" s="113">
        <v>0</v>
      </c>
      <c r="G253" s="113">
        <v>0</v>
      </c>
      <c r="H253" s="113">
        <v>0</v>
      </c>
      <c r="I253" s="113">
        <v>0</v>
      </c>
      <c r="J253" s="113">
        <v>0</v>
      </c>
      <c r="K253" s="113">
        <v>0</v>
      </c>
      <c r="L253" s="113">
        <v>0</v>
      </c>
      <c r="M253" s="113">
        <v>0</v>
      </c>
      <c r="N253" s="113">
        <v>0</v>
      </c>
      <c r="O253" s="113">
        <v>0</v>
      </c>
      <c r="P253" s="113">
        <v>0</v>
      </c>
      <c r="Q253" s="113">
        <v>0</v>
      </c>
      <c r="R253" s="113">
        <v>0</v>
      </c>
      <c r="S253" s="113">
        <v>0</v>
      </c>
      <c r="T253" s="113">
        <v>0</v>
      </c>
      <c r="U253" s="113">
        <v>0</v>
      </c>
      <c r="V253" s="113">
        <v>0</v>
      </c>
      <c r="W253" s="113">
        <v>0</v>
      </c>
      <c r="X253" s="113">
        <v>0</v>
      </c>
      <c r="Y253" s="113">
        <v>0</v>
      </c>
      <c r="Z253" s="113">
        <v>0</v>
      </c>
      <c r="AA253" s="113">
        <v>0</v>
      </c>
      <c r="AB253" s="113">
        <v>0</v>
      </c>
      <c r="AC253" s="113">
        <v>0</v>
      </c>
      <c r="AD253" s="113">
        <v>0</v>
      </c>
      <c r="AE253" s="113">
        <v>0</v>
      </c>
      <c r="AF253" s="113">
        <v>0</v>
      </c>
      <c r="AG253" s="113">
        <v>0</v>
      </c>
      <c r="AH253" s="113">
        <v>0</v>
      </c>
      <c r="AI253" s="113">
        <v>0</v>
      </c>
      <c r="AJ253" s="113">
        <v>0</v>
      </c>
      <c r="AK253" s="113">
        <v>0</v>
      </c>
      <c r="AL253" s="113">
        <v>0</v>
      </c>
      <c r="AM253" s="113">
        <v>0</v>
      </c>
      <c r="AN253" s="113">
        <v>0</v>
      </c>
      <c r="AO253" s="113">
        <v>0</v>
      </c>
      <c r="AP253" s="113">
        <v>0</v>
      </c>
      <c r="AQ253" s="113">
        <v>0</v>
      </c>
      <c r="AR253" s="113">
        <v>0</v>
      </c>
      <c r="AS253" s="113">
        <v>0</v>
      </c>
      <c r="AT253" s="113">
        <v>0</v>
      </c>
      <c r="AU253" s="113">
        <v>0</v>
      </c>
      <c r="AV253" s="113">
        <v>0</v>
      </c>
      <c r="AW253" s="113">
        <v>0</v>
      </c>
      <c r="AX253" s="113">
        <v>0</v>
      </c>
      <c r="AY253" s="113">
        <v>0</v>
      </c>
    </row>
    <row r="254" spans="1:51" x14ac:dyDescent="0.2">
      <c r="A254" s="112"/>
      <c r="B254" s="133">
        <v>46</v>
      </c>
      <c r="C254" s="109"/>
      <c r="D254" s="113">
        <v>0</v>
      </c>
      <c r="E254" s="113">
        <v>0</v>
      </c>
      <c r="F254" s="113">
        <v>0</v>
      </c>
      <c r="G254" s="113">
        <v>0</v>
      </c>
      <c r="H254" s="113">
        <v>0</v>
      </c>
      <c r="I254" s="113">
        <v>0</v>
      </c>
      <c r="J254" s="113">
        <v>0</v>
      </c>
      <c r="K254" s="113">
        <v>0</v>
      </c>
      <c r="L254" s="113">
        <v>0</v>
      </c>
      <c r="M254" s="113">
        <v>0</v>
      </c>
      <c r="N254" s="113">
        <v>0</v>
      </c>
      <c r="O254" s="113">
        <v>0</v>
      </c>
      <c r="P254" s="113">
        <v>0</v>
      </c>
      <c r="Q254" s="113">
        <v>0</v>
      </c>
      <c r="R254" s="113">
        <v>0</v>
      </c>
      <c r="S254" s="113">
        <v>0</v>
      </c>
      <c r="T254" s="113">
        <v>0</v>
      </c>
      <c r="U254" s="113">
        <v>0</v>
      </c>
      <c r="V254" s="113">
        <v>0</v>
      </c>
      <c r="W254" s="113">
        <v>0</v>
      </c>
      <c r="X254" s="113">
        <v>0</v>
      </c>
      <c r="Y254" s="113">
        <v>0</v>
      </c>
      <c r="Z254" s="113">
        <v>0</v>
      </c>
      <c r="AA254" s="113">
        <v>0</v>
      </c>
      <c r="AB254" s="113">
        <v>0</v>
      </c>
      <c r="AC254" s="113">
        <v>0</v>
      </c>
      <c r="AD254" s="113">
        <v>0</v>
      </c>
      <c r="AE254" s="113">
        <v>0</v>
      </c>
      <c r="AF254" s="113">
        <v>0</v>
      </c>
      <c r="AG254" s="113">
        <v>0</v>
      </c>
      <c r="AH254" s="113">
        <v>0</v>
      </c>
      <c r="AI254" s="113">
        <v>0</v>
      </c>
      <c r="AJ254" s="113">
        <v>0</v>
      </c>
      <c r="AK254" s="113">
        <v>0</v>
      </c>
      <c r="AL254" s="113">
        <v>0</v>
      </c>
      <c r="AM254" s="113">
        <v>0</v>
      </c>
      <c r="AN254" s="113">
        <v>0</v>
      </c>
      <c r="AO254" s="113">
        <v>0</v>
      </c>
      <c r="AP254" s="113">
        <v>0</v>
      </c>
      <c r="AQ254" s="113">
        <v>0</v>
      </c>
      <c r="AR254" s="113">
        <v>0</v>
      </c>
      <c r="AS254" s="113">
        <v>0</v>
      </c>
      <c r="AT254" s="113">
        <v>0</v>
      </c>
      <c r="AU254" s="113">
        <v>0</v>
      </c>
      <c r="AV254" s="113">
        <v>0</v>
      </c>
      <c r="AW254" s="113">
        <v>0</v>
      </c>
      <c r="AX254" s="113">
        <v>0</v>
      </c>
      <c r="AY254" s="113">
        <v>0</v>
      </c>
    </row>
    <row r="255" spans="1:51" x14ac:dyDescent="0.2">
      <c r="A255" s="112"/>
      <c r="B255" s="133">
        <v>47</v>
      </c>
      <c r="C255" s="109"/>
      <c r="D255" s="113">
        <v>0</v>
      </c>
      <c r="E255" s="113">
        <v>0</v>
      </c>
      <c r="F255" s="113">
        <v>0</v>
      </c>
      <c r="G255" s="113">
        <v>0</v>
      </c>
      <c r="H255" s="113">
        <v>0</v>
      </c>
      <c r="I255" s="113">
        <v>0</v>
      </c>
      <c r="J255" s="113">
        <v>0</v>
      </c>
      <c r="K255" s="113">
        <v>0</v>
      </c>
      <c r="L255" s="113">
        <v>0</v>
      </c>
      <c r="M255" s="113">
        <v>0</v>
      </c>
      <c r="N255" s="113">
        <v>0</v>
      </c>
      <c r="O255" s="113">
        <v>0</v>
      </c>
      <c r="P255" s="113">
        <v>0</v>
      </c>
      <c r="Q255" s="113">
        <v>0</v>
      </c>
      <c r="R255" s="113">
        <v>0</v>
      </c>
      <c r="S255" s="113">
        <v>0</v>
      </c>
      <c r="T255" s="113">
        <v>0</v>
      </c>
      <c r="U255" s="113">
        <v>0</v>
      </c>
      <c r="V255" s="113">
        <v>0</v>
      </c>
      <c r="W255" s="113">
        <v>0</v>
      </c>
      <c r="X255" s="113">
        <v>0</v>
      </c>
      <c r="Y255" s="113">
        <v>0</v>
      </c>
      <c r="Z255" s="113">
        <v>0</v>
      </c>
      <c r="AA255" s="113">
        <v>0</v>
      </c>
      <c r="AB255" s="113">
        <v>0</v>
      </c>
      <c r="AC255" s="113">
        <v>0</v>
      </c>
      <c r="AD255" s="113">
        <v>0</v>
      </c>
      <c r="AE255" s="113">
        <v>0</v>
      </c>
      <c r="AF255" s="113">
        <v>0</v>
      </c>
      <c r="AG255" s="113">
        <v>0</v>
      </c>
      <c r="AH255" s="113">
        <v>0</v>
      </c>
      <c r="AI255" s="113">
        <v>0</v>
      </c>
      <c r="AJ255" s="113">
        <v>0</v>
      </c>
      <c r="AK255" s="113">
        <v>0</v>
      </c>
      <c r="AL255" s="113">
        <v>0</v>
      </c>
      <c r="AM255" s="113">
        <v>0</v>
      </c>
      <c r="AN255" s="113">
        <v>0</v>
      </c>
      <c r="AO255" s="113">
        <v>0</v>
      </c>
      <c r="AP255" s="113">
        <v>0</v>
      </c>
      <c r="AQ255" s="113">
        <v>0</v>
      </c>
      <c r="AR255" s="113">
        <v>0</v>
      </c>
      <c r="AS255" s="113">
        <v>0</v>
      </c>
      <c r="AT255" s="113">
        <v>0</v>
      </c>
      <c r="AU255" s="113">
        <v>0</v>
      </c>
      <c r="AV255" s="113">
        <v>0</v>
      </c>
      <c r="AW255" s="113">
        <v>0</v>
      </c>
      <c r="AX255" s="113">
        <v>0</v>
      </c>
      <c r="AY255" s="113">
        <v>0</v>
      </c>
    </row>
    <row r="256" spans="1:51" x14ac:dyDescent="0.2">
      <c r="A256" s="131"/>
      <c r="B256" s="132">
        <v>48</v>
      </c>
      <c r="C256" s="117"/>
      <c r="D256" s="128">
        <v>0</v>
      </c>
      <c r="E256" s="128">
        <v>0</v>
      </c>
      <c r="F256" s="128">
        <v>0</v>
      </c>
      <c r="G256" s="128">
        <v>0</v>
      </c>
      <c r="H256" s="128">
        <v>0</v>
      </c>
      <c r="I256" s="128">
        <v>0</v>
      </c>
      <c r="J256" s="128">
        <v>0</v>
      </c>
      <c r="K256" s="128">
        <v>0</v>
      </c>
      <c r="L256" s="128">
        <v>0</v>
      </c>
      <c r="M256" s="128">
        <v>0</v>
      </c>
      <c r="N256" s="128">
        <v>0</v>
      </c>
      <c r="O256" s="128">
        <v>0</v>
      </c>
      <c r="P256" s="128">
        <v>0</v>
      </c>
      <c r="Q256" s="128">
        <v>0</v>
      </c>
      <c r="R256" s="128">
        <v>0</v>
      </c>
      <c r="S256" s="128">
        <v>0</v>
      </c>
      <c r="T256" s="128">
        <v>0</v>
      </c>
      <c r="U256" s="128">
        <v>0</v>
      </c>
      <c r="V256" s="128">
        <v>0</v>
      </c>
      <c r="W256" s="128">
        <v>0</v>
      </c>
      <c r="X256" s="128">
        <v>0</v>
      </c>
      <c r="Y256" s="128">
        <v>0</v>
      </c>
      <c r="Z256" s="128">
        <v>0</v>
      </c>
      <c r="AA256" s="128">
        <v>0</v>
      </c>
      <c r="AB256" s="128">
        <v>0</v>
      </c>
      <c r="AC256" s="128">
        <v>0</v>
      </c>
      <c r="AD256" s="128">
        <v>0</v>
      </c>
      <c r="AE256" s="128">
        <v>0</v>
      </c>
      <c r="AF256" s="128">
        <v>0</v>
      </c>
      <c r="AG256" s="128">
        <v>0</v>
      </c>
      <c r="AH256" s="128">
        <v>0</v>
      </c>
      <c r="AI256" s="128">
        <v>0</v>
      </c>
      <c r="AJ256" s="128">
        <v>0</v>
      </c>
      <c r="AK256" s="128">
        <v>0</v>
      </c>
      <c r="AL256" s="128">
        <v>0</v>
      </c>
      <c r="AM256" s="128">
        <v>0</v>
      </c>
      <c r="AN256" s="128">
        <v>0</v>
      </c>
      <c r="AO256" s="128">
        <v>0</v>
      </c>
      <c r="AP256" s="128">
        <v>0</v>
      </c>
      <c r="AQ256" s="128">
        <v>0</v>
      </c>
      <c r="AR256" s="128">
        <v>0</v>
      </c>
      <c r="AS256" s="128">
        <v>0</v>
      </c>
      <c r="AT256" s="128">
        <v>0</v>
      </c>
      <c r="AU256" s="128">
        <v>0</v>
      </c>
      <c r="AV256" s="128">
        <v>0</v>
      </c>
      <c r="AW256" s="128">
        <v>0</v>
      </c>
      <c r="AX256" s="128">
        <v>0</v>
      </c>
      <c r="AY256" s="128">
        <v>0</v>
      </c>
    </row>
    <row r="258" spans="1:52" x14ac:dyDescent="0.2">
      <c r="A258" s="105" t="s">
        <v>300</v>
      </c>
    </row>
    <row r="259" spans="1:52" x14ac:dyDescent="0.2">
      <c r="A259" s="140" t="s">
        <v>124</v>
      </c>
      <c r="B259" s="141">
        <v>650</v>
      </c>
      <c r="C259" s="127" t="s">
        <v>292</v>
      </c>
      <c r="D259" s="127">
        <f>E$14*$B$259</f>
        <v>0</v>
      </c>
      <c r="E259" s="127">
        <f t="shared" ref="E259:AX259" si="5">F$14*$B$259</f>
        <v>0</v>
      </c>
      <c r="F259" s="127">
        <f t="shared" si="5"/>
        <v>0</v>
      </c>
      <c r="G259" s="127">
        <f t="shared" si="5"/>
        <v>0</v>
      </c>
      <c r="H259" s="127">
        <f t="shared" si="5"/>
        <v>0</v>
      </c>
      <c r="I259" s="127">
        <f t="shared" si="5"/>
        <v>0</v>
      </c>
      <c r="J259" s="127">
        <f t="shared" si="5"/>
        <v>0</v>
      </c>
      <c r="K259" s="127">
        <f t="shared" si="5"/>
        <v>0</v>
      </c>
      <c r="L259" s="127">
        <f t="shared" si="5"/>
        <v>0</v>
      </c>
      <c r="M259" s="127">
        <f t="shared" si="5"/>
        <v>0</v>
      </c>
      <c r="N259" s="127">
        <f t="shared" si="5"/>
        <v>0</v>
      </c>
      <c r="O259" s="127">
        <f t="shared" si="5"/>
        <v>0</v>
      </c>
      <c r="P259" s="127">
        <f t="shared" si="5"/>
        <v>0</v>
      </c>
      <c r="Q259" s="127">
        <f t="shared" si="5"/>
        <v>0</v>
      </c>
      <c r="R259" s="127">
        <f t="shared" si="5"/>
        <v>0</v>
      </c>
      <c r="S259" s="127">
        <f t="shared" si="5"/>
        <v>0</v>
      </c>
      <c r="T259" s="127">
        <f t="shared" si="5"/>
        <v>0</v>
      </c>
      <c r="U259" s="127">
        <f t="shared" si="5"/>
        <v>0</v>
      </c>
      <c r="V259" s="127">
        <f t="shared" si="5"/>
        <v>0</v>
      </c>
      <c r="W259" s="127">
        <f t="shared" si="5"/>
        <v>0</v>
      </c>
      <c r="X259" s="127">
        <f t="shared" si="5"/>
        <v>5728937.5</v>
      </c>
      <c r="Y259" s="127">
        <f t="shared" si="5"/>
        <v>3815418.75</v>
      </c>
      <c r="Z259" s="127">
        <f t="shared" si="5"/>
        <v>2561446.875</v>
      </c>
      <c r="AA259" s="127">
        <f t="shared" si="5"/>
        <v>1276173.4375</v>
      </c>
      <c r="AB259" s="127">
        <f t="shared" si="5"/>
        <v>1818974.21875</v>
      </c>
      <c r="AC259" s="127">
        <f t="shared" si="5"/>
        <v>905099.609375</v>
      </c>
      <c r="AD259" s="127">
        <f t="shared" si="5"/>
        <v>1481662.3046875</v>
      </c>
      <c r="AE259" s="127">
        <f t="shared" si="5"/>
        <v>1073793.65234375</v>
      </c>
      <c r="AF259" s="127">
        <f t="shared" si="5"/>
        <v>2387768.65234375</v>
      </c>
      <c r="AG259" s="127">
        <f t="shared" si="5"/>
        <v>2607475</v>
      </c>
      <c r="AH259" s="127">
        <f t="shared" si="5"/>
        <v>151125</v>
      </c>
      <c r="AI259" s="127">
        <f t="shared" si="5"/>
        <v>905125</v>
      </c>
      <c r="AJ259" s="127">
        <f t="shared" si="5"/>
        <v>151125</v>
      </c>
      <c r="AK259" s="127">
        <f t="shared" si="5"/>
        <v>1441050</v>
      </c>
      <c r="AL259" s="127">
        <f t="shared" si="5"/>
        <v>3154775</v>
      </c>
      <c r="AM259" s="127">
        <f t="shared" si="5"/>
        <v>1662050</v>
      </c>
      <c r="AN259" s="127">
        <f t="shared" si="5"/>
        <v>1220050</v>
      </c>
      <c r="AO259" s="127">
        <f t="shared" si="5"/>
        <v>398125</v>
      </c>
      <c r="AP259" s="127">
        <f t="shared" si="5"/>
        <v>1302925</v>
      </c>
      <c r="AQ259" s="127">
        <f t="shared" si="5"/>
        <v>398125</v>
      </c>
      <c r="AR259" s="127">
        <f t="shared" si="5"/>
        <v>2498600</v>
      </c>
      <c r="AS259" s="127">
        <f t="shared" si="5"/>
        <v>1441050</v>
      </c>
      <c r="AT259" s="127">
        <f t="shared" si="5"/>
        <v>1441050</v>
      </c>
      <c r="AU259" s="127">
        <f t="shared" si="5"/>
        <v>1564550</v>
      </c>
      <c r="AV259" s="127">
        <f t="shared" si="5"/>
        <v>658125</v>
      </c>
      <c r="AW259" s="127">
        <f t="shared" si="5"/>
        <v>945425</v>
      </c>
      <c r="AX259" s="127">
        <f t="shared" si="5"/>
        <v>1429675</v>
      </c>
      <c r="AY259" s="127">
        <f>AZ$14*$B$259</f>
        <v>1564550</v>
      </c>
      <c r="AZ259" s="142">
        <f>SUM($D259:$AY259)</f>
        <v>45984250</v>
      </c>
    </row>
    <row r="260" spans="1:52" x14ac:dyDescent="0.2">
      <c r="A260" s="143" t="s">
        <v>301</v>
      </c>
      <c r="B260" s="117">
        <v>60</v>
      </c>
      <c r="C260" s="128" t="s">
        <v>292</v>
      </c>
      <c r="D260" s="128">
        <f>(D$175-D$176+D$177-D$178+D$179-D$180+D$181-D$182)*$B$260</f>
        <v>0</v>
      </c>
      <c r="E260" s="128">
        <f t="shared" ref="E260:AY260" si="6">(E$175-E$176+E$177-E$178+E$179-E$180+E$181-E$182)*$B$260</f>
        <v>0</v>
      </c>
      <c r="F260" s="128">
        <f t="shared" si="6"/>
        <v>0</v>
      </c>
      <c r="G260" s="128">
        <f t="shared" si="6"/>
        <v>0</v>
      </c>
      <c r="H260" s="128">
        <f t="shared" si="6"/>
        <v>11310</v>
      </c>
      <c r="I260" s="128">
        <f t="shared" si="6"/>
        <v>0</v>
      </c>
      <c r="J260" s="128">
        <f t="shared" si="6"/>
        <v>0</v>
      </c>
      <c r="K260" s="128">
        <f t="shared" si="6"/>
        <v>0</v>
      </c>
      <c r="L260" s="128">
        <f t="shared" si="6"/>
        <v>97350</v>
      </c>
      <c r="M260" s="128">
        <f t="shared" si="6"/>
        <v>43020</v>
      </c>
      <c r="N260" s="128">
        <f t="shared" si="6"/>
        <v>165600</v>
      </c>
      <c r="O260" s="128">
        <f t="shared" si="6"/>
        <v>306540</v>
      </c>
      <c r="P260" s="128">
        <f t="shared" si="6"/>
        <v>406380</v>
      </c>
      <c r="Q260" s="128">
        <f t="shared" si="6"/>
        <v>381150</v>
      </c>
      <c r="R260" s="128">
        <f t="shared" si="6"/>
        <v>428310</v>
      </c>
      <c r="S260" s="128">
        <f t="shared" si="6"/>
        <v>572310</v>
      </c>
      <c r="T260" s="128">
        <f t="shared" si="6"/>
        <v>671880</v>
      </c>
      <c r="U260" s="128">
        <f t="shared" si="6"/>
        <v>674580</v>
      </c>
      <c r="V260" s="128">
        <f t="shared" si="6"/>
        <v>891750</v>
      </c>
      <c r="W260" s="128">
        <f t="shared" si="6"/>
        <v>999150</v>
      </c>
      <c r="X260" s="128">
        <f t="shared" si="6"/>
        <v>515445</v>
      </c>
      <c r="Y260" s="128">
        <f t="shared" si="6"/>
        <v>840337.5</v>
      </c>
      <c r="Z260" s="128">
        <f t="shared" si="6"/>
        <v>1052238.75</v>
      </c>
      <c r="AA260" s="128">
        <f t="shared" si="6"/>
        <v>1146279.375</v>
      </c>
      <c r="AB260" s="128">
        <f t="shared" si="6"/>
        <v>1276504.6875</v>
      </c>
      <c r="AC260" s="128">
        <f t="shared" si="6"/>
        <v>1322912.34375</v>
      </c>
      <c r="AD260" s="128">
        <f t="shared" si="6"/>
        <v>1426501.171875</v>
      </c>
      <c r="AE260" s="128">
        <f t="shared" si="6"/>
        <v>1495380.5859375</v>
      </c>
      <c r="AF260" s="128">
        <f t="shared" si="6"/>
        <v>1448580.5859375</v>
      </c>
      <c r="AG260" s="128">
        <f t="shared" si="6"/>
        <v>1613070</v>
      </c>
      <c r="AH260" s="128">
        <f t="shared" si="6"/>
        <v>1807200</v>
      </c>
      <c r="AI260" s="128">
        <f t="shared" si="6"/>
        <v>1765710</v>
      </c>
      <c r="AJ260" s="128">
        <f t="shared" si="6"/>
        <v>1752840</v>
      </c>
      <c r="AK260" s="128">
        <f t="shared" si="6"/>
        <v>1673445</v>
      </c>
      <c r="AL260" s="128">
        <f t="shared" si="6"/>
        <v>1450552.5</v>
      </c>
      <c r="AM260" s="128">
        <f t="shared" si="6"/>
        <v>1504781.25</v>
      </c>
      <c r="AN260" s="128">
        <f t="shared" si="6"/>
        <v>1479800.625</v>
      </c>
      <c r="AO260" s="128">
        <f t="shared" si="6"/>
        <v>1438495.3125</v>
      </c>
      <c r="AP260" s="128">
        <f t="shared" si="6"/>
        <v>1345465.3125</v>
      </c>
      <c r="AQ260" s="128">
        <f t="shared" si="6"/>
        <v>1319515.3125</v>
      </c>
      <c r="AR260" s="128">
        <f t="shared" si="6"/>
        <v>1029085.3125</v>
      </c>
      <c r="AS260" s="128">
        <f t="shared" si="6"/>
        <v>861025.3125</v>
      </c>
      <c r="AT260" s="128">
        <f t="shared" si="6"/>
        <v>600025.3125</v>
      </c>
      <c r="AU260" s="128">
        <f t="shared" si="6"/>
        <v>298825.3125</v>
      </c>
      <c r="AV260" s="128">
        <f t="shared" si="6"/>
        <v>0</v>
      </c>
      <c r="AW260" s="128">
        <f t="shared" si="6"/>
        <v>0</v>
      </c>
      <c r="AX260" s="128">
        <f t="shared" si="6"/>
        <v>0</v>
      </c>
      <c r="AY260" s="128">
        <f t="shared" si="6"/>
        <v>0</v>
      </c>
      <c r="AZ260" s="144">
        <f>SUM($D260:$AY260)</f>
        <v>36113346.5625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defaultColWidth="8.85546875" defaultRowHeight="12.75" x14ac:dyDescent="0.2"/>
  <cols>
    <col min="1" max="16384" width="8.85546875" style="103"/>
  </cols>
  <sheetData>
    <row r="2" spans="1:99" x14ac:dyDescent="0.2">
      <c r="B2" s="105" t="s">
        <v>271</v>
      </c>
    </row>
    <row r="3" spans="1:99" x14ac:dyDescent="0.2">
      <c r="B3" s="106" t="s">
        <v>282</v>
      </c>
    </row>
    <row r="4" spans="1:99" x14ac:dyDescent="0.2">
      <c r="A4" s="104"/>
      <c r="B4" s="104"/>
      <c r="C4" s="102" t="s">
        <v>273</v>
      </c>
      <c r="D4" s="102" t="s">
        <v>92</v>
      </c>
      <c r="E4" s="104"/>
      <c r="F4" s="104"/>
      <c r="G4" s="104"/>
      <c r="H4" s="104"/>
      <c r="I4" s="104"/>
      <c r="J4" s="104"/>
      <c r="K4" s="104"/>
      <c r="L4" s="102" t="s">
        <v>93</v>
      </c>
      <c r="M4" s="104"/>
      <c r="N4" s="104"/>
      <c r="O4" s="104"/>
      <c r="P4" s="104"/>
      <c r="Q4" s="104"/>
      <c r="R4" s="104"/>
      <c r="S4" s="104"/>
      <c r="T4" s="102" t="s">
        <v>94</v>
      </c>
      <c r="U4" s="104"/>
      <c r="V4" s="104"/>
      <c r="W4" s="104"/>
      <c r="X4" s="104"/>
      <c r="Y4" s="104"/>
      <c r="Z4" s="104"/>
      <c r="AA4" s="104"/>
      <c r="AB4" s="102" t="s">
        <v>95</v>
      </c>
      <c r="AC4" s="104"/>
      <c r="AD4" s="104"/>
      <c r="AE4" s="104"/>
      <c r="AF4" s="104"/>
      <c r="AG4" s="104"/>
      <c r="AH4" s="104"/>
      <c r="AI4" s="104"/>
      <c r="AJ4" s="102" t="s">
        <v>96</v>
      </c>
      <c r="AK4" s="104"/>
      <c r="AL4" s="104"/>
      <c r="AM4" s="104"/>
      <c r="AN4" s="104"/>
      <c r="AO4" s="104"/>
      <c r="AP4" s="104"/>
      <c r="AQ4" s="104"/>
      <c r="AR4" s="102" t="s">
        <v>97</v>
      </c>
      <c r="AS4" s="104"/>
      <c r="AT4" s="104"/>
      <c r="AU4" s="104"/>
      <c r="AV4" s="104"/>
      <c r="AW4" s="104"/>
      <c r="AX4" s="104"/>
      <c r="AY4" s="104"/>
      <c r="AZ4" s="102" t="s">
        <v>98</v>
      </c>
      <c r="BA4" s="104"/>
      <c r="BB4" s="104"/>
      <c r="BC4" s="104"/>
      <c r="BD4" s="104"/>
      <c r="BE4" s="104"/>
      <c r="BF4" s="104"/>
      <c r="BG4" s="104"/>
      <c r="BH4" s="102" t="s">
        <v>99</v>
      </c>
      <c r="BI4" s="104"/>
      <c r="BJ4" s="104"/>
      <c r="BK4" s="104"/>
      <c r="BL4" s="104"/>
      <c r="BM4" s="104"/>
      <c r="BN4" s="104"/>
      <c r="BO4" s="104"/>
      <c r="BP4" s="102" t="s">
        <v>100</v>
      </c>
      <c r="BQ4" s="104"/>
      <c r="BR4" s="104"/>
      <c r="BS4" s="104"/>
      <c r="BT4" s="104"/>
      <c r="BU4" s="104"/>
      <c r="BV4" s="104"/>
      <c r="BW4" s="104"/>
      <c r="BX4" s="102" t="s">
        <v>101</v>
      </c>
      <c r="BY4" s="104"/>
      <c r="BZ4" s="104"/>
      <c r="CA4" s="104"/>
      <c r="CB4" s="104"/>
      <c r="CC4" s="104"/>
      <c r="CD4" s="104"/>
      <c r="CE4" s="104"/>
      <c r="CF4" s="102" t="s">
        <v>102</v>
      </c>
      <c r="CG4" s="104"/>
      <c r="CH4" s="104"/>
      <c r="CI4" s="104"/>
      <c r="CJ4" s="104"/>
      <c r="CK4" s="104"/>
      <c r="CL4" s="104"/>
      <c r="CM4" s="104"/>
      <c r="CN4" s="102" t="s">
        <v>103</v>
      </c>
      <c r="CO4" s="104"/>
      <c r="CP4" s="104"/>
      <c r="CQ4" s="104"/>
      <c r="CR4" s="104"/>
      <c r="CS4" s="104"/>
      <c r="CT4" s="104"/>
      <c r="CU4" s="104"/>
    </row>
    <row r="5" spans="1:99" x14ac:dyDescent="0.2">
      <c r="B5" s="102" t="s">
        <v>166</v>
      </c>
      <c r="C5" s="102" t="s">
        <v>274</v>
      </c>
      <c r="D5" s="102">
        <v>1</v>
      </c>
      <c r="E5" s="102"/>
      <c r="F5" s="102">
        <v>2</v>
      </c>
      <c r="G5" s="102"/>
      <c r="H5" s="102">
        <v>3</v>
      </c>
      <c r="I5" s="102"/>
      <c r="J5" s="102">
        <v>4</v>
      </c>
      <c r="K5" s="102"/>
      <c r="L5" s="102">
        <v>1</v>
      </c>
      <c r="M5" s="102"/>
      <c r="N5" s="102">
        <v>2</v>
      </c>
      <c r="O5" s="102"/>
      <c r="P5" s="102">
        <v>3</v>
      </c>
      <c r="Q5" s="102"/>
      <c r="R5" s="102">
        <v>4</v>
      </c>
      <c r="S5" s="102"/>
      <c r="T5" s="102">
        <v>1</v>
      </c>
      <c r="U5" s="102"/>
      <c r="V5" s="102">
        <v>2</v>
      </c>
      <c r="W5" s="102"/>
      <c r="X5" s="102">
        <v>3</v>
      </c>
      <c r="Y5" s="102"/>
      <c r="Z5" s="102">
        <v>4</v>
      </c>
      <c r="AA5" s="102"/>
      <c r="AB5" s="102">
        <v>1</v>
      </c>
      <c r="AC5" s="102"/>
      <c r="AD5" s="102">
        <v>2</v>
      </c>
      <c r="AE5" s="102"/>
      <c r="AF5" s="102">
        <v>3</v>
      </c>
      <c r="AG5" s="102"/>
      <c r="AH5" s="102">
        <v>4</v>
      </c>
      <c r="AI5" s="102"/>
      <c r="AJ5" s="102">
        <v>1</v>
      </c>
      <c r="AK5" s="102"/>
      <c r="AL5" s="102">
        <v>2</v>
      </c>
      <c r="AM5" s="102"/>
      <c r="AN5" s="102">
        <v>3</v>
      </c>
      <c r="AO5" s="102"/>
      <c r="AP5" s="102">
        <v>4</v>
      </c>
      <c r="AQ5" s="102"/>
      <c r="AR5" s="102">
        <v>1</v>
      </c>
      <c r="AS5" s="102"/>
      <c r="AT5" s="102">
        <v>2</v>
      </c>
      <c r="AU5" s="102"/>
      <c r="AV5" s="102">
        <v>3</v>
      </c>
      <c r="AW5" s="102"/>
      <c r="AX5" s="102">
        <v>4</v>
      </c>
      <c r="AY5" s="102"/>
      <c r="AZ5" s="102">
        <v>1</v>
      </c>
      <c r="BA5" s="102"/>
      <c r="BB5" s="102">
        <v>2</v>
      </c>
      <c r="BC5" s="102"/>
      <c r="BD5" s="102">
        <v>3</v>
      </c>
      <c r="BE5" s="102"/>
      <c r="BF5" s="102">
        <v>4</v>
      </c>
      <c r="BG5" s="102"/>
      <c r="BH5" s="102">
        <v>1</v>
      </c>
      <c r="BI5" s="102"/>
      <c r="BJ5" s="102">
        <v>2</v>
      </c>
      <c r="BK5" s="102"/>
      <c r="BL5" s="102">
        <v>3</v>
      </c>
      <c r="BM5" s="102"/>
      <c r="BN5" s="102">
        <v>4</v>
      </c>
      <c r="BO5" s="102"/>
      <c r="BP5" s="102">
        <v>1</v>
      </c>
      <c r="BQ5" s="102"/>
      <c r="BR5" s="102">
        <v>2</v>
      </c>
      <c r="BS5" s="102"/>
      <c r="BT5" s="102">
        <v>3</v>
      </c>
      <c r="BU5" s="102"/>
      <c r="BV5" s="102">
        <v>4</v>
      </c>
      <c r="BW5" s="102"/>
      <c r="BX5" s="102">
        <v>1</v>
      </c>
      <c r="BY5" s="102"/>
      <c r="BZ5" s="102">
        <v>2</v>
      </c>
      <c r="CA5" s="102"/>
      <c r="CB5" s="102">
        <v>3</v>
      </c>
      <c r="CC5" s="102"/>
      <c r="CD5" s="102">
        <v>4</v>
      </c>
      <c r="CE5" s="102"/>
      <c r="CF5" s="102">
        <v>1</v>
      </c>
      <c r="CG5" s="102"/>
      <c r="CH5" s="102">
        <v>2</v>
      </c>
      <c r="CI5" s="102"/>
      <c r="CJ5" s="102">
        <v>3</v>
      </c>
      <c r="CK5" s="102"/>
      <c r="CL5" s="102">
        <v>4</v>
      </c>
      <c r="CM5" s="102"/>
      <c r="CN5" s="102">
        <v>1</v>
      </c>
      <c r="CO5" s="102"/>
      <c r="CP5" s="102">
        <v>2</v>
      </c>
      <c r="CQ5" s="102"/>
      <c r="CR5" s="102">
        <v>3</v>
      </c>
      <c r="CS5" s="102"/>
      <c r="CT5" s="102">
        <v>4</v>
      </c>
      <c r="CU5" s="102"/>
    </row>
    <row r="6" spans="1:99" x14ac:dyDescent="0.2">
      <c r="B6" s="102" t="s">
        <v>126</v>
      </c>
      <c r="C6" s="102" t="s">
        <v>171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03">
        <v>0</v>
      </c>
      <c r="P6" s="103">
        <v>0</v>
      </c>
      <c r="Q6" s="103">
        <v>0</v>
      </c>
      <c r="R6" s="103">
        <v>0</v>
      </c>
      <c r="S6" s="103">
        <v>0</v>
      </c>
      <c r="T6" s="103">
        <v>0</v>
      </c>
      <c r="U6" s="103">
        <v>0</v>
      </c>
      <c r="V6" s="103">
        <v>0</v>
      </c>
      <c r="W6" s="103">
        <v>0</v>
      </c>
      <c r="X6" s="103">
        <v>0</v>
      </c>
      <c r="Y6" s="103">
        <v>0</v>
      </c>
      <c r="Z6" s="103">
        <v>0</v>
      </c>
      <c r="AA6" s="103">
        <v>0</v>
      </c>
      <c r="AB6" s="103">
        <v>0</v>
      </c>
      <c r="AC6" s="103">
        <v>0</v>
      </c>
      <c r="AD6" s="103">
        <v>0</v>
      </c>
      <c r="AE6" s="103">
        <v>0</v>
      </c>
      <c r="AF6" s="103">
        <v>0</v>
      </c>
      <c r="AG6" s="103">
        <v>0</v>
      </c>
      <c r="AH6" s="103">
        <v>0</v>
      </c>
      <c r="AI6" s="103">
        <v>0</v>
      </c>
      <c r="AJ6" s="103">
        <v>0</v>
      </c>
      <c r="AK6" s="103">
        <v>0</v>
      </c>
      <c r="AL6" s="103">
        <v>0</v>
      </c>
      <c r="AM6" s="103">
        <v>0</v>
      </c>
      <c r="AN6" s="103">
        <v>0</v>
      </c>
      <c r="AO6" s="103">
        <v>0</v>
      </c>
      <c r="AP6" s="103">
        <v>0</v>
      </c>
      <c r="AQ6" s="103">
        <v>0</v>
      </c>
      <c r="AR6" s="103">
        <v>0</v>
      </c>
      <c r="AS6" s="103">
        <v>0</v>
      </c>
      <c r="AT6" s="103">
        <v>0</v>
      </c>
      <c r="AU6" s="103">
        <v>0</v>
      </c>
      <c r="AV6" s="103">
        <v>0</v>
      </c>
      <c r="AW6" s="103">
        <v>0</v>
      </c>
      <c r="AX6" s="103">
        <v>0</v>
      </c>
      <c r="AY6" s="103">
        <v>0</v>
      </c>
      <c r="AZ6" s="103">
        <v>0</v>
      </c>
      <c r="BA6" s="103">
        <v>0</v>
      </c>
      <c r="BB6" s="103">
        <v>0</v>
      </c>
      <c r="BC6" s="103">
        <v>0</v>
      </c>
      <c r="BD6" s="103">
        <v>0</v>
      </c>
      <c r="BE6" s="103">
        <v>0</v>
      </c>
      <c r="BF6" s="103">
        <v>0</v>
      </c>
      <c r="BG6" s="103">
        <v>0</v>
      </c>
      <c r="BH6" s="103">
        <v>0</v>
      </c>
      <c r="BI6" s="103">
        <v>0</v>
      </c>
      <c r="BJ6" s="103">
        <v>0</v>
      </c>
      <c r="BK6" s="103">
        <v>0</v>
      </c>
      <c r="BL6" s="103">
        <v>0</v>
      </c>
      <c r="BM6" s="103">
        <v>0</v>
      </c>
      <c r="BN6" s="103">
        <v>0</v>
      </c>
      <c r="BO6" s="103">
        <v>0</v>
      </c>
      <c r="BP6" s="103">
        <v>0</v>
      </c>
      <c r="BQ6" s="103">
        <v>0</v>
      </c>
      <c r="BR6" s="103">
        <v>0</v>
      </c>
      <c r="BS6" s="103">
        <v>0</v>
      </c>
      <c r="BT6" s="103">
        <v>0</v>
      </c>
      <c r="BU6" s="103">
        <v>0</v>
      </c>
      <c r="BV6" s="103">
        <v>0</v>
      </c>
      <c r="BW6" s="103">
        <v>0</v>
      </c>
      <c r="BX6" s="103">
        <v>0</v>
      </c>
      <c r="BY6" s="103">
        <v>0</v>
      </c>
      <c r="BZ6" s="103">
        <v>0</v>
      </c>
      <c r="CA6" s="103">
        <v>0</v>
      </c>
      <c r="CB6" s="103">
        <v>0</v>
      </c>
      <c r="CC6" s="103">
        <v>0</v>
      </c>
      <c r="CD6" s="103">
        <v>0</v>
      </c>
      <c r="CE6" s="103">
        <v>0</v>
      </c>
      <c r="CF6" s="103">
        <v>0</v>
      </c>
      <c r="CG6" s="103">
        <v>0</v>
      </c>
      <c r="CH6" s="103">
        <v>0</v>
      </c>
      <c r="CI6" s="103">
        <v>0</v>
      </c>
      <c r="CJ6" s="103">
        <v>0</v>
      </c>
      <c r="CK6" s="103">
        <v>0</v>
      </c>
      <c r="CL6" s="103">
        <v>0</v>
      </c>
      <c r="CM6" s="103">
        <v>0</v>
      </c>
      <c r="CN6" s="103">
        <v>0</v>
      </c>
      <c r="CO6" s="103">
        <v>0</v>
      </c>
      <c r="CP6" s="103">
        <v>0</v>
      </c>
      <c r="CQ6" s="103">
        <v>0</v>
      </c>
      <c r="CR6" s="103">
        <v>0</v>
      </c>
      <c r="CS6" s="103">
        <v>0</v>
      </c>
      <c r="CT6" s="103">
        <v>0</v>
      </c>
      <c r="CU6" s="103">
        <v>0</v>
      </c>
    </row>
    <row r="7" spans="1:99" x14ac:dyDescent="0.2">
      <c r="C7" s="102" t="s">
        <v>172</v>
      </c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v>0</v>
      </c>
      <c r="X7" s="103">
        <v>0</v>
      </c>
      <c r="Y7" s="103">
        <v>0</v>
      </c>
      <c r="Z7" s="103">
        <v>0</v>
      </c>
      <c r="AA7" s="103">
        <v>0</v>
      </c>
      <c r="AB7" s="103">
        <v>0</v>
      </c>
      <c r="AC7" s="103">
        <v>0</v>
      </c>
      <c r="AD7" s="103">
        <v>0</v>
      </c>
      <c r="AE7" s="103">
        <v>0</v>
      </c>
      <c r="AF7" s="103">
        <v>0</v>
      </c>
      <c r="AG7" s="103">
        <v>0</v>
      </c>
      <c r="AH7" s="103">
        <v>0</v>
      </c>
      <c r="AI7" s="103">
        <v>0</v>
      </c>
      <c r="AJ7" s="103">
        <v>0</v>
      </c>
      <c r="AK7" s="103">
        <v>0</v>
      </c>
      <c r="AL7" s="103">
        <v>0</v>
      </c>
      <c r="AM7" s="103">
        <v>0</v>
      </c>
      <c r="AN7" s="103">
        <v>0</v>
      </c>
      <c r="AO7" s="103">
        <v>0</v>
      </c>
      <c r="AP7" s="103">
        <v>0</v>
      </c>
      <c r="AQ7" s="103">
        <v>0</v>
      </c>
      <c r="AR7" s="103">
        <v>0</v>
      </c>
      <c r="AS7" s="103">
        <v>0</v>
      </c>
      <c r="AT7" s="103">
        <v>0</v>
      </c>
      <c r="AU7" s="103">
        <v>0</v>
      </c>
      <c r="AV7" s="103">
        <v>0</v>
      </c>
      <c r="AW7" s="103">
        <v>0</v>
      </c>
      <c r="AX7" s="103">
        <v>0</v>
      </c>
      <c r="AY7" s="103">
        <v>0</v>
      </c>
      <c r="AZ7" s="103">
        <v>0</v>
      </c>
      <c r="BA7" s="103">
        <v>0</v>
      </c>
      <c r="BB7" s="103">
        <v>0</v>
      </c>
      <c r="BC7" s="103">
        <v>0</v>
      </c>
      <c r="BD7" s="103">
        <v>0</v>
      </c>
      <c r="BE7" s="103">
        <v>0</v>
      </c>
      <c r="BF7" s="103">
        <v>0</v>
      </c>
      <c r="BG7" s="103">
        <v>0</v>
      </c>
      <c r="BH7" s="103">
        <v>0</v>
      </c>
      <c r="BI7" s="103">
        <v>0</v>
      </c>
      <c r="BJ7" s="103">
        <v>0</v>
      </c>
      <c r="BK7" s="103">
        <v>0</v>
      </c>
      <c r="BL7" s="103">
        <v>0</v>
      </c>
      <c r="BM7" s="103">
        <v>0</v>
      </c>
      <c r="BN7" s="103">
        <v>0</v>
      </c>
      <c r="BO7" s="103">
        <v>0</v>
      </c>
      <c r="BP7" s="103">
        <v>0</v>
      </c>
      <c r="BQ7" s="103">
        <v>0</v>
      </c>
      <c r="BR7" s="103">
        <v>0</v>
      </c>
      <c r="BS7" s="103">
        <v>0</v>
      </c>
      <c r="BT7" s="103">
        <v>0</v>
      </c>
      <c r="BU7" s="103">
        <v>0</v>
      </c>
      <c r="BV7" s="103">
        <v>0</v>
      </c>
      <c r="BW7" s="103">
        <v>0</v>
      </c>
      <c r="BX7" s="103">
        <v>0</v>
      </c>
      <c r="BY7" s="103">
        <v>0</v>
      </c>
      <c r="BZ7" s="103">
        <v>0</v>
      </c>
      <c r="CA7" s="103">
        <v>0</v>
      </c>
      <c r="CB7" s="103">
        <v>0</v>
      </c>
      <c r="CC7" s="103">
        <v>0</v>
      </c>
      <c r="CD7" s="103">
        <v>0</v>
      </c>
      <c r="CE7" s="103">
        <v>0</v>
      </c>
      <c r="CF7" s="103">
        <v>0</v>
      </c>
      <c r="CG7" s="103">
        <v>0</v>
      </c>
      <c r="CH7" s="103">
        <v>0</v>
      </c>
      <c r="CI7" s="103">
        <v>0</v>
      </c>
      <c r="CJ7" s="103">
        <v>0</v>
      </c>
      <c r="CK7" s="103">
        <v>0</v>
      </c>
      <c r="CL7" s="103">
        <v>0</v>
      </c>
      <c r="CM7" s="103">
        <v>0</v>
      </c>
      <c r="CN7" s="103">
        <v>0</v>
      </c>
      <c r="CO7" s="103">
        <v>0</v>
      </c>
      <c r="CP7" s="103">
        <v>0</v>
      </c>
      <c r="CQ7" s="103">
        <v>0</v>
      </c>
      <c r="CR7" s="103">
        <v>0</v>
      </c>
      <c r="CS7" s="103">
        <v>0</v>
      </c>
      <c r="CT7" s="103">
        <v>0</v>
      </c>
      <c r="CU7" s="103">
        <v>0</v>
      </c>
    </row>
    <row r="8" spans="1:99" x14ac:dyDescent="0.2">
      <c r="C8" s="102" t="s">
        <v>173</v>
      </c>
      <c r="D8" s="103">
        <v>0</v>
      </c>
      <c r="E8" s="103">
        <v>0</v>
      </c>
      <c r="F8" s="103">
        <v>0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  <c r="P8" s="103">
        <v>0</v>
      </c>
      <c r="Q8" s="103">
        <v>0</v>
      </c>
      <c r="R8" s="103">
        <v>0</v>
      </c>
      <c r="S8" s="103">
        <v>0</v>
      </c>
      <c r="T8" s="103">
        <v>0</v>
      </c>
      <c r="U8" s="103">
        <v>0</v>
      </c>
      <c r="V8" s="103"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  <c r="AF8" s="103">
        <v>0</v>
      </c>
      <c r="AG8" s="103">
        <v>0</v>
      </c>
      <c r="AH8" s="103">
        <v>0</v>
      </c>
      <c r="AI8" s="103">
        <v>0</v>
      </c>
      <c r="AJ8" s="103">
        <v>0</v>
      </c>
      <c r="AK8" s="103">
        <v>0</v>
      </c>
      <c r="AL8" s="103">
        <v>0</v>
      </c>
      <c r="AM8" s="103">
        <v>0</v>
      </c>
      <c r="AN8" s="103">
        <v>0</v>
      </c>
      <c r="AO8" s="103">
        <v>0</v>
      </c>
      <c r="AP8" s="103">
        <v>0</v>
      </c>
      <c r="AQ8" s="103">
        <v>0</v>
      </c>
      <c r="AR8" s="103">
        <v>0</v>
      </c>
      <c r="AS8" s="103">
        <v>0</v>
      </c>
      <c r="AT8" s="103">
        <v>0</v>
      </c>
      <c r="AU8" s="103">
        <v>0</v>
      </c>
      <c r="AV8" s="103">
        <v>0</v>
      </c>
      <c r="AW8" s="103">
        <v>0</v>
      </c>
      <c r="AX8" s="103">
        <v>0</v>
      </c>
      <c r="AY8" s="103">
        <v>0</v>
      </c>
      <c r="AZ8" s="103">
        <v>0</v>
      </c>
      <c r="BA8" s="103">
        <v>0</v>
      </c>
      <c r="BB8" s="103">
        <v>0</v>
      </c>
      <c r="BC8" s="103">
        <v>0</v>
      </c>
      <c r="BD8" s="103">
        <v>0</v>
      </c>
      <c r="BE8" s="103">
        <v>0</v>
      </c>
      <c r="BF8" s="103">
        <v>0</v>
      </c>
      <c r="BG8" s="103">
        <v>0</v>
      </c>
      <c r="BH8" s="103">
        <v>0</v>
      </c>
      <c r="BI8" s="103">
        <v>0</v>
      </c>
      <c r="BJ8" s="103">
        <v>0</v>
      </c>
      <c r="BK8" s="103">
        <v>0</v>
      </c>
      <c r="BL8" s="103">
        <v>0</v>
      </c>
      <c r="BM8" s="103">
        <v>0</v>
      </c>
      <c r="BN8" s="103">
        <v>0</v>
      </c>
      <c r="BO8" s="103">
        <v>0</v>
      </c>
      <c r="BP8" s="103">
        <v>0</v>
      </c>
      <c r="BQ8" s="103">
        <v>0</v>
      </c>
      <c r="BR8" s="103">
        <v>0</v>
      </c>
      <c r="BS8" s="103">
        <v>0</v>
      </c>
      <c r="BT8" s="103">
        <v>0</v>
      </c>
      <c r="BU8" s="103">
        <v>0</v>
      </c>
      <c r="BV8" s="103">
        <v>0</v>
      </c>
      <c r="BW8" s="103">
        <v>0</v>
      </c>
      <c r="BX8" s="103">
        <v>0</v>
      </c>
      <c r="BY8" s="103">
        <v>0</v>
      </c>
      <c r="BZ8" s="103">
        <v>0</v>
      </c>
      <c r="CA8" s="103">
        <v>0</v>
      </c>
      <c r="CB8" s="103">
        <v>0</v>
      </c>
      <c r="CC8" s="103">
        <v>0</v>
      </c>
      <c r="CD8" s="103">
        <v>0</v>
      </c>
      <c r="CE8" s="103">
        <v>0</v>
      </c>
      <c r="CF8" s="103">
        <v>0</v>
      </c>
      <c r="CG8" s="103">
        <v>0</v>
      </c>
      <c r="CH8" s="103">
        <v>0</v>
      </c>
      <c r="CI8" s="103">
        <v>0</v>
      </c>
      <c r="CJ8" s="103">
        <v>0</v>
      </c>
      <c r="CK8" s="103">
        <v>0</v>
      </c>
      <c r="CL8" s="103">
        <v>0</v>
      </c>
      <c r="CM8" s="103">
        <v>0</v>
      </c>
      <c r="CN8" s="103">
        <v>0</v>
      </c>
      <c r="CO8" s="103">
        <v>0</v>
      </c>
      <c r="CP8" s="103">
        <v>0</v>
      </c>
      <c r="CQ8" s="103">
        <v>0</v>
      </c>
      <c r="CR8" s="103">
        <v>0</v>
      </c>
      <c r="CS8" s="103">
        <v>0</v>
      </c>
      <c r="CT8" s="103">
        <v>0</v>
      </c>
      <c r="CU8" s="103">
        <v>0</v>
      </c>
    </row>
    <row r="9" spans="1:99" x14ac:dyDescent="0.2">
      <c r="C9" s="102" t="s">
        <v>174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103">
        <v>0</v>
      </c>
      <c r="P9" s="103">
        <v>0</v>
      </c>
      <c r="Q9" s="103">
        <v>0</v>
      </c>
      <c r="R9" s="103">
        <v>0</v>
      </c>
      <c r="S9" s="103">
        <v>0</v>
      </c>
      <c r="T9" s="103">
        <v>0</v>
      </c>
      <c r="U9" s="103">
        <v>0</v>
      </c>
      <c r="V9" s="103">
        <v>0</v>
      </c>
      <c r="W9" s="103">
        <v>0</v>
      </c>
      <c r="X9" s="103">
        <v>0</v>
      </c>
      <c r="Y9" s="103">
        <v>0</v>
      </c>
      <c r="Z9" s="103">
        <v>0</v>
      </c>
      <c r="AA9" s="103">
        <v>0</v>
      </c>
      <c r="AB9" s="103">
        <v>0</v>
      </c>
      <c r="AC9" s="103">
        <v>0</v>
      </c>
      <c r="AD9" s="103">
        <v>0</v>
      </c>
      <c r="AE9" s="103">
        <v>0</v>
      </c>
      <c r="AF9" s="103">
        <v>0</v>
      </c>
      <c r="AG9" s="103">
        <v>0</v>
      </c>
      <c r="AH9" s="103">
        <v>0</v>
      </c>
      <c r="AI9" s="103">
        <v>0</v>
      </c>
      <c r="AJ9" s="103">
        <v>0</v>
      </c>
      <c r="AK9" s="103">
        <v>0</v>
      </c>
      <c r="AL9" s="103">
        <v>0</v>
      </c>
      <c r="AM9" s="103">
        <v>0</v>
      </c>
      <c r="AN9" s="103">
        <v>0</v>
      </c>
      <c r="AO9" s="103">
        <v>0</v>
      </c>
      <c r="AP9" s="103">
        <v>0</v>
      </c>
      <c r="AQ9" s="103">
        <v>0</v>
      </c>
      <c r="AR9" s="103">
        <v>0</v>
      </c>
      <c r="AS9" s="103">
        <v>0</v>
      </c>
      <c r="AT9" s="103">
        <v>0</v>
      </c>
      <c r="AU9" s="103">
        <v>0</v>
      </c>
      <c r="AV9" s="103">
        <v>0</v>
      </c>
      <c r="AW9" s="103">
        <v>0</v>
      </c>
      <c r="AX9" s="103">
        <v>0</v>
      </c>
      <c r="AY9" s="103">
        <v>0</v>
      </c>
      <c r="AZ9" s="103">
        <v>0</v>
      </c>
      <c r="BA9" s="103">
        <v>0</v>
      </c>
      <c r="BB9" s="103">
        <v>0</v>
      </c>
      <c r="BC9" s="103">
        <v>0</v>
      </c>
      <c r="BD9" s="103">
        <v>0</v>
      </c>
      <c r="BE9" s="103">
        <v>0</v>
      </c>
      <c r="BF9" s="103">
        <v>0</v>
      </c>
      <c r="BG9" s="103">
        <v>0</v>
      </c>
      <c r="BH9" s="103">
        <v>0</v>
      </c>
      <c r="BI9" s="103">
        <v>0</v>
      </c>
      <c r="BJ9" s="103">
        <v>0</v>
      </c>
      <c r="BK9" s="103">
        <v>0</v>
      </c>
      <c r="BL9" s="103">
        <v>0</v>
      </c>
      <c r="BM9" s="103">
        <v>0</v>
      </c>
      <c r="BN9" s="103">
        <v>0</v>
      </c>
      <c r="BO9" s="103">
        <v>0</v>
      </c>
      <c r="BP9" s="103">
        <v>0</v>
      </c>
      <c r="BQ9" s="103">
        <v>0</v>
      </c>
      <c r="BR9" s="103">
        <v>0</v>
      </c>
      <c r="BS9" s="103">
        <v>0</v>
      </c>
      <c r="BT9" s="103">
        <v>0</v>
      </c>
      <c r="BU9" s="103">
        <v>0</v>
      </c>
      <c r="BV9" s="103">
        <v>0</v>
      </c>
      <c r="BW9" s="103">
        <v>0</v>
      </c>
      <c r="BX9" s="103">
        <v>0</v>
      </c>
      <c r="BY9" s="103">
        <v>0</v>
      </c>
      <c r="BZ9" s="103">
        <v>0</v>
      </c>
      <c r="CA9" s="103">
        <v>0</v>
      </c>
      <c r="CB9" s="103">
        <v>0</v>
      </c>
      <c r="CC9" s="103">
        <v>0</v>
      </c>
      <c r="CD9" s="103">
        <v>0</v>
      </c>
      <c r="CE9" s="103">
        <v>0</v>
      </c>
      <c r="CF9" s="103">
        <v>0</v>
      </c>
      <c r="CG9" s="103">
        <v>0</v>
      </c>
      <c r="CH9" s="103">
        <v>0</v>
      </c>
      <c r="CI9" s="103">
        <v>0</v>
      </c>
      <c r="CJ9" s="103">
        <v>0</v>
      </c>
      <c r="CK9" s="103">
        <v>0</v>
      </c>
      <c r="CL9" s="103">
        <v>0</v>
      </c>
      <c r="CM9" s="103">
        <v>0</v>
      </c>
      <c r="CN9" s="103">
        <v>0</v>
      </c>
      <c r="CO9" s="103">
        <v>0</v>
      </c>
      <c r="CP9" s="103">
        <v>0</v>
      </c>
      <c r="CQ9" s="103">
        <v>0</v>
      </c>
      <c r="CR9" s="103">
        <v>0</v>
      </c>
      <c r="CS9" s="103">
        <v>0</v>
      </c>
      <c r="CT9" s="103">
        <v>0</v>
      </c>
      <c r="CU9" s="103">
        <v>0</v>
      </c>
    </row>
    <row r="10" spans="1:99" x14ac:dyDescent="0.2">
      <c r="C10" s="102" t="s">
        <v>175</v>
      </c>
      <c r="D10" s="103">
        <v>0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v>0</v>
      </c>
      <c r="R10" s="103">
        <v>0</v>
      </c>
      <c r="S10" s="103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0</v>
      </c>
      <c r="Y10" s="103">
        <v>0</v>
      </c>
      <c r="Z10" s="103">
        <v>0</v>
      </c>
      <c r="AA10" s="103">
        <v>0</v>
      </c>
      <c r="AB10" s="103">
        <v>0</v>
      </c>
      <c r="AC10" s="103">
        <v>0</v>
      </c>
      <c r="AD10" s="103">
        <v>0</v>
      </c>
      <c r="AE10" s="103">
        <v>0</v>
      </c>
      <c r="AF10" s="103">
        <v>0</v>
      </c>
      <c r="AG10" s="103">
        <v>0</v>
      </c>
      <c r="AH10" s="103">
        <v>0</v>
      </c>
      <c r="AI10" s="103">
        <v>0</v>
      </c>
      <c r="AJ10" s="103">
        <v>0</v>
      </c>
      <c r="AK10" s="103">
        <v>0</v>
      </c>
      <c r="AL10" s="103">
        <v>0</v>
      </c>
      <c r="AM10" s="103">
        <v>0</v>
      </c>
      <c r="AN10" s="103">
        <v>0</v>
      </c>
      <c r="AO10" s="103">
        <v>0</v>
      </c>
      <c r="AP10" s="103">
        <v>0</v>
      </c>
      <c r="AQ10" s="103">
        <v>0</v>
      </c>
      <c r="AR10" s="103">
        <v>0</v>
      </c>
      <c r="AS10" s="103">
        <v>0</v>
      </c>
      <c r="AT10" s="103">
        <v>0</v>
      </c>
      <c r="AU10" s="103">
        <v>0</v>
      </c>
      <c r="AV10" s="103">
        <v>0</v>
      </c>
      <c r="AW10" s="103">
        <v>0</v>
      </c>
      <c r="AX10" s="103">
        <v>0</v>
      </c>
      <c r="AY10" s="103">
        <v>0</v>
      </c>
      <c r="AZ10" s="103">
        <v>0</v>
      </c>
      <c r="BA10" s="103">
        <v>0</v>
      </c>
      <c r="BB10" s="103">
        <v>0</v>
      </c>
      <c r="BC10" s="103">
        <v>0</v>
      </c>
      <c r="BD10" s="103">
        <v>0</v>
      </c>
      <c r="BE10" s="103">
        <v>0</v>
      </c>
      <c r="BF10" s="103">
        <v>0</v>
      </c>
      <c r="BG10" s="103">
        <v>0</v>
      </c>
      <c r="BH10" s="103">
        <v>0</v>
      </c>
      <c r="BI10" s="103">
        <v>0</v>
      </c>
      <c r="BJ10" s="103">
        <v>0</v>
      </c>
      <c r="BK10" s="103">
        <v>0</v>
      </c>
      <c r="BL10" s="103">
        <v>0</v>
      </c>
      <c r="BM10" s="103">
        <v>0</v>
      </c>
      <c r="BN10" s="103">
        <v>0</v>
      </c>
      <c r="BO10" s="103">
        <v>0</v>
      </c>
      <c r="BP10" s="103">
        <v>0</v>
      </c>
      <c r="BQ10" s="103">
        <v>0</v>
      </c>
      <c r="BR10" s="103">
        <v>0</v>
      </c>
      <c r="BS10" s="103">
        <v>0</v>
      </c>
      <c r="BT10" s="103">
        <v>0</v>
      </c>
      <c r="BU10" s="103">
        <v>0</v>
      </c>
      <c r="BV10" s="103">
        <v>0</v>
      </c>
      <c r="BW10" s="103">
        <v>0</v>
      </c>
      <c r="BX10" s="103">
        <v>0</v>
      </c>
      <c r="BY10" s="103">
        <v>0</v>
      </c>
      <c r="BZ10" s="103">
        <v>0</v>
      </c>
      <c r="CA10" s="103">
        <v>0</v>
      </c>
      <c r="CB10" s="103">
        <v>0</v>
      </c>
      <c r="CC10" s="103">
        <v>0</v>
      </c>
      <c r="CD10" s="103">
        <v>0</v>
      </c>
      <c r="CE10" s="103">
        <v>0</v>
      </c>
      <c r="CF10" s="103">
        <v>0</v>
      </c>
      <c r="CG10" s="103">
        <v>0</v>
      </c>
      <c r="CH10" s="103">
        <v>0</v>
      </c>
      <c r="CI10" s="103">
        <v>0</v>
      </c>
      <c r="CJ10" s="103">
        <v>0</v>
      </c>
      <c r="CK10" s="103">
        <v>0</v>
      </c>
      <c r="CL10" s="103">
        <v>0</v>
      </c>
      <c r="CM10" s="103">
        <v>0</v>
      </c>
      <c r="CN10" s="103">
        <v>0</v>
      </c>
      <c r="CO10" s="103">
        <v>0</v>
      </c>
      <c r="CP10" s="103">
        <v>0</v>
      </c>
      <c r="CQ10" s="103">
        <v>0</v>
      </c>
      <c r="CR10" s="103">
        <v>0</v>
      </c>
      <c r="CS10" s="103">
        <v>0</v>
      </c>
      <c r="CT10" s="103">
        <v>0</v>
      </c>
      <c r="CU10" s="103">
        <v>0</v>
      </c>
    </row>
    <row r="11" spans="1:99" x14ac:dyDescent="0.2">
      <c r="C11" s="102" t="s">
        <v>176</v>
      </c>
      <c r="D11" s="103">
        <v>0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  <c r="P11" s="103">
        <v>0</v>
      </c>
      <c r="Q11" s="103">
        <v>0</v>
      </c>
      <c r="R11" s="103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0</v>
      </c>
      <c r="Y11" s="103">
        <v>0</v>
      </c>
      <c r="Z11" s="103">
        <v>0</v>
      </c>
      <c r="AA11" s="103">
        <v>0</v>
      </c>
      <c r="AB11" s="103">
        <v>0</v>
      </c>
      <c r="AC11" s="103">
        <v>0</v>
      </c>
      <c r="AD11" s="103">
        <v>0</v>
      </c>
      <c r="AE11" s="103">
        <v>0</v>
      </c>
      <c r="AF11" s="103">
        <v>0</v>
      </c>
      <c r="AG11" s="103">
        <v>0</v>
      </c>
      <c r="AH11" s="103">
        <v>0</v>
      </c>
      <c r="AI11" s="103">
        <v>0</v>
      </c>
      <c r="AJ11" s="103">
        <v>0</v>
      </c>
      <c r="AK11" s="103">
        <v>0</v>
      </c>
      <c r="AL11" s="103">
        <v>0</v>
      </c>
      <c r="AM11" s="103">
        <v>0</v>
      </c>
      <c r="AN11" s="103">
        <v>0</v>
      </c>
      <c r="AO11" s="103">
        <v>0</v>
      </c>
      <c r="AP11" s="103">
        <v>0</v>
      </c>
      <c r="AQ11" s="103">
        <v>0</v>
      </c>
      <c r="AR11" s="103">
        <v>0</v>
      </c>
      <c r="AS11" s="103">
        <v>0</v>
      </c>
      <c r="AT11" s="103">
        <v>0</v>
      </c>
      <c r="AU11" s="103">
        <v>0</v>
      </c>
      <c r="AV11" s="103">
        <v>0</v>
      </c>
      <c r="AW11" s="103">
        <v>0</v>
      </c>
      <c r="AX11" s="103">
        <v>0</v>
      </c>
      <c r="AY11" s="103">
        <v>0</v>
      </c>
      <c r="AZ11" s="103">
        <v>0</v>
      </c>
      <c r="BA11" s="103">
        <v>0</v>
      </c>
      <c r="BB11" s="103">
        <v>0</v>
      </c>
      <c r="BC11" s="103">
        <v>0</v>
      </c>
      <c r="BD11" s="103">
        <v>0</v>
      </c>
      <c r="BE11" s="103">
        <v>0</v>
      </c>
      <c r="BF11" s="103">
        <v>0</v>
      </c>
      <c r="BG11" s="103">
        <v>0</v>
      </c>
      <c r="BH11" s="103">
        <v>0</v>
      </c>
      <c r="BI11" s="103">
        <v>0</v>
      </c>
      <c r="BJ11" s="103">
        <v>0</v>
      </c>
      <c r="BK11" s="103">
        <v>0</v>
      </c>
      <c r="BL11" s="103">
        <v>0</v>
      </c>
      <c r="BM11" s="103">
        <v>0</v>
      </c>
      <c r="BN11" s="103">
        <v>0</v>
      </c>
      <c r="BO11" s="103">
        <v>0</v>
      </c>
      <c r="BP11" s="103">
        <v>0</v>
      </c>
      <c r="BQ11" s="103">
        <v>0</v>
      </c>
      <c r="BR11" s="103">
        <v>0</v>
      </c>
      <c r="BS11" s="103">
        <v>0</v>
      </c>
      <c r="BT11" s="103">
        <v>0</v>
      </c>
      <c r="BU11" s="103">
        <v>0</v>
      </c>
      <c r="BV11" s="103">
        <v>0</v>
      </c>
      <c r="BW11" s="103">
        <v>0</v>
      </c>
      <c r="BX11" s="103">
        <v>0</v>
      </c>
      <c r="BY11" s="103">
        <v>0</v>
      </c>
      <c r="BZ11" s="103">
        <v>0</v>
      </c>
      <c r="CA11" s="103">
        <v>0</v>
      </c>
      <c r="CB11" s="103">
        <v>0</v>
      </c>
      <c r="CC11" s="103">
        <v>0</v>
      </c>
      <c r="CD11" s="103">
        <v>0</v>
      </c>
      <c r="CE11" s="103">
        <v>0</v>
      </c>
      <c r="CF11" s="103">
        <v>0</v>
      </c>
      <c r="CG11" s="103">
        <v>0</v>
      </c>
      <c r="CH11" s="103">
        <v>0</v>
      </c>
      <c r="CI11" s="103">
        <v>0</v>
      </c>
      <c r="CJ11" s="103">
        <v>0</v>
      </c>
      <c r="CK11" s="103">
        <v>0</v>
      </c>
      <c r="CL11" s="103">
        <v>0</v>
      </c>
      <c r="CM11" s="103">
        <v>0</v>
      </c>
      <c r="CN11" s="103">
        <v>0</v>
      </c>
      <c r="CO11" s="103">
        <v>0</v>
      </c>
      <c r="CP11" s="103">
        <v>0</v>
      </c>
      <c r="CQ11" s="103">
        <v>0</v>
      </c>
      <c r="CR11" s="103">
        <v>0</v>
      </c>
      <c r="CS11" s="103">
        <v>0</v>
      </c>
      <c r="CT11" s="103">
        <v>0</v>
      </c>
      <c r="CU11" s="103">
        <v>0</v>
      </c>
    </row>
    <row r="12" spans="1:99" x14ac:dyDescent="0.2">
      <c r="C12" s="102" t="s">
        <v>177</v>
      </c>
      <c r="D12" s="103">
        <v>0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v>0</v>
      </c>
      <c r="R12" s="103">
        <v>0</v>
      </c>
      <c r="S12" s="103">
        <v>0</v>
      </c>
      <c r="T12" s="103">
        <v>0</v>
      </c>
      <c r="U12" s="103">
        <v>0</v>
      </c>
      <c r="V12" s="103">
        <v>0</v>
      </c>
      <c r="W12" s="103">
        <v>0</v>
      </c>
      <c r="X12" s="103">
        <v>0</v>
      </c>
      <c r="Y12" s="103">
        <v>0</v>
      </c>
      <c r="Z12" s="103">
        <v>0</v>
      </c>
      <c r="AA12" s="103">
        <v>0</v>
      </c>
      <c r="AB12" s="103">
        <v>0</v>
      </c>
      <c r="AC12" s="103">
        <v>0</v>
      </c>
      <c r="AD12" s="103">
        <v>0</v>
      </c>
      <c r="AE12" s="103">
        <v>0</v>
      </c>
      <c r="AF12" s="103">
        <v>0</v>
      </c>
      <c r="AG12" s="103">
        <v>0</v>
      </c>
      <c r="AH12" s="103">
        <v>0</v>
      </c>
      <c r="AI12" s="103">
        <v>0</v>
      </c>
      <c r="AJ12" s="103">
        <v>0</v>
      </c>
      <c r="AK12" s="103">
        <v>0</v>
      </c>
      <c r="AL12" s="103">
        <v>0</v>
      </c>
      <c r="AM12" s="103">
        <v>0</v>
      </c>
      <c r="AN12" s="103">
        <v>0</v>
      </c>
      <c r="AO12" s="103">
        <v>0</v>
      </c>
      <c r="AP12" s="103">
        <v>0</v>
      </c>
      <c r="AQ12" s="103">
        <v>0</v>
      </c>
      <c r="AR12" s="103">
        <v>0</v>
      </c>
      <c r="AS12" s="103">
        <v>0</v>
      </c>
      <c r="AT12" s="103">
        <v>0</v>
      </c>
      <c r="AU12" s="103">
        <v>0</v>
      </c>
      <c r="AV12" s="103">
        <v>0</v>
      </c>
      <c r="AW12" s="103">
        <v>0</v>
      </c>
      <c r="AX12" s="103">
        <v>0</v>
      </c>
      <c r="AY12" s="103">
        <v>0</v>
      </c>
      <c r="AZ12" s="103">
        <v>0</v>
      </c>
      <c r="BA12" s="103">
        <v>0</v>
      </c>
      <c r="BB12" s="103">
        <v>0</v>
      </c>
      <c r="BC12" s="103">
        <v>0</v>
      </c>
      <c r="BD12" s="103">
        <v>0</v>
      </c>
      <c r="BE12" s="103">
        <v>0</v>
      </c>
      <c r="BF12" s="103">
        <v>0</v>
      </c>
      <c r="BG12" s="103">
        <v>0</v>
      </c>
      <c r="BH12" s="103">
        <v>0</v>
      </c>
      <c r="BI12" s="103">
        <v>0</v>
      </c>
      <c r="BJ12" s="103">
        <v>0</v>
      </c>
      <c r="BK12" s="103">
        <v>0</v>
      </c>
      <c r="BL12" s="103">
        <v>0</v>
      </c>
      <c r="BM12" s="103">
        <v>0</v>
      </c>
      <c r="BN12" s="103">
        <v>0</v>
      </c>
      <c r="BO12" s="103">
        <v>0</v>
      </c>
      <c r="BP12" s="103">
        <v>0</v>
      </c>
      <c r="BQ12" s="103">
        <v>0</v>
      </c>
      <c r="BR12" s="103">
        <v>0</v>
      </c>
      <c r="BS12" s="103">
        <v>0</v>
      </c>
      <c r="BT12" s="103">
        <v>0</v>
      </c>
      <c r="BU12" s="103">
        <v>0</v>
      </c>
      <c r="BV12" s="103">
        <v>0</v>
      </c>
      <c r="BW12" s="103">
        <v>0</v>
      </c>
      <c r="BX12" s="103">
        <v>0</v>
      </c>
      <c r="BY12" s="103">
        <v>0</v>
      </c>
      <c r="BZ12" s="103">
        <v>0</v>
      </c>
      <c r="CA12" s="103">
        <v>0</v>
      </c>
      <c r="CB12" s="103">
        <v>0</v>
      </c>
      <c r="CC12" s="103">
        <v>0</v>
      </c>
      <c r="CD12" s="103">
        <v>0</v>
      </c>
      <c r="CE12" s="103">
        <v>0</v>
      </c>
      <c r="CF12" s="103">
        <v>0</v>
      </c>
      <c r="CG12" s="103">
        <v>0</v>
      </c>
      <c r="CH12" s="103">
        <v>0</v>
      </c>
      <c r="CI12" s="103">
        <v>0</v>
      </c>
      <c r="CJ12" s="103">
        <v>0</v>
      </c>
      <c r="CK12" s="103">
        <v>0</v>
      </c>
      <c r="CL12" s="103">
        <v>0</v>
      </c>
      <c r="CM12" s="103">
        <v>0</v>
      </c>
      <c r="CN12" s="103">
        <v>0</v>
      </c>
      <c r="CO12" s="103">
        <v>0</v>
      </c>
      <c r="CP12" s="103">
        <v>0</v>
      </c>
      <c r="CQ12" s="103">
        <v>0</v>
      </c>
      <c r="CR12" s="103">
        <v>0</v>
      </c>
      <c r="CS12" s="103">
        <v>0</v>
      </c>
      <c r="CT12" s="103">
        <v>0</v>
      </c>
      <c r="CU12" s="103">
        <v>0</v>
      </c>
    </row>
    <row r="13" spans="1:99" x14ac:dyDescent="0.2">
      <c r="C13" s="102" t="s">
        <v>178</v>
      </c>
      <c r="D13" s="103">
        <v>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  <c r="P13" s="103">
        <v>0</v>
      </c>
      <c r="Q13" s="103">
        <v>0</v>
      </c>
      <c r="R13" s="103">
        <v>0</v>
      </c>
      <c r="S13" s="103">
        <v>0</v>
      </c>
      <c r="T13" s="103">
        <v>0</v>
      </c>
      <c r="U13" s="103">
        <v>0</v>
      </c>
      <c r="V13" s="103">
        <v>0</v>
      </c>
      <c r="W13" s="103">
        <v>0</v>
      </c>
      <c r="X13" s="103">
        <v>0</v>
      </c>
      <c r="Y13" s="103">
        <v>0</v>
      </c>
      <c r="Z13" s="103">
        <v>0</v>
      </c>
      <c r="AA13" s="103">
        <v>0</v>
      </c>
      <c r="AB13" s="103">
        <v>0</v>
      </c>
      <c r="AC13" s="103">
        <v>0</v>
      </c>
      <c r="AD13" s="103">
        <v>0</v>
      </c>
      <c r="AE13" s="103">
        <v>0</v>
      </c>
      <c r="AF13" s="103">
        <v>0</v>
      </c>
      <c r="AG13" s="103">
        <v>0</v>
      </c>
      <c r="AH13" s="103">
        <v>0</v>
      </c>
      <c r="AI13" s="103">
        <v>0</v>
      </c>
      <c r="AJ13" s="103">
        <v>0</v>
      </c>
      <c r="AK13" s="103">
        <v>0</v>
      </c>
      <c r="AL13" s="103">
        <v>0</v>
      </c>
      <c r="AM13" s="103">
        <v>0</v>
      </c>
      <c r="AN13" s="103">
        <v>0</v>
      </c>
      <c r="AO13" s="103">
        <v>0</v>
      </c>
      <c r="AP13" s="103">
        <v>0</v>
      </c>
      <c r="AQ13" s="103">
        <v>0</v>
      </c>
      <c r="AR13" s="103">
        <v>0</v>
      </c>
      <c r="AS13" s="103">
        <v>0</v>
      </c>
      <c r="AT13" s="103">
        <v>0</v>
      </c>
      <c r="AU13" s="103">
        <v>0</v>
      </c>
      <c r="AV13" s="103">
        <v>0</v>
      </c>
      <c r="AW13" s="103">
        <v>0</v>
      </c>
      <c r="AX13" s="103">
        <v>0</v>
      </c>
      <c r="AY13" s="103">
        <v>0</v>
      </c>
      <c r="AZ13" s="103">
        <v>0</v>
      </c>
      <c r="BA13" s="103">
        <v>0</v>
      </c>
      <c r="BB13" s="103">
        <v>0</v>
      </c>
      <c r="BC13" s="103">
        <v>0</v>
      </c>
      <c r="BD13" s="103">
        <v>0</v>
      </c>
      <c r="BE13" s="103">
        <v>0</v>
      </c>
      <c r="BF13" s="103">
        <v>0</v>
      </c>
      <c r="BG13" s="103">
        <v>0</v>
      </c>
      <c r="BH13" s="103">
        <v>0</v>
      </c>
      <c r="BI13" s="103">
        <v>0</v>
      </c>
      <c r="BJ13" s="103">
        <v>0</v>
      </c>
      <c r="BK13" s="103">
        <v>0</v>
      </c>
      <c r="BL13" s="103">
        <v>0</v>
      </c>
      <c r="BM13" s="103">
        <v>0</v>
      </c>
      <c r="BN13" s="103">
        <v>0</v>
      </c>
      <c r="BO13" s="103">
        <v>0</v>
      </c>
      <c r="BP13" s="103">
        <v>0</v>
      </c>
      <c r="BQ13" s="103">
        <v>0</v>
      </c>
      <c r="BR13" s="103">
        <v>0</v>
      </c>
      <c r="BS13" s="103">
        <v>0</v>
      </c>
      <c r="BT13" s="103">
        <v>0</v>
      </c>
      <c r="BU13" s="103">
        <v>0</v>
      </c>
      <c r="BV13" s="103">
        <v>0</v>
      </c>
      <c r="BW13" s="103">
        <v>0</v>
      </c>
      <c r="BX13" s="103">
        <v>0</v>
      </c>
      <c r="BY13" s="103">
        <v>0</v>
      </c>
      <c r="BZ13" s="103">
        <v>0</v>
      </c>
      <c r="CA13" s="103">
        <v>0</v>
      </c>
      <c r="CB13" s="103">
        <v>0</v>
      </c>
      <c r="CC13" s="103">
        <v>0</v>
      </c>
      <c r="CD13" s="103">
        <v>0</v>
      </c>
      <c r="CE13" s="103">
        <v>0</v>
      </c>
      <c r="CF13" s="103">
        <v>0</v>
      </c>
      <c r="CG13" s="103">
        <v>0</v>
      </c>
      <c r="CH13" s="103">
        <v>0</v>
      </c>
      <c r="CI13" s="103">
        <v>0</v>
      </c>
      <c r="CJ13" s="103">
        <v>0</v>
      </c>
      <c r="CK13" s="103">
        <v>0</v>
      </c>
      <c r="CL13" s="103">
        <v>0</v>
      </c>
      <c r="CM13" s="103">
        <v>0</v>
      </c>
      <c r="CN13" s="103">
        <v>0</v>
      </c>
      <c r="CO13" s="103">
        <v>0</v>
      </c>
      <c r="CP13" s="103">
        <v>0</v>
      </c>
      <c r="CQ13" s="103">
        <v>0</v>
      </c>
      <c r="CR13" s="103">
        <v>0</v>
      </c>
      <c r="CS13" s="103">
        <v>0</v>
      </c>
      <c r="CT13" s="103">
        <v>0</v>
      </c>
      <c r="CU13" s="103">
        <v>0</v>
      </c>
    </row>
    <row r="14" spans="1:99" x14ac:dyDescent="0.2">
      <c r="C14" s="102" t="s">
        <v>179</v>
      </c>
      <c r="D14" s="103">
        <v>0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0</v>
      </c>
      <c r="P14" s="103">
        <v>0</v>
      </c>
      <c r="Q14" s="103">
        <v>0</v>
      </c>
      <c r="R14" s="103">
        <v>0</v>
      </c>
      <c r="S14" s="103">
        <v>0</v>
      </c>
      <c r="T14" s="103">
        <v>0</v>
      </c>
      <c r="U14" s="103">
        <v>0</v>
      </c>
      <c r="V14" s="103">
        <v>0</v>
      </c>
      <c r="W14" s="103">
        <v>0</v>
      </c>
      <c r="X14" s="103">
        <v>0</v>
      </c>
      <c r="Y14" s="103">
        <v>0</v>
      </c>
      <c r="Z14" s="103">
        <v>0</v>
      </c>
      <c r="AA14" s="103">
        <v>0</v>
      </c>
      <c r="AB14" s="103">
        <v>0</v>
      </c>
      <c r="AC14" s="103">
        <v>0</v>
      </c>
      <c r="AD14" s="103">
        <v>0</v>
      </c>
      <c r="AE14" s="103">
        <v>0</v>
      </c>
      <c r="AF14" s="103">
        <v>0</v>
      </c>
      <c r="AG14" s="103">
        <v>0</v>
      </c>
      <c r="AH14" s="103">
        <v>0</v>
      </c>
      <c r="AI14" s="103">
        <v>0</v>
      </c>
      <c r="AJ14" s="103">
        <v>0</v>
      </c>
      <c r="AK14" s="103">
        <v>0</v>
      </c>
      <c r="AL14" s="103">
        <v>0</v>
      </c>
      <c r="AM14" s="103">
        <v>0</v>
      </c>
      <c r="AN14" s="103">
        <v>0</v>
      </c>
      <c r="AO14" s="103">
        <v>0</v>
      </c>
      <c r="AP14" s="103">
        <v>0</v>
      </c>
      <c r="AQ14" s="103">
        <v>0</v>
      </c>
      <c r="AR14" s="103">
        <v>0</v>
      </c>
      <c r="AS14" s="103">
        <v>0</v>
      </c>
      <c r="AT14" s="103">
        <v>0</v>
      </c>
      <c r="AU14" s="103">
        <v>0</v>
      </c>
      <c r="AV14" s="103">
        <v>0</v>
      </c>
      <c r="AW14" s="103">
        <v>0</v>
      </c>
      <c r="AX14" s="103">
        <v>0</v>
      </c>
      <c r="AY14" s="103">
        <v>0</v>
      </c>
      <c r="AZ14" s="103">
        <v>0</v>
      </c>
      <c r="BA14" s="103">
        <v>0</v>
      </c>
      <c r="BB14" s="103">
        <v>0</v>
      </c>
      <c r="BC14" s="103">
        <v>0</v>
      </c>
      <c r="BD14" s="103">
        <v>0</v>
      </c>
      <c r="BE14" s="103">
        <v>0</v>
      </c>
      <c r="BF14" s="103">
        <v>0</v>
      </c>
      <c r="BG14" s="103">
        <v>0</v>
      </c>
      <c r="BH14" s="103">
        <v>0</v>
      </c>
      <c r="BI14" s="103">
        <v>0</v>
      </c>
      <c r="BJ14" s="103">
        <v>0</v>
      </c>
      <c r="BK14" s="103">
        <v>0</v>
      </c>
      <c r="BL14" s="103">
        <v>0</v>
      </c>
      <c r="BM14" s="103">
        <v>0</v>
      </c>
      <c r="BN14" s="103">
        <v>0</v>
      </c>
      <c r="BO14" s="103">
        <v>0</v>
      </c>
      <c r="BP14" s="103">
        <v>0</v>
      </c>
      <c r="BQ14" s="103">
        <v>0</v>
      </c>
      <c r="BR14" s="103">
        <v>0</v>
      </c>
      <c r="BS14" s="103">
        <v>0</v>
      </c>
      <c r="BT14" s="103">
        <v>0</v>
      </c>
      <c r="BU14" s="103">
        <v>0</v>
      </c>
      <c r="BV14" s="103">
        <v>0</v>
      </c>
      <c r="BW14" s="103">
        <v>0</v>
      </c>
      <c r="BX14" s="103">
        <v>0</v>
      </c>
      <c r="BY14" s="103">
        <v>0</v>
      </c>
      <c r="BZ14" s="103">
        <v>0</v>
      </c>
      <c r="CA14" s="103">
        <v>0</v>
      </c>
      <c r="CB14" s="103">
        <v>0</v>
      </c>
      <c r="CC14" s="103">
        <v>0</v>
      </c>
      <c r="CD14" s="103">
        <v>0</v>
      </c>
      <c r="CE14" s="103">
        <v>0</v>
      </c>
      <c r="CF14" s="103">
        <v>0</v>
      </c>
      <c r="CG14" s="103">
        <v>0</v>
      </c>
      <c r="CH14" s="103">
        <v>0</v>
      </c>
      <c r="CI14" s="103">
        <v>0</v>
      </c>
      <c r="CJ14" s="103">
        <v>0</v>
      </c>
      <c r="CK14" s="103">
        <v>0</v>
      </c>
      <c r="CL14" s="103">
        <v>0</v>
      </c>
      <c r="CM14" s="103">
        <v>0</v>
      </c>
      <c r="CN14" s="103">
        <v>0</v>
      </c>
      <c r="CO14" s="103">
        <v>0</v>
      </c>
      <c r="CP14" s="103">
        <v>0</v>
      </c>
      <c r="CQ14" s="103">
        <v>0</v>
      </c>
      <c r="CR14" s="103">
        <v>0</v>
      </c>
      <c r="CS14" s="103">
        <v>0</v>
      </c>
      <c r="CT14" s="103">
        <v>0</v>
      </c>
      <c r="CU14" s="103">
        <v>0</v>
      </c>
    </row>
    <row r="15" spans="1:99" x14ac:dyDescent="0.2">
      <c r="C15" s="102" t="s">
        <v>180</v>
      </c>
      <c r="D15" s="103">
        <v>0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0</v>
      </c>
      <c r="S15" s="103">
        <v>0</v>
      </c>
      <c r="T15" s="103">
        <v>0</v>
      </c>
      <c r="U15" s="103">
        <v>0</v>
      </c>
      <c r="V15" s="103">
        <v>0</v>
      </c>
      <c r="W15" s="103">
        <v>0</v>
      </c>
      <c r="X15" s="103">
        <v>0</v>
      </c>
      <c r="Y15" s="103">
        <v>0</v>
      </c>
      <c r="Z15" s="103">
        <v>0</v>
      </c>
      <c r="AA15" s="103">
        <v>0</v>
      </c>
      <c r="AB15" s="103">
        <v>0</v>
      </c>
      <c r="AC15" s="103">
        <v>0</v>
      </c>
      <c r="AD15" s="103">
        <v>0</v>
      </c>
      <c r="AE15" s="103">
        <v>0</v>
      </c>
      <c r="AF15" s="103">
        <v>0</v>
      </c>
      <c r="AG15" s="103">
        <v>0</v>
      </c>
      <c r="AH15" s="103">
        <v>0</v>
      </c>
      <c r="AI15" s="103">
        <v>0</v>
      </c>
      <c r="AJ15" s="103">
        <v>0</v>
      </c>
      <c r="AK15" s="103">
        <v>0</v>
      </c>
      <c r="AL15" s="103">
        <v>0</v>
      </c>
      <c r="AM15" s="103">
        <v>0</v>
      </c>
      <c r="AN15" s="103">
        <v>0</v>
      </c>
      <c r="AO15" s="103">
        <v>0</v>
      </c>
      <c r="AP15" s="103">
        <v>0</v>
      </c>
      <c r="AQ15" s="103">
        <v>0</v>
      </c>
      <c r="AR15" s="103">
        <v>0</v>
      </c>
      <c r="AS15" s="103">
        <v>0</v>
      </c>
      <c r="AT15" s="103">
        <v>0</v>
      </c>
      <c r="AU15" s="103">
        <v>0</v>
      </c>
      <c r="AV15" s="103">
        <v>0</v>
      </c>
      <c r="AW15" s="103">
        <v>0</v>
      </c>
      <c r="AX15" s="103">
        <v>0</v>
      </c>
      <c r="AY15" s="103">
        <v>0</v>
      </c>
      <c r="AZ15" s="103">
        <v>0</v>
      </c>
      <c r="BA15" s="103">
        <v>0</v>
      </c>
      <c r="BB15" s="103">
        <v>0</v>
      </c>
      <c r="BC15" s="103">
        <v>0</v>
      </c>
      <c r="BD15" s="103">
        <v>0</v>
      </c>
      <c r="BE15" s="103">
        <v>0</v>
      </c>
      <c r="BF15" s="103">
        <v>0</v>
      </c>
      <c r="BG15" s="103">
        <v>0</v>
      </c>
      <c r="BH15" s="103">
        <v>0</v>
      </c>
      <c r="BI15" s="103">
        <v>0</v>
      </c>
      <c r="BJ15" s="103">
        <v>0</v>
      </c>
      <c r="BK15" s="103">
        <v>0</v>
      </c>
      <c r="BL15" s="103">
        <v>0</v>
      </c>
      <c r="BM15" s="103">
        <v>0</v>
      </c>
      <c r="BN15" s="103">
        <v>0</v>
      </c>
      <c r="BO15" s="103">
        <v>0</v>
      </c>
      <c r="BP15" s="103">
        <v>0</v>
      </c>
      <c r="BQ15" s="103">
        <v>0</v>
      </c>
      <c r="BR15" s="103">
        <v>0</v>
      </c>
      <c r="BS15" s="103">
        <v>0</v>
      </c>
      <c r="BT15" s="103">
        <v>0</v>
      </c>
      <c r="BU15" s="103">
        <v>0</v>
      </c>
      <c r="BV15" s="103">
        <v>0</v>
      </c>
      <c r="BW15" s="103">
        <v>0</v>
      </c>
      <c r="BX15" s="103">
        <v>0</v>
      </c>
      <c r="BY15" s="103">
        <v>0</v>
      </c>
      <c r="BZ15" s="103">
        <v>0</v>
      </c>
      <c r="CA15" s="103">
        <v>0</v>
      </c>
      <c r="CB15" s="103">
        <v>0</v>
      </c>
      <c r="CC15" s="103">
        <v>0</v>
      </c>
      <c r="CD15" s="103">
        <v>0</v>
      </c>
      <c r="CE15" s="103">
        <v>0</v>
      </c>
      <c r="CF15" s="103">
        <v>0</v>
      </c>
      <c r="CG15" s="103">
        <v>0</v>
      </c>
      <c r="CH15" s="103">
        <v>0</v>
      </c>
      <c r="CI15" s="103">
        <v>0</v>
      </c>
      <c r="CJ15" s="103">
        <v>0</v>
      </c>
      <c r="CK15" s="103">
        <v>0</v>
      </c>
      <c r="CL15" s="103">
        <v>0</v>
      </c>
      <c r="CM15" s="103">
        <v>0</v>
      </c>
      <c r="CN15" s="103">
        <v>0</v>
      </c>
      <c r="CO15" s="103">
        <v>0</v>
      </c>
      <c r="CP15" s="103">
        <v>0</v>
      </c>
      <c r="CQ15" s="103">
        <v>0</v>
      </c>
      <c r="CR15" s="103">
        <v>0</v>
      </c>
      <c r="CS15" s="103">
        <v>0</v>
      </c>
      <c r="CT15" s="103">
        <v>0</v>
      </c>
      <c r="CU15" s="103">
        <v>0</v>
      </c>
    </row>
    <row r="16" spans="1:99" x14ac:dyDescent="0.2">
      <c r="C16" s="102" t="s">
        <v>181</v>
      </c>
      <c r="D16" s="103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  <c r="P16" s="103">
        <v>0</v>
      </c>
      <c r="Q16" s="103">
        <v>0</v>
      </c>
      <c r="R16" s="103">
        <v>0</v>
      </c>
      <c r="S16" s="103">
        <v>0</v>
      </c>
      <c r="T16" s="103">
        <v>0</v>
      </c>
      <c r="U16" s="103">
        <v>0</v>
      </c>
      <c r="V16" s="103">
        <v>0</v>
      </c>
      <c r="W16" s="103">
        <v>0</v>
      </c>
      <c r="X16" s="103">
        <v>0</v>
      </c>
      <c r="Y16" s="103">
        <v>0</v>
      </c>
      <c r="Z16" s="103">
        <v>0</v>
      </c>
      <c r="AA16" s="103">
        <v>0</v>
      </c>
      <c r="AB16" s="103">
        <v>0</v>
      </c>
      <c r="AC16" s="103">
        <v>0</v>
      </c>
      <c r="AD16" s="103">
        <v>0</v>
      </c>
      <c r="AE16" s="103">
        <v>0</v>
      </c>
      <c r="AF16" s="103">
        <v>0</v>
      </c>
      <c r="AG16" s="103">
        <v>0</v>
      </c>
      <c r="AH16" s="103">
        <v>0</v>
      </c>
      <c r="AI16" s="103">
        <v>0</v>
      </c>
      <c r="AJ16" s="103">
        <v>0</v>
      </c>
      <c r="AK16" s="103">
        <v>0</v>
      </c>
      <c r="AL16" s="103">
        <v>0</v>
      </c>
      <c r="AM16" s="103">
        <v>0</v>
      </c>
      <c r="AN16" s="103">
        <v>0</v>
      </c>
      <c r="AO16" s="103">
        <v>0</v>
      </c>
      <c r="AP16" s="103">
        <v>0</v>
      </c>
      <c r="AQ16" s="103">
        <v>0</v>
      </c>
      <c r="AR16" s="103">
        <v>0</v>
      </c>
      <c r="AS16" s="103">
        <v>0</v>
      </c>
      <c r="AT16" s="103">
        <v>0</v>
      </c>
      <c r="AU16" s="103">
        <v>0</v>
      </c>
      <c r="AV16" s="103">
        <v>0</v>
      </c>
      <c r="AW16" s="103">
        <v>0</v>
      </c>
      <c r="AX16" s="103">
        <v>0</v>
      </c>
      <c r="AY16" s="103">
        <v>0</v>
      </c>
      <c r="AZ16" s="103">
        <v>0</v>
      </c>
      <c r="BA16" s="103">
        <v>0</v>
      </c>
      <c r="BB16" s="103">
        <v>0</v>
      </c>
      <c r="BC16" s="103">
        <v>0</v>
      </c>
      <c r="BD16" s="103">
        <v>0</v>
      </c>
      <c r="BE16" s="103">
        <v>0</v>
      </c>
      <c r="BF16" s="103">
        <v>0</v>
      </c>
      <c r="BG16" s="103">
        <v>0</v>
      </c>
      <c r="BH16" s="103">
        <v>0</v>
      </c>
      <c r="BI16" s="103">
        <v>0</v>
      </c>
      <c r="BJ16" s="103">
        <v>0</v>
      </c>
      <c r="BK16" s="103">
        <v>0</v>
      </c>
      <c r="BL16" s="103">
        <v>0</v>
      </c>
      <c r="BM16" s="103">
        <v>0</v>
      </c>
      <c r="BN16" s="103">
        <v>0</v>
      </c>
      <c r="BO16" s="103">
        <v>0</v>
      </c>
      <c r="BP16" s="103">
        <v>0</v>
      </c>
      <c r="BQ16" s="103">
        <v>0</v>
      </c>
      <c r="BR16" s="103">
        <v>0</v>
      </c>
      <c r="BS16" s="103">
        <v>0</v>
      </c>
      <c r="BT16" s="103">
        <v>0</v>
      </c>
      <c r="BU16" s="103">
        <v>0</v>
      </c>
      <c r="BV16" s="103">
        <v>0</v>
      </c>
      <c r="BW16" s="103">
        <v>0</v>
      </c>
      <c r="BX16" s="103">
        <v>0</v>
      </c>
      <c r="BY16" s="103">
        <v>0</v>
      </c>
      <c r="BZ16" s="103">
        <v>0</v>
      </c>
      <c r="CA16" s="103">
        <v>0</v>
      </c>
      <c r="CB16" s="103">
        <v>0</v>
      </c>
      <c r="CC16" s="103">
        <v>0</v>
      </c>
      <c r="CD16" s="103">
        <v>0</v>
      </c>
      <c r="CE16" s="103">
        <v>0</v>
      </c>
      <c r="CF16" s="103">
        <v>0</v>
      </c>
      <c r="CG16" s="103">
        <v>0</v>
      </c>
      <c r="CH16" s="103">
        <v>0</v>
      </c>
      <c r="CI16" s="103">
        <v>0</v>
      </c>
      <c r="CJ16" s="103">
        <v>0</v>
      </c>
      <c r="CK16" s="103">
        <v>0</v>
      </c>
      <c r="CL16" s="103">
        <v>0</v>
      </c>
      <c r="CM16" s="103">
        <v>0</v>
      </c>
      <c r="CN16" s="103">
        <v>0</v>
      </c>
      <c r="CO16" s="103">
        <v>0</v>
      </c>
      <c r="CP16" s="103">
        <v>0</v>
      </c>
      <c r="CQ16" s="103">
        <v>0</v>
      </c>
      <c r="CR16" s="103">
        <v>0</v>
      </c>
      <c r="CS16" s="103">
        <v>0</v>
      </c>
      <c r="CT16" s="103">
        <v>0</v>
      </c>
      <c r="CU16" s="103">
        <v>0</v>
      </c>
    </row>
    <row r="17" spans="2:99" x14ac:dyDescent="0.2">
      <c r="C17" s="102" t="s">
        <v>182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  <c r="R17" s="103">
        <v>0</v>
      </c>
      <c r="S17" s="103">
        <v>0</v>
      </c>
      <c r="T17" s="103">
        <v>0</v>
      </c>
      <c r="U17" s="103">
        <v>0</v>
      </c>
      <c r="V17" s="103">
        <v>0</v>
      </c>
      <c r="W17" s="103">
        <v>0</v>
      </c>
      <c r="X17" s="103">
        <v>0</v>
      </c>
      <c r="Y17" s="103">
        <v>0</v>
      </c>
      <c r="Z17" s="103">
        <v>0</v>
      </c>
      <c r="AA17" s="103">
        <v>0</v>
      </c>
      <c r="AB17" s="103">
        <v>0</v>
      </c>
      <c r="AC17" s="103">
        <v>0</v>
      </c>
      <c r="AD17" s="103">
        <v>0</v>
      </c>
      <c r="AE17" s="103">
        <v>0</v>
      </c>
      <c r="AF17" s="103">
        <v>0</v>
      </c>
      <c r="AG17" s="103">
        <v>0</v>
      </c>
      <c r="AH17" s="103">
        <v>0</v>
      </c>
      <c r="AI17" s="103">
        <v>0</v>
      </c>
      <c r="AJ17" s="103">
        <v>0</v>
      </c>
      <c r="AK17" s="103">
        <v>0</v>
      </c>
      <c r="AL17" s="103">
        <v>0</v>
      </c>
      <c r="AM17" s="103">
        <v>0</v>
      </c>
      <c r="AN17" s="103">
        <v>0</v>
      </c>
      <c r="AO17" s="103">
        <v>0</v>
      </c>
      <c r="AP17" s="103">
        <v>0</v>
      </c>
      <c r="AQ17" s="103">
        <v>0</v>
      </c>
      <c r="AR17" s="103">
        <v>0</v>
      </c>
      <c r="AS17" s="103">
        <v>0</v>
      </c>
      <c r="AT17" s="103">
        <v>0</v>
      </c>
      <c r="AU17" s="103">
        <v>0</v>
      </c>
      <c r="AV17" s="103">
        <v>0</v>
      </c>
      <c r="AW17" s="103">
        <v>0</v>
      </c>
      <c r="AX17" s="103">
        <v>0</v>
      </c>
      <c r="AY17" s="103">
        <v>0</v>
      </c>
      <c r="AZ17" s="103">
        <v>0</v>
      </c>
      <c r="BA17" s="103">
        <v>0</v>
      </c>
      <c r="BB17" s="103">
        <v>0</v>
      </c>
      <c r="BC17" s="103">
        <v>0</v>
      </c>
      <c r="BD17" s="103">
        <v>0</v>
      </c>
      <c r="BE17" s="103">
        <v>0</v>
      </c>
      <c r="BF17" s="103">
        <v>0</v>
      </c>
      <c r="BG17" s="103">
        <v>0</v>
      </c>
      <c r="BH17" s="103">
        <v>0</v>
      </c>
      <c r="BI17" s="103">
        <v>0</v>
      </c>
      <c r="BJ17" s="103">
        <v>0</v>
      </c>
      <c r="BK17" s="103">
        <v>0</v>
      </c>
      <c r="BL17" s="103">
        <v>0</v>
      </c>
      <c r="BM17" s="103">
        <v>0</v>
      </c>
      <c r="BN17" s="103">
        <v>0</v>
      </c>
      <c r="BO17" s="103">
        <v>0</v>
      </c>
      <c r="BP17" s="103">
        <v>0</v>
      </c>
      <c r="BQ17" s="103">
        <v>0</v>
      </c>
      <c r="BR17" s="103">
        <v>0</v>
      </c>
      <c r="BS17" s="103">
        <v>0</v>
      </c>
      <c r="BT17" s="103">
        <v>0</v>
      </c>
      <c r="BU17" s="103">
        <v>0</v>
      </c>
      <c r="BV17" s="103">
        <v>0</v>
      </c>
      <c r="BW17" s="103">
        <v>0</v>
      </c>
      <c r="BX17" s="103">
        <v>0</v>
      </c>
      <c r="BY17" s="103">
        <v>0</v>
      </c>
      <c r="BZ17" s="103">
        <v>0</v>
      </c>
      <c r="CA17" s="103">
        <v>0</v>
      </c>
      <c r="CB17" s="103">
        <v>0</v>
      </c>
      <c r="CC17" s="103">
        <v>0</v>
      </c>
      <c r="CD17" s="103">
        <v>0</v>
      </c>
      <c r="CE17" s="103">
        <v>0</v>
      </c>
      <c r="CF17" s="103">
        <v>0</v>
      </c>
      <c r="CG17" s="103">
        <v>0</v>
      </c>
      <c r="CH17" s="103">
        <v>0</v>
      </c>
      <c r="CI17" s="103">
        <v>0</v>
      </c>
      <c r="CJ17" s="103">
        <v>0</v>
      </c>
      <c r="CK17" s="103">
        <v>0</v>
      </c>
      <c r="CL17" s="103">
        <v>0</v>
      </c>
      <c r="CM17" s="103">
        <v>0</v>
      </c>
      <c r="CN17" s="103">
        <v>0</v>
      </c>
      <c r="CO17" s="103">
        <v>0</v>
      </c>
      <c r="CP17" s="103">
        <v>0</v>
      </c>
      <c r="CQ17" s="103">
        <v>0</v>
      </c>
      <c r="CR17" s="103">
        <v>0</v>
      </c>
      <c r="CS17" s="103">
        <v>0</v>
      </c>
      <c r="CT17" s="103">
        <v>0</v>
      </c>
      <c r="CU17" s="103">
        <v>0</v>
      </c>
    </row>
    <row r="18" spans="2:99" x14ac:dyDescent="0.2">
      <c r="C18" s="102" t="s">
        <v>183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  <c r="R18" s="103">
        <v>0</v>
      </c>
      <c r="S18" s="103">
        <v>0</v>
      </c>
      <c r="T18" s="103">
        <v>0</v>
      </c>
      <c r="U18" s="103">
        <v>0</v>
      </c>
      <c r="V18" s="103">
        <v>0</v>
      </c>
      <c r="W18" s="103">
        <v>0</v>
      </c>
      <c r="X18" s="103">
        <v>0</v>
      </c>
      <c r="Y18" s="103">
        <v>0</v>
      </c>
      <c r="Z18" s="103">
        <v>0</v>
      </c>
      <c r="AA18" s="103">
        <v>0</v>
      </c>
      <c r="AB18" s="103">
        <v>0</v>
      </c>
      <c r="AC18" s="103">
        <v>0</v>
      </c>
      <c r="AD18" s="103">
        <v>0</v>
      </c>
      <c r="AE18" s="103">
        <v>0</v>
      </c>
      <c r="AF18" s="103">
        <v>0</v>
      </c>
      <c r="AG18" s="103">
        <v>0</v>
      </c>
      <c r="AH18" s="103">
        <v>0</v>
      </c>
      <c r="AI18" s="103">
        <v>0</v>
      </c>
      <c r="AJ18" s="103">
        <v>0</v>
      </c>
      <c r="AK18" s="103">
        <v>0</v>
      </c>
      <c r="AL18" s="103">
        <v>0</v>
      </c>
      <c r="AM18" s="103">
        <v>0</v>
      </c>
      <c r="AN18" s="103">
        <v>0</v>
      </c>
      <c r="AO18" s="103">
        <v>0</v>
      </c>
      <c r="AP18" s="103">
        <v>0</v>
      </c>
      <c r="AQ18" s="103">
        <v>0</v>
      </c>
      <c r="AR18" s="103">
        <v>0</v>
      </c>
      <c r="AS18" s="103">
        <v>0</v>
      </c>
      <c r="AT18" s="103">
        <v>0</v>
      </c>
      <c r="AU18" s="103">
        <v>0</v>
      </c>
      <c r="AV18" s="103">
        <v>0</v>
      </c>
      <c r="AW18" s="103">
        <v>0</v>
      </c>
      <c r="AX18" s="103">
        <v>0</v>
      </c>
      <c r="AY18" s="103">
        <v>0</v>
      </c>
      <c r="AZ18" s="103">
        <v>0</v>
      </c>
      <c r="BA18" s="103">
        <v>0</v>
      </c>
      <c r="BB18" s="103">
        <v>0</v>
      </c>
      <c r="BC18" s="103">
        <v>0</v>
      </c>
      <c r="BD18" s="103">
        <v>0</v>
      </c>
      <c r="BE18" s="103">
        <v>0</v>
      </c>
      <c r="BF18" s="103">
        <v>0</v>
      </c>
      <c r="BG18" s="103">
        <v>0</v>
      </c>
      <c r="BH18" s="103">
        <v>0</v>
      </c>
      <c r="BI18" s="103">
        <v>0</v>
      </c>
      <c r="BJ18" s="103">
        <v>0</v>
      </c>
      <c r="BK18" s="103">
        <v>0</v>
      </c>
      <c r="BL18" s="103">
        <v>0</v>
      </c>
      <c r="BM18" s="103">
        <v>0</v>
      </c>
      <c r="BN18" s="103">
        <v>0</v>
      </c>
      <c r="BO18" s="103">
        <v>0</v>
      </c>
      <c r="BP18" s="103">
        <v>0</v>
      </c>
      <c r="BQ18" s="103">
        <v>0</v>
      </c>
      <c r="BR18" s="103">
        <v>0</v>
      </c>
      <c r="BS18" s="103">
        <v>0</v>
      </c>
      <c r="BT18" s="103">
        <v>0</v>
      </c>
      <c r="BU18" s="103">
        <v>0</v>
      </c>
      <c r="BV18" s="103">
        <v>0</v>
      </c>
      <c r="BW18" s="103">
        <v>0</v>
      </c>
      <c r="BX18" s="103">
        <v>0</v>
      </c>
      <c r="BY18" s="103">
        <v>0</v>
      </c>
      <c r="BZ18" s="103">
        <v>0</v>
      </c>
      <c r="CA18" s="103">
        <v>0</v>
      </c>
      <c r="CB18" s="103">
        <v>0</v>
      </c>
      <c r="CC18" s="103">
        <v>0</v>
      </c>
      <c r="CD18" s="103">
        <v>0</v>
      </c>
      <c r="CE18" s="103">
        <v>0</v>
      </c>
      <c r="CF18" s="103">
        <v>0</v>
      </c>
      <c r="CG18" s="103">
        <v>0</v>
      </c>
      <c r="CH18" s="103">
        <v>0</v>
      </c>
      <c r="CI18" s="103">
        <v>0</v>
      </c>
      <c r="CJ18" s="103">
        <v>0</v>
      </c>
      <c r="CK18" s="103">
        <v>0</v>
      </c>
      <c r="CL18" s="103">
        <v>0</v>
      </c>
      <c r="CM18" s="103">
        <v>0</v>
      </c>
      <c r="CN18" s="103">
        <v>0</v>
      </c>
      <c r="CO18" s="103">
        <v>0</v>
      </c>
      <c r="CP18" s="103">
        <v>0</v>
      </c>
      <c r="CQ18" s="103">
        <v>0</v>
      </c>
      <c r="CR18" s="103">
        <v>0</v>
      </c>
      <c r="CS18" s="103">
        <v>0</v>
      </c>
      <c r="CT18" s="103">
        <v>0</v>
      </c>
      <c r="CU18" s="103">
        <v>0</v>
      </c>
    </row>
    <row r="19" spans="2:99" x14ac:dyDescent="0.2">
      <c r="C19" s="102" t="s">
        <v>184</v>
      </c>
      <c r="D19" s="103">
        <v>0</v>
      </c>
      <c r="E19" s="103">
        <v>0</v>
      </c>
      <c r="F19" s="103">
        <v>0</v>
      </c>
      <c r="G19" s="103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</v>
      </c>
      <c r="M19" s="103">
        <v>0</v>
      </c>
      <c r="N19" s="103">
        <v>0</v>
      </c>
      <c r="O19" s="103">
        <v>0</v>
      </c>
      <c r="P19" s="103">
        <v>0</v>
      </c>
      <c r="Q19" s="103">
        <v>0</v>
      </c>
      <c r="R19" s="103">
        <v>0</v>
      </c>
      <c r="S19" s="103">
        <v>0</v>
      </c>
      <c r="T19" s="103">
        <v>0</v>
      </c>
      <c r="U19" s="103">
        <v>0</v>
      </c>
      <c r="V19" s="103">
        <v>0</v>
      </c>
      <c r="W19" s="103">
        <v>0</v>
      </c>
      <c r="X19" s="103">
        <v>0</v>
      </c>
      <c r="Y19" s="103">
        <v>0</v>
      </c>
      <c r="Z19" s="103">
        <v>0</v>
      </c>
      <c r="AA19" s="103">
        <v>0</v>
      </c>
      <c r="AB19" s="103">
        <v>0</v>
      </c>
      <c r="AC19" s="103">
        <v>0</v>
      </c>
      <c r="AD19" s="103">
        <v>0</v>
      </c>
      <c r="AE19" s="103">
        <v>0</v>
      </c>
      <c r="AF19" s="103">
        <v>0</v>
      </c>
      <c r="AG19" s="103">
        <v>0</v>
      </c>
      <c r="AH19" s="103">
        <v>0</v>
      </c>
      <c r="AI19" s="103">
        <v>0</v>
      </c>
      <c r="AJ19" s="103">
        <v>0</v>
      </c>
      <c r="AK19" s="103">
        <v>0</v>
      </c>
      <c r="AL19" s="103">
        <v>0</v>
      </c>
      <c r="AM19" s="103">
        <v>0</v>
      </c>
      <c r="AN19" s="103">
        <v>0</v>
      </c>
      <c r="AO19" s="103">
        <v>0</v>
      </c>
      <c r="AP19" s="103">
        <v>0</v>
      </c>
      <c r="AQ19" s="103">
        <v>0</v>
      </c>
      <c r="AR19" s="103">
        <v>0</v>
      </c>
      <c r="AS19" s="103">
        <v>0</v>
      </c>
      <c r="AT19" s="103">
        <v>0</v>
      </c>
      <c r="AU19" s="103">
        <v>0</v>
      </c>
      <c r="AV19" s="103">
        <v>0</v>
      </c>
      <c r="AW19" s="103">
        <v>0</v>
      </c>
      <c r="AX19" s="103">
        <v>0</v>
      </c>
      <c r="AY19" s="103">
        <v>0</v>
      </c>
      <c r="AZ19" s="103">
        <v>0</v>
      </c>
      <c r="BA19" s="103">
        <v>0</v>
      </c>
      <c r="BB19" s="103">
        <v>0</v>
      </c>
      <c r="BC19" s="103">
        <v>0</v>
      </c>
      <c r="BD19" s="103">
        <v>0</v>
      </c>
      <c r="BE19" s="103">
        <v>0</v>
      </c>
      <c r="BF19" s="103">
        <v>0</v>
      </c>
      <c r="BG19" s="103">
        <v>0</v>
      </c>
      <c r="BH19" s="103">
        <v>0</v>
      </c>
      <c r="BI19" s="103">
        <v>0</v>
      </c>
      <c r="BJ19" s="103">
        <v>0</v>
      </c>
      <c r="BK19" s="103">
        <v>0</v>
      </c>
      <c r="BL19" s="103">
        <v>0</v>
      </c>
      <c r="BM19" s="103">
        <v>0</v>
      </c>
      <c r="BN19" s="103">
        <v>0</v>
      </c>
      <c r="BO19" s="103">
        <v>0</v>
      </c>
      <c r="BP19" s="103">
        <v>0</v>
      </c>
      <c r="BQ19" s="103">
        <v>0</v>
      </c>
      <c r="BR19" s="103">
        <v>0</v>
      </c>
      <c r="BS19" s="103">
        <v>0</v>
      </c>
      <c r="BT19" s="103">
        <v>0</v>
      </c>
      <c r="BU19" s="103">
        <v>0</v>
      </c>
      <c r="BV19" s="103">
        <v>0</v>
      </c>
      <c r="BW19" s="103">
        <v>0</v>
      </c>
      <c r="BX19" s="103">
        <v>0</v>
      </c>
      <c r="BY19" s="103">
        <v>0</v>
      </c>
      <c r="BZ19" s="103">
        <v>0</v>
      </c>
      <c r="CA19" s="103">
        <v>0</v>
      </c>
      <c r="CB19" s="103">
        <v>0</v>
      </c>
      <c r="CC19" s="103">
        <v>0</v>
      </c>
      <c r="CD19" s="103">
        <v>0</v>
      </c>
      <c r="CE19" s="103">
        <v>0</v>
      </c>
      <c r="CF19" s="103">
        <v>0</v>
      </c>
      <c r="CG19" s="103">
        <v>0</v>
      </c>
      <c r="CH19" s="103">
        <v>0</v>
      </c>
      <c r="CI19" s="103">
        <v>0</v>
      </c>
      <c r="CJ19" s="103">
        <v>0</v>
      </c>
      <c r="CK19" s="103">
        <v>0</v>
      </c>
      <c r="CL19" s="103">
        <v>0</v>
      </c>
      <c r="CM19" s="103">
        <v>0</v>
      </c>
      <c r="CN19" s="103">
        <v>0</v>
      </c>
      <c r="CO19" s="103">
        <v>0</v>
      </c>
      <c r="CP19" s="103">
        <v>0</v>
      </c>
      <c r="CQ19" s="103">
        <v>0</v>
      </c>
      <c r="CR19" s="103">
        <v>0</v>
      </c>
      <c r="CS19" s="103">
        <v>0</v>
      </c>
      <c r="CT19" s="103">
        <v>0</v>
      </c>
      <c r="CU19" s="103">
        <v>0</v>
      </c>
    </row>
    <row r="20" spans="2:99" x14ac:dyDescent="0.2">
      <c r="B20" s="102" t="s">
        <v>127</v>
      </c>
      <c r="C20" s="102" t="s">
        <v>185</v>
      </c>
      <c r="D20" s="103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v>0</v>
      </c>
      <c r="R20" s="103">
        <v>0</v>
      </c>
      <c r="S20" s="103">
        <v>0</v>
      </c>
      <c r="T20" s="103">
        <v>0</v>
      </c>
      <c r="U20" s="103">
        <v>0</v>
      </c>
      <c r="V20" s="103">
        <v>0</v>
      </c>
      <c r="W20" s="103">
        <v>0</v>
      </c>
      <c r="X20" s="103">
        <v>0</v>
      </c>
      <c r="Y20" s="103">
        <v>0</v>
      </c>
      <c r="Z20" s="103">
        <v>0</v>
      </c>
      <c r="AA20" s="103">
        <v>0</v>
      </c>
      <c r="AB20" s="103">
        <v>0</v>
      </c>
      <c r="AC20" s="103">
        <v>0</v>
      </c>
      <c r="AD20" s="103">
        <v>0</v>
      </c>
      <c r="AE20" s="103">
        <v>0</v>
      </c>
      <c r="AF20" s="103">
        <v>0</v>
      </c>
      <c r="AG20" s="103">
        <v>0</v>
      </c>
      <c r="AH20" s="103">
        <v>0</v>
      </c>
      <c r="AI20" s="103">
        <v>0</v>
      </c>
      <c r="AJ20" s="103">
        <v>0</v>
      </c>
      <c r="AK20" s="103">
        <v>0</v>
      </c>
      <c r="AL20" s="103">
        <v>0</v>
      </c>
      <c r="AM20" s="103">
        <v>0</v>
      </c>
      <c r="AN20" s="103">
        <v>0</v>
      </c>
      <c r="AO20" s="103">
        <v>0</v>
      </c>
      <c r="AP20" s="103">
        <v>0</v>
      </c>
      <c r="AQ20" s="103">
        <v>0</v>
      </c>
      <c r="AR20" s="103">
        <v>0</v>
      </c>
      <c r="AS20" s="103">
        <v>0</v>
      </c>
      <c r="AT20" s="103">
        <v>0</v>
      </c>
      <c r="AU20" s="103">
        <v>0</v>
      </c>
      <c r="AV20" s="103">
        <v>0</v>
      </c>
      <c r="AW20" s="103">
        <v>0</v>
      </c>
      <c r="AX20" s="103">
        <v>0</v>
      </c>
      <c r="AY20" s="103">
        <v>0</v>
      </c>
      <c r="AZ20" s="103">
        <v>0</v>
      </c>
      <c r="BA20" s="103">
        <v>0</v>
      </c>
      <c r="BB20" s="103">
        <v>0</v>
      </c>
      <c r="BC20" s="103">
        <v>0</v>
      </c>
      <c r="BD20" s="103">
        <v>0</v>
      </c>
      <c r="BE20" s="103">
        <v>0</v>
      </c>
      <c r="BF20" s="103">
        <v>0</v>
      </c>
      <c r="BG20" s="103">
        <v>0</v>
      </c>
      <c r="BH20" s="103">
        <v>0</v>
      </c>
      <c r="BI20" s="103">
        <v>0</v>
      </c>
      <c r="BJ20" s="103">
        <v>0</v>
      </c>
      <c r="BK20" s="103">
        <v>0</v>
      </c>
      <c r="BL20" s="103">
        <v>0</v>
      </c>
      <c r="BM20" s="103">
        <v>0</v>
      </c>
      <c r="BN20" s="103">
        <v>0</v>
      </c>
      <c r="BO20" s="103">
        <v>0</v>
      </c>
      <c r="BP20" s="103">
        <v>0</v>
      </c>
      <c r="BQ20" s="103">
        <v>0</v>
      </c>
      <c r="BR20" s="103">
        <v>0</v>
      </c>
      <c r="BS20" s="103">
        <v>0</v>
      </c>
      <c r="BT20" s="103">
        <v>0</v>
      </c>
      <c r="BU20" s="103">
        <v>0</v>
      </c>
      <c r="BV20" s="103">
        <v>0</v>
      </c>
      <c r="BW20" s="103">
        <v>0</v>
      </c>
      <c r="BX20" s="103">
        <v>0</v>
      </c>
      <c r="BY20" s="103">
        <v>0</v>
      </c>
      <c r="BZ20" s="103">
        <v>0</v>
      </c>
      <c r="CA20" s="103">
        <v>0</v>
      </c>
      <c r="CB20" s="103">
        <v>0</v>
      </c>
      <c r="CC20" s="103">
        <v>0</v>
      </c>
      <c r="CD20" s="103">
        <v>0</v>
      </c>
      <c r="CE20" s="103">
        <v>0</v>
      </c>
      <c r="CF20" s="103">
        <v>0</v>
      </c>
      <c r="CG20" s="103">
        <v>0</v>
      </c>
      <c r="CH20" s="103">
        <v>0</v>
      </c>
      <c r="CI20" s="103">
        <v>0</v>
      </c>
      <c r="CJ20" s="103">
        <v>0</v>
      </c>
      <c r="CK20" s="103">
        <v>0</v>
      </c>
      <c r="CL20" s="103">
        <v>0</v>
      </c>
      <c r="CM20" s="103">
        <v>0</v>
      </c>
      <c r="CN20" s="103">
        <v>0</v>
      </c>
      <c r="CO20" s="103">
        <v>0</v>
      </c>
      <c r="CP20" s="103">
        <v>0</v>
      </c>
      <c r="CQ20" s="103">
        <v>0</v>
      </c>
      <c r="CR20" s="103">
        <v>0</v>
      </c>
      <c r="CS20" s="103">
        <v>0</v>
      </c>
      <c r="CT20" s="103">
        <v>0</v>
      </c>
      <c r="CU20" s="103">
        <v>0</v>
      </c>
    </row>
    <row r="21" spans="2:99" x14ac:dyDescent="0.2">
      <c r="C21" s="102" t="s">
        <v>186</v>
      </c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</v>
      </c>
      <c r="AH21" s="103">
        <v>0</v>
      </c>
      <c r="AI21" s="103">
        <v>0</v>
      </c>
      <c r="AJ21" s="103">
        <v>0</v>
      </c>
      <c r="AK21" s="103">
        <v>0</v>
      </c>
      <c r="AL21" s="103">
        <v>0</v>
      </c>
      <c r="AM21" s="103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</v>
      </c>
      <c r="AT21" s="103">
        <v>0</v>
      </c>
      <c r="AU21" s="103">
        <v>0</v>
      </c>
      <c r="AV21" s="103">
        <v>0</v>
      </c>
      <c r="AW21" s="103">
        <v>0</v>
      </c>
      <c r="AX21" s="103">
        <v>0</v>
      </c>
      <c r="AY21" s="103">
        <v>0</v>
      </c>
      <c r="AZ21" s="103">
        <v>0</v>
      </c>
      <c r="BA21" s="103">
        <v>0</v>
      </c>
      <c r="BB21" s="103">
        <v>0</v>
      </c>
      <c r="BC21" s="103">
        <v>0</v>
      </c>
      <c r="BD21" s="103">
        <v>0</v>
      </c>
      <c r="BE21" s="103">
        <v>0</v>
      </c>
      <c r="BF21" s="103">
        <v>0</v>
      </c>
      <c r="BG21" s="103">
        <v>0</v>
      </c>
      <c r="BH21" s="103">
        <v>0</v>
      </c>
      <c r="BI21" s="103">
        <v>0</v>
      </c>
      <c r="BJ21" s="103">
        <v>0</v>
      </c>
      <c r="BK21" s="103">
        <v>0</v>
      </c>
      <c r="BL21" s="103">
        <v>0</v>
      </c>
      <c r="BM21" s="103">
        <v>0</v>
      </c>
      <c r="BN21" s="103">
        <v>0</v>
      </c>
      <c r="BO21" s="103">
        <v>0</v>
      </c>
      <c r="BP21" s="103">
        <v>0</v>
      </c>
      <c r="BQ21" s="103">
        <v>0</v>
      </c>
      <c r="BR21" s="103">
        <v>0</v>
      </c>
      <c r="BS21" s="103">
        <v>0</v>
      </c>
      <c r="BT21" s="103">
        <v>0</v>
      </c>
      <c r="BU21" s="103">
        <v>0</v>
      </c>
      <c r="BV21" s="103">
        <v>0</v>
      </c>
      <c r="BW21" s="103">
        <v>0</v>
      </c>
      <c r="BX21" s="103">
        <v>0</v>
      </c>
      <c r="BY21" s="103">
        <v>0</v>
      </c>
      <c r="BZ21" s="103">
        <v>0</v>
      </c>
      <c r="CA21" s="103">
        <v>0</v>
      </c>
      <c r="CB21" s="103">
        <v>0</v>
      </c>
      <c r="CC21" s="103">
        <v>0</v>
      </c>
      <c r="CD21" s="103">
        <v>0</v>
      </c>
      <c r="CE21" s="103">
        <v>0</v>
      </c>
      <c r="CF21" s="103">
        <v>0</v>
      </c>
      <c r="CG21" s="103">
        <v>0</v>
      </c>
      <c r="CH21" s="103">
        <v>0</v>
      </c>
      <c r="CI21" s="103">
        <v>0</v>
      </c>
      <c r="CJ21" s="103">
        <v>0</v>
      </c>
      <c r="CK21" s="103">
        <v>0</v>
      </c>
      <c r="CL21" s="103">
        <v>0</v>
      </c>
      <c r="CM21" s="103">
        <v>0</v>
      </c>
      <c r="CN21" s="103">
        <v>0</v>
      </c>
      <c r="CO21" s="103">
        <v>0</v>
      </c>
      <c r="CP21" s="103">
        <v>0</v>
      </c>
      <c r="CQ21" s="103">
        <v>0</v>
      </c>
      <c r="CR21" s="103">
        <v>0</v>
      </c>
      <c r="CS21" s="103">
        <v>0</v>
      </c>
      <c r="CT21" s="103">
        <v>0</v>
      </c>
      <c r="CU21" s="103">
        <v>0</v>
      </c>
    </row>
    <row r="22" spans="2:99" x14ac:dyDescent="0.2">
      <c r="C22" s="102" t="s">
        <v>187</v>
      </c>
      <c r="D22" s="103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3">
        <v>0</v>
      </c>
      <c r="L22" s="103">
        <v>0</v>
      </c>
      <c r="M22" s="103">
        <v>0</v>
      </c>
      <c r="N22" s="103">
        <v>0</v>
      </c>
      <c r="O22" s="103">
        <v>0</v>
      </c>
      <c r="P22" s="103">
        <v>0</v>
      </c>
      <c r="Q22" s="103">
        <v>0</v>
      </c>
      <c r="R22" s="103">
        <v>0</v>
      </c>
      <c r="S22" s="103">
        <v>0</v>
      </c>
      <c r="T22" s="103">
        <v>0</v>
      </c>
      <c r="U22" s="103">
        <v>0</v>
      </c>
      <c r="V22" s="103">
        <v>0</v>
      </c>
      <c r="W22" s="103">
        <v>0</v>
      </c>
      <c r="X22" s="103">
        <v>0</v>
      </c>
      <c r="Y22" s="103">
        <v>0</v>
      </c>
      <c r="Z22" s="103">
        <v>0</v>
      </c>
      <c r="AA22" s="103">
        <v>0</v>
      </c>
      <c r="AB22" s="103">
        <v>0</v>
      </c>
      <c r="AC22" s="103">
        <v>0</v>
      </c>
      <c r="AD22" s="103">
        <v>0</v>
      </c>
      <c r="AE22" s="103">
        <v>0</v>
      </c>
      <c r="AF22" s="103">
        <v>0</v>
      </c>
      <c r="AG22" s="103">
        <v>0</v>
      </c>
      <c r="AH22" s="103">
        <v>0</v>
      </c>
      <c r="AI22" s="103">
        <v>0</v>
      </c>
      <c r="AJ22" s="103">
        <v>0</v>
      </c>
      <c r="AK22" s="103">
        <v>0</v>
      </c>
      <c r="AL22" s="103">
        <v>0</v>
      </c>
      <c r="AM22" s="103">
        <v>0</v>
      </c>
      <c r="AN22" s="103">
        <v>0</v>
      </c>
      <c r="AO22" s="103">
        <v>0</v>
      </c>
      <c r="AP22" s="103">
        <v>0</v>
      </c>
      <c r="AQ22" s="103">
        <v>0</v>
      </c>
      <c r="AR22" s="103">
        <v>0</v>
      </c>
      <c r="AS22" s="103">
        <v>0</v>
      </c>
      <c r="AT22" s="103">
        <v>0</v>
      </c>
      <c r="AU22" s="103">
        <v>0</v>
      </c>
      <c r="AV22" s="103">
        <v>0</v>
      </c>
      <c r="AW22" s="103">
        <v>0</v>
      </c>
      <c r="AX22" s="103">
        <v>0</v>
      </c>
      <c r="AY22" s="103">
        <v>0</v>
      </c>
      <c r="AZ22" s="103">
        <v>0</v>
      </c>
      <c r="BA22" s="103">
        <v>0</v>
      </c>
      <c r="BB22" s="103">
        <v>0</v>
      </c>
      <c r="BC22" s="103">
        <v>0</v>
      </c>
      <c r="BD22" s="103">
        <v>0</v>
      </c>
      <c r="BE22" s="103">
        <v>0</v>
      </c>
      <c r="BF22" s="103">
        <v>0</v>
      </c>
      <c r="BG22" s="103">
        <v>0</v>
      </c>
      <c r="BH22" s="103">
        <v>0</v>
      </c>
      <c r="BI22" s="103">
        <v>0</v>
      </c>
      <c r="BJ22" s="103">
        <v>0</v>
      </c>
      <c r="BK22" s="103">
        <v>0</v>
      </c>
      <c r="BL22" s="103">
        <v>0</v>
      </c>
      <c r="BM22" s="103">
        <v>0</v>
      </c>
      <c r="BN22" s="103">
        <v>0</v>
      </c>
      <c r="BO22" s="103">
        <v>0</v>
      </c>
      <c r="BP22" s="103">
        <v>0</v>
      </c>
      <c r="BQ22" s="103">
        <v>0</v>
      </c>
      <c r="BR22" s="103">
        <v>0</v>
      </c>
      <c r="BS22" s="103">
        <v>0</v>
      </c>
      <c r="BT22" s="103">
        <v>0</v>
      </c>
      <c r="BU22" s="103">
        <v>0</v>
      </c>
      <c r="BV22" s="103">
        <v>0</v>
      </c>
      <c r="BW22" s="103">
        <v>0</v>
      </c>
      <c r="BX22" s="103">
        <v>0</v>
      </c>
      <c r="BY22" s="103">
        <v>0</v>
      </c>
      <c r="BZ22" s="103">
        <v>0</v>
      </c>
      <c r="CA22" s="103">
        <v>0</v>
      </c>
      <c r="CB22" s="103">
        <v>0</v>
      </c>
      <c r="CC22" s="103">
        <v>0</v>
      </c>
      <c r="CD22" s="103">
        <v>0</v>
      </c>
      <c r="CE22" s="103">
        <v>0</v>
      </c>
      <c r="CF22" s="103">
        <v>0</v>
      </c>
      <c r="CG22" s="103">
        <v>0</v>
      </c>
      <c r="CH22" s="103">
        <v>0</v>
      </c>
      <c r="CI22" s="103">
        <v>0</v>
      </c>
      <c r="CJ22" s="103">
        <v>0</v>
      </c>
      <c r="CK22" s="103">
        <v>0</v>
      </c>
      <c r="CL22" s="103">
        <v>0</v>
      </c>
      <c r="CM22" s="103">
        <v>0</v>
      </c>
      <c r="CN22" s="103">
        <v>0</v>
      </c>
      <c r="CO22" s="103">
        <v>0</v>
      </c>
      <c r="CP22" s="103">
        <v>0</v>
      </c>
      <c r="CQ22" s="103">
        <v>0</v>
      </c>
      <c r="CR22" s="103">
        <v>0</v>
      </c>
      <c r="CS22" s="103">
        <v>0</v>
      </c>
      <c r="CT22" s="103">
        <v>0</v>
      </c>
      <c r="CU22" s="103">
        <v>0</v>
      </c>
    </row>
    <row r="23" spans="2:99" x14ac:dyDescent="0.2">
      <c r="C23" s="102" t="s">
        <v>188</v>
      </c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</v>
      </c>
      <c r="Y23" s="103">
        <v>0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103">
        <v>0</v>
      </c>
      <c r="AJ23" s="103">
        <v>0</v>
      </c>
      <c r="AK23" s="103">
        <v>0</v>
      </c>
      <c r="AL23" s="103">
        <v>0</v>
      </c>
      <c r="AM23" s="103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0</v>
      </c>
      <c r="AU23" s="103">
        <v>0</v>
      </c>
      <c r="AV23" s="103">
        <v>0</v>
      </c>
      <c r="AW23" s="103">
        <v>0</v>
      </c>
      <c r="AX23" s="103">
        <v>0</v>
      </c>
      <c r="AY23" s="103">
        <v>0</v>
      </c>
      <c r="AZ23" s="103">
        <v>0</v>
      </c>
      <c r="BA23" s="103">
        <v>0</v>
      </c>
      <c r="BB23" s="103">
        <v>0</v>
      </c>
      <c r="BC23" s="103">
        <v>0</v>
      </c>
      <c r="BD23" s="103">
        <v>0</v>
      </c>
      <c r="BE23" s="103">
        <v>0</v>
      </c>
      <c r="BF23" s="103">
        <v>0</v>
      </c>
      <c r="BG23" s="103">
        <v>0</v>
      </c>
      <c r="BH23" s="103">
        <v>0</v>
      </c>
      <c r="BI23" s="103">
        <v>0</v>
      </c>
      <c r="BJ23" s="103">
        <v>0</v>
      </c>
      <c r="BK23" s="103">
        <v>0</v>
      </c>
      <c r="BL23" s="103">
        <v>0</v>
      </c>
      <c r="BM23" s="103">
        <v>0</v>
      </c>
      <c r="BN23" s="103">
        <v>0</v>
      </c>
      <c r="BO23" s="103">
        <v>0</v>
      </c>
      <c r="BP23" s="103">
        <v>0</v>
      </c>
      <c r="BQ23" s="103">
        <v>0</v>
      </c>
      <c r="BR23" s="103">
        <v>0</v>
      </c>
      <c r="BS23" s="103">
        <v>0</v>
      </c>
      <c r="BT23" s="103">
        <v>0</v>
      </c>
      <c r="BU23" s="103">
        <v>0</v>
      </c>
      <c r="BV23" s="103">
        <v>0</v>
      </c>
      <c r="BW23" s="103">
        <v>0</v>
      </c>
      <c r="BX23" s="103">
        <v>0</v>
      </c>
      <c r="BY23" s="103">
        <v>0</v>
      </c>
      <c r="BZ23" s="103">
        <v>0</v>
      </c>
      <c r="CA23" s="103">
        <v>0</v>
      </c>
      <c r="CB23" s="103">
        <v>0</v>
      </c>
      <c r="CC23" s="103">
        <v>0</v>
      </c>
      <c r="CD23" s="103">
        <v>0</v>
      </c>
      <c r="CE23" s="103">
        <v>0</v>
      </c>
      <c r="CF23" s="103">
        <v>0</v>
      </c>
      <c r="CG23" s="103">
        <v>0</v>
      </c>
      <c r="CH23" s="103">
        <v>0</v>
      </c>
      <c r="CI23" s="103">
        <v>0</v>
      </c>
      <c r="CJ23" s="103">
        <v>0</v>
      </c>
      <c r="CK23" s="103">
        <v>0</v>
      </c>
      <c r="CL23" s="103">
        <v>0</v>
      </c>
      <c r="CM23" s="103">
        <v>0</v>
      </c>
      <c r="CN23" s="103">
        <v>0</v>
      </c>
      <c r="CO23" s="103">
        <v>0</v>
      </c>
      <c r="CP23" s="103">
        <v>0</v>
      </c>
      <c r="CQ23" s="103">
        <v>0</v>
      </c>
      <c r="CR23" s="103">
        <v>0</v>
      </c>
      <c r="CS23" s="103">
        <v>0</v>
      </c>
      <c r="CT23" s="103">
        <v>0</v>
      </c>
      <c r="CU23" s="103">
        <v>0</v>
      </c>
    </row>
    <row r="24" spans="2:99" x14ac:dyDescent="0.2">
      <c r="C24" s="102" t="s">
        <v>189</v>
      </c>
      <c r="D24" s="103">
        <v>0</v>
      </c>
      <c r="E24" s="103">
        <v>0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103">
        <v>0</v>
      </c>
      <c r="L24" s="103">
        <v>0</v>
      </c>
      <c r="M24" s="103">
        <v>0</v>
      </c>
      <c r="N24" s="103">
        <v>0</v>
      </c>
      <c r="O24" s="103">
        <v>0</v>
      </c>
      <c r="P24" s="103">
        <v>0</v>
      </c>
      <c r="Q24" s="103">
        <v>0</v>
      </c>
      <c r="R24" s="103">
        <v>0</v>
      </c>
      <c r="S24" s="103">
        <v>0</v>
      </c>
      <c r="T24" s="103">
        <v>0</v>
      </c>
      <c r="U24" s="103">
        <v>0</v>
      </c>
      <c r="V24" s="103"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</v>
      </c>
      <c r="AG24" s="103">
        <v>0</v>
      </c>
      <c r="AH24" s="103">
        <v>0</v>
      </c>
      <c r="AI24" s="103">
        <v>0</v>
      </c>
      <c r="AJ24" s="103">
        <v>0</v>
      </c>
      <c r="AK24" s="103">
        <v>0</v>
      </c>
      <c r="AL24" s="103">
        <v>0</v>
      </c>
      <c r="AM24" s="103">
        <v>0</v>
      </c>
      <c r="AN24" s="103">
        <v>0</v>
      </c>
      <c r="AO24" s="103">
        <v>0</v>
      </c>
      <c r="AP24" s="103">
        <v>0</v>
      </c>
      <c r="AQ24" s="103">
        <v>0</v>
      </c>
      <c r="AR24" s="103">
        <v>0</v>
      </c>
      <c r="AS24" s="103">
        <v>0</v>
      </c>
      <c r="AT24" s="103">
        <v>0</v>
      </c>
      <c r="AU24" s="103">
        <v>0</v>
      </c>
      <c r="AV24" s="103">
        <v>0</v>
      </c>
      <c r="AW24" s="103">
        <v>0</v>
      </c>
      <c r="AX24" s="103">
        <v>0</v>
      </c>
      <c r="AY24" s="103">
        <v>0</v>
      </c>
      <c r="AZ24" s="103">
        <v>0</v>
      </c>
      <c r="BA24" s="103">
        <v>0</v>
      </c>
      <c r="BB24" s="103">
        <v>0</v>
      </c>
      <c r="BC24" s="103">
        <v>0</v>
      </c>
      <c r="BD24" s="103">
        <v>0</v>
      </c>
      <c r="BE24" s="103">
        <v>0</v>
      </c>
      <c r="BF24" s="103">
        <v>0</v>
      </c>
      <c r="BG24" s="103">
        <v>0</v>
      </c>
      <c r="BH24" s="103">
        <v>0</v>
      </c>
      <c r="BI24" s="103">
        <v>0</v>
      </c>
      <c r="BJ24" s="103">
        <v>0</v>
      </c>
      <c r="BK24" s="103">
        <v>0</v>
      </c>
      <c r="BL24" s="103">
        <v>0</v>
      </c>
      <c r="BM24" s="103">
        <v>0</v>
      </c>
      <c r="BN24" s="103">
        <v>0</v>
      </c>
      <c r="BO24" s="103">
        <v>0</v>
      </c>
      <c r="BP24" s="103">
        <v>0</v>
      </c>
      <c r="BQ24" s="103">
        <v>0</v>
      </c>
      <c r="BR24" s="103">
        <v>0</v>
      </c>
      <c r="BS24" s="103">
        <v>0</v>
      </c>
      <c r="BT24" s="103">
        <v>0</v>
      </c>
      <c r="BU24" s="103">
        <v>0</v>
      </c>
      <c r="BV24" s="103">
        <v>0</v>
      </c>
      <c r="BW24" s="103">
        <v>0</v>
      </c>
      <c r="BX24" s="103">
        <v>0</v>
      </c>
      <c r="BY24" s="103">
        <v>0</v>
      </c>
      <c r="BZ24" s="103">
        <v>0</v>
      </c>
      <c r="CA24" s="103">
        <v>0</v>
      </c>
      <c r="CB24" s="103">
        <v>0</v>
      </c>
      <c r="CC24" s="103">
        <v>0</v>
      </c>
      <c r="CD24" s="103">
        <v>0</v>
      </c>
      <c r="CE24" s="103">
        <v>0</v>
      </c>
      <c r="CF24" s="103">
        <v>0</v>
      </c>
      <c r="CG24" s="103">
        <v>0</v>
      </c>
      <c r="CH24" s="103">
        <v>0</v>
      </c>
      <c r="CI24" s="103">
        <v>0</v>
      </c>
      <c r="CJ24" s="103">
        <v>0</v>
      </c>
      <c r="CK24" s="103">
        <v>0</v>
      </c>
      <c r="CL24" s="103">
        <v>0</v>
      </c>
      <c r="CM24" s="103">
        <v>0</v>
      </c>
      <c r="CN24" s="103">
        <v>0</v>
      </c>
      <c r="CO24" s="103">
        <v>0</v>
      </c>
      <c r="CP24" s="103">
        <v>0</v>
      </c>
      <c r="CQ24" s="103">
        <v>0</v>
      </c>
      <c r="CR24" s="103">
        <v>0</v>
      </c>
      <c r="CS24" s="103">
        <v>0</v>
      </c>
      <c r="CT24" s="103">
        <v>0</v>
      </c>
      <c r="CU24" s="103">
        <v>0</v>
      </c>
    </row>
    <row r="25" spans="2:99" x14ac:dyDescent="0.2">
      <c r="C25" s="102" t="s">
        <v>190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0</v>
      </c>
      <c r="L25" s="103">
        <v>0</v>
      </c>
      <c r="M25" s="103">
        <v>0</v>
      </c>
      <c r="N25" s="103">
        <v>0</v>
      </c>
      <c r="O25" s="103">
        <v>0</v>
      </c>
      <c r="P25" s="103">
        <v>0</v>
      </c>
      <c r="Q25" s="103">
        <v>0</v>
      </c>
      <c r="R25" s="103">
        <v>0</v>
      </c>
      <c r="S25" s="103">
        <v>0</v>
      </c>
      <c r="T25" s="103">
        <v>0</v>
      </c>
      <c r="U25" s="103">
        <v>0</v>
      </c>
      <c r="V25" s="103">
        <v>0</v>
      </c>
      <c r="W25" s="103">
        <v>0</v>
      </c>
      <c r="X25" s="103">
        <v>0</v>
      </c>
      <c r="Y25" s="103">
        <v>0</v>
      </c>
      <c r="Z25" s="103">
        <v>0</v>
      </c>
      <c r="AA25" s="103">
        <v>0</v>
      </c>
      <c r="AB25" s="103">
        <v>0</v>
      </c>
      <c r="AC25" s="103">
        <v>0</v>
      </c>
      <c r="AD25" s="103">
        <v>0</v>
      </c>
      <c r="AE25" s="103">
        <v>0</v>
      </c>
      <c r="AF25" s="103">
        <v>0</v>
      </c>
      <c r="AG25" s="103">
        <v>0</v>
      </c>
      <c r="AH25" s="103">
        <v>0</v>
      </c>
      <c r="AI25" s="103">
        <v>0</v>
      </c>
      <c r="AJ25" s="103">
        <v>0</v>
      </c>
      <c r="AK25" s="103">
        <v>0</v>
      </c>
      <c r="AL25" s="103">
        <v>0</v>
      </c>
      <c r="AM25" s="103">
        <v>0</v>
      </c>
      <c r="AN25" s="103">
        <v>0</v>
      </c>
      <c r="AO25" s="103">
        <v>0</v>
      </c>
      <c r="AP25" s="103">
        <v>0</v>
      </c>
      <c r="AQ25" s="103">
        <v>0</v>
      </c>
      <c r="AR25" s="103">
        <v>0</v>
      </c>
      <c r="AS25" s="103">
        <v>0</v>
      </c>
      <c r="AT25" s="103">
        <v>0</v>
      </c>
      <c r="AU25" s="103">
        <v>0</v>
      </c>
      <c r="AV25" s="103">
        <v>0</v>
      </c>
      <c r="AW25" s="103">
        <v>0</v>
      </c>
      <c r="AX25" s="103">
        <v>0</v>
      </c>
      <c r="AY25" s="103">
        <v>0</v>
      </c>
      <c r="AZ25" s="103">
        <v>0</v>
      </c>
      <c r="BA25" s="103">
        <v>0</v>
      </c>
      <c r="BB25" s="103">
        <v>0</v>
      </c>
      <c r="BC25" s="103">
        <v>0</v>
      </c>
      <c r="BD25" s="103">
        <v>0</v>
      </c>
      <c r="BE25" s="103">
        <v>0</v>
      </c>
      <c r="BF25" s="103">
        <v>0</v>
      </c>
      <c r="BG25" s="103">
        <v>0</v>
      </c>
      <c r="BH25" s="103">
        <v>0</v>
      </c>
      <c r="BI25" s="103">
        <v>0</v>
      </c>
      <c r="BJ25" s="103">
        <v>0</v>
      </c>
      <c r="BK25" s="103">
        <v>0</v>
      </c>
      <c r="BL25" s="103">
        <v>0</v>
      </c>
      <c r="BM25" s="103">
        <v>0</v>
      </c>
      <c r="BN25" s="103">
        <v>0</v>
      </c>
      <c r="BO25" s="103">
        <v>0</v>
      </c>
      <c r="BP25" s="103">
        <v>0</v>
      </c>
      <c r="BQ25" s="103">
        <v>0</v>
      </c>
      <c r="BR25" s="103">
        <v>0</v>
      </c>
      <c r="BS25" s="103">
        <v>0</v>
      </c>
      <c r="BT25" s="103">
        <v>0</v>
      </c>
      <c r="BU25" s="103">
        <v>0</v>
      </c>
      <c r="BV25" s="103">
        <v>0</v>
      </c>
      <c r="BW25" s="103">
        <v>0</v>
      </c>
      <c r="BX25" s="103">
        <v>0</v>
      </c>
      <c r="BY25" s="103">
        <v>0</v>
      </c>
      <c r="BZ25" s="103">
        <v>0</v>
      </c>
      <c r="CA25" s="103">
        <v>0</v>
      </c>
      <c r="CB25" s="103">
        <v>0</v>
      </c>
      <c r="CC25" s="103">
        <v>0</v>
      </c>
      <c r="CD25" s="103">
        <v>0</v>
      </c>
      <c r="CE25" s="103">
        <v>0</v>
      </c>
      <c r="CF25" s="103">
        <v>0</v>
      </c>
      <c r="CG25" s="103">
        <v>0</v>
      </c>
      <c r="CH25" s="103">
        <v>0</v>
      </c>
      <c r="CI25" s="103">
        <v>0</v>
      </c>
      <c r="CJ25" s="103">
        <v>0</v>
      </c>
      <c r="CK25" s="103">
        <v>0</v>
      </c>
      <c r="CL25" s="103">
        <v>0</v>
      </c>
      <c r="CM25" s="103">
        <v>0</v>
      </c>
      <c r="CN25" s="103">
        <v>0</v>
      </c>
      <c r="CO25" s="103">
        <v>0</v>
      </c>
      <c r="CP25" s="103">
        <v>0</v>
      </c>
      <c r="CQ25" s="103">
        <v>0</v>
      </c>
      <c r="CR25" s="103">
        <v>0</v>
      </c>
      <c r="CS25" s="103">
        <v>0</v>
      </c>
      <c r="CT25" s="103">
        <v>0</v>
      </c>
      <c r="CU25" s="103">
        <v>0</v>
      </c>
    </row>
    <row r="26" spans="2:99" x14ac:dyDescent="0.2">
      <c r="C26" s="102" t="s">
        <v>191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0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3">
        <v>0</v>
      </c>
      <c r="W26" s="103">
        <v>0</v>
      </c>
      <c r="X26" s="103">
        <v>0</v>
      </c>
      <c r="Y26" s="103">
        <v>0</v>
      </c>
      <c r="Z26" s="103">
        <v>0</v>
      </c>
      <c r="AA26" s="103">
        <v>0</v>
      </c>
      <c r="AB26" s="103">
        <v>0</v>
      </c>
      <c r="AC26" s="103">
        <v>0</v>
      </c>
      <c r="AD26" s="103">
        <v>0</v>
      </c>
      <c r="AE26" s="103">
        <v>0</v>
      </c>
      <c r="AF26" s="103">
        <v>0</v>
      </c>
      <c r="AG26" s="103">
        <v>0</v>
      </c>
      <c r="AH26" s="103">
        <v>0</v>
      </c>
      <c r="AI26" s="103">
        <v>0</v>
      </c>
      <c r="AJ26" s="103">
        <v>0</v>
      </c>
      <c r="AK26" s="103">
        <v>0</v>
      </c>
      <c r="AL26" s="103">
        <v>0</v>
      </c>
      <c r="AM26" s="103">
        <v>0</v>
      </c>
      <c r="AN26" s="103">
        <v>0</v>
      </c>
      <c r="AO26" s="103">
        <v>0</v>
      </c>
      <c r="AP26" s="103">
        <v>0</v>
      </c>
      <c r="AQ26" s="103">
        <v>0</v>
      </c>
      <c r="AR26" s="103">
        <v>0</v>
      </c>
      <c r="AS26" s="103">
        <v>0</v>
      </c>
      <c r="AT26" s="103">
        <v>0</v>
      </c>
      <c r="AU26" s="103">
        <v>0</v>
      </c>
      <c r="AV26" s="103">
        <v>0</v>
      </c>
      <c r="AW26" s="103">
        <v>0</v>
      </c>
      <c r="AX26" s="103">
        <v>0</v>
      </c>
      <c r="AY26" s="103">
        <v>0</v>
      </c>
      <c r="AZ26" s="103">
        <v>0</v>
      </c>
      <c r="BA26" s="103">
        <v>0</v>
      </c>
      <c r="BB26" s="103">
        <v>0</v>
      </c>
      <c r="BC26" s="103">
        <v>0</v>
      </c>
      <c r="BD26" s="103">
        <v>0</v>
      </c>
      <c r="BE26" s="103">
        <v>0</v>
      </c>
      <c r="BF26" s="103">
        <v>0</v>
      </c>
      <c r="BG26" s="103">
        <v>0</v>
      </c>
      <c r="BH26" s="103">
        <v>0</v>
      </c>
      <c r="BI26" s="103">
        <v>0</v>
      </c>
      <c r="BJ26" s="103">
        <v>0</v>
      </c>
      <c r="BK26" s="103">
        <v>0</v>
      </c>
      <c r="BL26" s="103">
        <v>0</v>
      </c>
      <c r="BM26" s="103">
        <v>0</v>
      </c>
      <c r="BN26" s="103">
        <v>0</v>
      </c>
      <c r="BO26" s="103">
        <v>0</v>
      </c>
      <c r="BP26" s="103">
        <v>0</v>
      </c>
      <c r="BQ26" s="103">
        <v>0</v>
      </c>
      <c r="BR26" s="103">
        <v>0</v>
      </c>
      <c r="BS26" s="103">
        <v>0</v>
      </c>
      <c r="BT26" s="103">
        <v>0</v>
      </c>
      <c r="BU26" s="103">
        <v>0</v>
      </c>
      <c r="BV26" s="103">
        <v>0</v>
      </c>
      <c r="BW26" s="103">
        <v>0</v>
      </c>
      <c r="BX26" s="103">
        <v>0</v>
      </c>
      <c r="BY26" s="103">
        <v>0</v>
      </c>
      <c r="BZ26" s="103">
        <v>0</v>
      </c>
      <c r="CA26" s="103">
        <v>0</v>
      </c>
      <c r="CB26" s="103">
        <v>0</v>
      </c>
      <c r="CC26" s="103">
        <v>0</v>
      </c>
      <c r="CD26" s="103">
        <v>0</v>
      </c>
      <c r="CE26" s="103">
        <v>0</v>
      </c>
      <c r="CF26" s="103">
        <v>0</v>
      </c>
      <c r="CG26" s="103">
        <v>0</v>
      </c>
      <c r="CH26" s="103">
        <v>0</v>
      </c>
      <c r="CI26" s="103">
        <v>0</v>
      </c>
      <c r="CJ26" s="103">
        <v>0</v>
      </c>
      <c r="CK26" s="103">
        <v>0</v>
      </c>
      <c r="CL26" s="103">
        <v>0</v>
      </c>
      <c r="CM26" s="103">
        <v>0</v>
      </c>
      <c r="CN26" s="103">
        <v>0</v>
      </c>
      <c r="CO26" s="103">
        <v>0</v>
      </c>
      <c r="CP26" s="103">
        <v>0</v>
      </c>
      <c r="CQ26" s="103">
        <v>0</v>
      </c>
      <c r="CR26" s="103">
        <v>0</v>
      </c>
      <c r="CS26" s="103">
        <v>0</v>
      </c>
      <c r="CT26" s="103">
        <v>0</v>
      </c>
      <c r="CU26" s="103">
        <v>0</v>
      </c>
    </row>
    <row r="27" spans="2:99" x14ac:dyDescent="0.2">
      <c r="C27" s="102" t="s">
        <v>192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  <c r="I27" s="103">
        <v>0</v>
      </c>
      <c r="J27" s="103">
        <v>0</v>
      </c>
      <c r="K27" s="103">
        <v>0</v>
      </c>
      <c r="L27" s="103">
        <v>0</v>
      </c>
      <c r="M27" s="103">
        <v>0</v>
      </c>
      <c r="N27" s="103">
        <v>0</v>
      </c>
      <c r="O27" s="103">
        <v>0</v>
      </c>
      <c r="P27" s="103">
        <v>0</v>
      </c>
      <c r="Q27" s="103">
        <v>0</v>
      </c>
      <c r="R27" s="103">
        <v>0</v>
      </c>
      <c r="S27" s="103">
        <v>0</v>
      </c>
      <c r="T27" s="103">
        <v>0</v>
      </c>
      <c r="U27" s="103">
        <v>0</v>
      </c>
      <c r="V27" s="103">
        <v>0</v>
      </c>
      <c r="W27" s="103">
        <v>0</v>
      </c>
      <c r="X27" s="103">
        <v>0</v>
      </c>
      <c r="Y27" s="103">
        <v>0</v>
      </c>
      <c r="Z27" s="103">
        <v>0</v>
      </c>
      <c r="AA27" s="103">
        <v>0</v>
      </c>
      <c r="AB27" s="103">
        <v>0</v>
      </c>
      <c r="AC27" s="103">
        <v>0</v>
      </c>
      <c r="AD27" s="103">
        <v>0</v>
      </c>
      <c r="AE27" s="103">
        <v>0</v>
      </c>
      <c r="AF27" s="103">
        <v>0</v>
      </c>
      <c r="AG27" s="103">
        <v>0</v>
      </c>
      <c r="AH27" s="103">
        <v>0</v>
      </c>
      <c r="AI27" s="103">
        <v>0</v>
      </c>
      <c r="AJ27" s="103">
        <v>0</v>
      </c>
      <c r="AK27" s="103">
        <v>0</v>
      </c>
      <c r="AL27" s="103">
        <v>0</v>
      </c>
      <c r="AM27" s="103">
        <v>0</v>
      </c>
      <c r="AN27" s="103">
        <v>0</v>
      </c>
      <c r="AO27" s="103">
        <v>0</v>
      </c>
      <c r="AP27" s="103">
        <v>0</v>
      </c>
      <c r="AQ27" s="103">
        <v>0</v>
      </c>
      <c r="AR27" s="103">
        <v>0</v>
      </c>
      <c r="AS27" s="103">
        <v>0</v>
      </c>
      <c r="AT27" s="103">
        <v>0</v>
      </c>
      <c r="AU27" s="103">
        <v>0</v>
      </c>
      <c r="AV27" s="103">
        <v>0</v>
      </c>
      <c r="AW27" s="103">
        <v>0</v>
      </c>
      <c r="AX27" s="103">
        <v>0</v>
      </c>
      <c r="AY27" s="103">
        <v>0</v>
      </c>
      <c r="AZ27" s="103">
        <v>0</v>
      </c>
      <c r="BA27" s="103">
        <v>0</v>
      </c>
      <c r="BB27" s="103">
        <v>0</v>
      </c>
      <c r="BC27" s="103">
        <v>0</v>
      </c>
      <c r="BD27" s="103">
        <v>0</v>
      </c>
      <c r="BE27" s="103">
        <v>0</v>
      </c>
      <c r="BF27" s="103">
        <v>0</v>
      </c>
      <c r="BG27" s="103">
        <v>0</v>
      </c>
      <c r="BH27" s="103">
        <v>0</v>
      </c>
      <c r="BI27" s="103">
        <v>0</v>
      </c>
      <c r="BJ27" s="103">
        <v>0</v>
      </c>
      <c r="BK27" s="103">
        <v>0</v>
      </c>
      <c r="BL27" s="103">
        <v>0</v>
      </c>
      <c r="BM27" s="103">
        <v>0</v>
      </c>
      <c r="BN27" s="103">
        <v>0</v>
      </c>
      <c r="BO27" s="103">
        <v>0</v>
      </c>
      <c r="BP27" s="103">
        <v>0</v>
      </c>
      <c r="BQ27" s="103">
        <v>0</v>
      </c>
      <c r="BR27" s="103">
        <v>0</v>
      </c>
      <c r="BS27" s="103">
        <v>0</v>
      </c>
      <c r="BT27" s="103">
        <v>0</v>
      </c>
      <c r="BU27" s="103">
        <v>0</v>
      </c>
      <c r="BV27" s="103">
        <v>0</v>
      </c>
      <c r="BW27" s="103">
        <v>0</v>
      </c>
      <c r="BX27" s="103">
        <v>0</v>
      </c>
      <c r="BY27" s="103">
        <v>0</v>
      </c>
      <c r="BZ27" s="103">
        <v>0</v>
      </c>
      <c r="CA27" s="103">
        <v>0</v>
      </c>
      <c r="CB27" s="103">
        <v>0</v>
      </c>
      <c r="CC27" s="103">
        <v>0</v>
      </c>
      <c r="CD27" s="103">
        <v>0</v>
      </c>
      <c r="CE27" s="103">
        <v>0</v>
      </c>
      <c r="CF27" s="103">
        <v>0</v>
      </c>
      <c r="CG27" s="103">
        <v>0</v>
      </c>
      <c r="CH27" s="103">
        <v>0</v>
      </c>
      <c r="CI27" s="103">
        <v>0</v>
      </c>
      <c r="CJ27" s="103">
        <v>0</v>
      </c>
      <c r="CK27" s="103">
        <v>0</v>
      </c>
      <c r="CL27" s="103">
        <v>0</v>
      </c>
      <c r="CM27" s="103">
        <v>0</v>
      </c>
      <c r="CN27" s="103">
        <v>0</v>
      </c>
      <c r="CO27" s="103">
        <v>0</v>
      </c>
      <c r="CP27" s="103">
        <v>0</v>
      </c>
      <c r="CQ27" s="103">
        <v>0</v>
      </c>
      <c r="CR27" s="103">
        <v>0</v>
      </c>
      <c r="CS27" s="103">
        <v>0</v>
      </c>
      <c r="CT27" s="103">
        <v>0</v>
      </c>
      <c r="CU27" s="103">
        <v>0</v>
      </c>
    </row>
    <row r="28" spans="2:99" x14ac:dyDescent="0.2">
      <c r="C28" s="102" t="s">
        <v>193</v>
      </c>
      <c r="D28" s="103">
        <v>0</v>
      </c>
      <c r="E28" s="103">
        <v>0</v>
      </c>
      <c r="F28" s="103">
        <v>0</v>
      </c>
      <c r="G28" s="103">
        <v>0</v>
      </c>
      <c r="H28" s="103">
        <v>0</v>
      </c>
      <c r="I28" s="103">
        <v>0</v>
      </c>
      <c r="J28" s="103">
        <v>0</v>
      </c>
      <c r="K28" s="103">
        <v>0</v>
      </c>
      <c r="L28" s="103">
        <v>0</v>
      </c>
      <c r="M28" s="103">
        <v>0</v>
      </c>
      <c r="N28" s="103">
        <v>0</v>
      </c>
      <c r="O28" s="103">
        <v>0</v>
      </c>
      <c r="P28" s="103">
        <v>0</v>
      </c>
      <c r="Q28" s="103">
        <v>0</v>
      </c>
      <c r="R28" s="103">
        <v>0</v>
      </c>
      <c r="S28" s="103">
        <v>0</v>
      </c>
      <c r="T28" s="103">
        <v>0</v>
      </c>
      <c r="U28" s="103">
        <v>0</v>
      </c>
      <c r="V28" s="103">
        <v>0</v>
      </c>
      <c r="W28" s="103">
        <v>0</v>
      </c>
      <c r="X28" s="103">
        <v>0</v>
      </c>
      <c r="Y28" s="103">
        <v>0</v>
      </c>
      <c r="Z28" s="103">
        <v>0</v>
      </c>
      <c r="AA28" s="103">
        <v>0</v>
      </c>
      <c r="AB28" s="103">
        <v>0</v>
      </c>
      <c r="AC28" s="103">
        <v>0</v>
      </c>
      <c r="AD28" s="103">
        <v>0</v>
      </c>
      <c r="AE28" s="103">
        <v>0</v>
      </c>
      <c r="AF28" s="103">
        <v>0</v>
      </c>
      <c r="AG28" s="103">
        <v>0</v>
      </c>
      <c r="AH28" s="103">
        <v>0</v>
      </c>
      <c r="AI28" s="103">
        <v>0</v>
      </c>
      <c r="AJ28" s="103">
        <v>0</v>
      </c>
      <c r="AK28" s="103">
        <v>0</v>
      </c>
      <c r="AL28" s="103">
        <v>0</v>
      </c>
      <c r="AM28" s="103">
        <v>0</v>
      </c>
      <c r="AN28" s="103">
        <v>0</v>
      </c>
      <c r="AO28" s="103">
        <v>0</v>
      </c>
      <c r="AP28" s="103">
        <v>0</v>
      </c>
      <c r="AQ28" s="103">
        <v>0</v>
      </c>
      <c r="AR28" s="103">
        <v>0</v>
      </c>
      <c r="AS28" s="103">
        <v>0</v>
      </c>
      <c r="AT28" s="103">
        <v>0</v>
      </c>
      <c r="AU28" s="103">
        <v>0</v>
      </c>
      <c r="AV28" s="103">
        <v>0</v>
      </c>
      <c r="AW28" s="103">
        <v>0</v>
      </c>
      <c r="AX28" s="103">
        <v>0</v>
      </c>
      <c r="AY28" s="103">
        <v>0</v>
      </c>
      <c r="AZ28" s="103">
        <v>0</v>
      </c>
      <c r="BA28" s="103">
        <v>0</v>
      </c>
      <c r="BB28" s="103">
        <v>0</v>
      </c>
      <c r="BC28" s="103">
        <v>0</v>
      </c>
      <c r="BD28" s="103">
        <v>0</v>
      </c>
      <c r="BE28" s="103">
        <v>0</v>
      </c>
      <c r="BF28" s="103">
        <v>0</v>
      </c>
      <c r="BG28" s="103">
        <v>0</v>
      </c>
      <c r="BH28" s="103">
        <v>0</v>
      </c>
      <c r="BI28" s="103">
        <v>0</v>
      </c>
      <c r="BJ28" s="103">
        <v>0</v>
      </c>
      <c r="BK28" s="103">
        <v>0</v>
      </c>
      <c r="BL28" s="103">
        <v>0</v>
      </c>
      <c r="BM28" s="103">
        <v>0</v>
      </c>
      <c r="BN28" s="103">
        <v>0</v>
      </c>
      <c r="BO28" s="103">
        <v>0</v>
      </c>
      <c r="BP28" s="103">
        <v>0</v>
      </c>
      <c r="BQ28" s="103">
        <v>0</v>
      </c>
      <c r="BR28" s="103">
        <v>0</v>
      </c>
      <c r="BS28" s="103">
        <v>0</v>
      </c>
      <c r="BT28" s="103">
        <v>0</v>
      </c>
      <c r="BU28" s="103">
        <v>0</v>
      </c>
      <c r="BV28" s="103">
        <v>0</v>
      </c>
      <c r="BW28" s="103">
        <v>0</v>
      </c>
      <c r="BX28" s="103">
        <v>0</v>
      </c>
      <c r="BY28" s="103">
        <v>0</v>
      </c>
      <c r="BZ28" s="103">
        <v>0</v>
      </c>
      <c r="CA28" s="103">
        <v>0</v>
      </c>
      <c r="CB28" s="103">
        <v>0</v>
      </c>
      <c r="CC28" s="103">
        <v>0</v>
      </c>
      <c r="CD28" s="103">
        <v>0</v>
      </c>
      <c r="CE28" s="103">
        <v>0</v>
      </c>
      <c r="CF28" s="103">
        <v>0</v>
      </c>
      <c r="CG28" s="103">
        <v>0</v>
      </c>
      <c r="CH28" s="103">
        <v>0</v>
      </c>
      <c r="CI28" s="103">
        <v>0</v>
      </c>
      <c r="CJ28" s="103">
        <v>0</v>
      </c>
      <c r="CK28" s="103">
        <v>0</v>
      </c>
      <c r="CL28" s="103">
        <v>0</v>
      </c>
      <c r="CM28" s="103">
        <v>0</v>
      </c>
      <c r="CN28" s="103">
        <v>0</v>
      </c>
      <c r="CO28" s="103">
        <v>0</v>
      </c>
      <c r="CP28" s="103">
        <v>0</v>
      </c>
      <c r="CQ28" s="103">
        <v>0</v>
      </c>
      <c r="CR28" s="103">
        <v>0</v>
      </c>
      <c r="CS28" s="103">
        <v>0</v>
      </c>
      <c r="CT28" s="103">
        <v>0</v>
      </c>
      <c r="CU28" s="103">
        <v>0</v>
      </c>
    </row>
    <row r="29" spans="2:99" x14ac:dyDescent="0.2">
      <c r="C29" s="102" t="s">
        <v>194</v>
      </c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</v>
      </c>
      <c r="AG29" s="103">
        <v>0</v>
      </c>
      <c r="AH29" s="103">
        <v>0</v>
      </c>
      <c r="AI29" s="103">
        <v>0</v>
      </c>
      <c r="AJ29" s="103">
        <v>0</v>
      </c>
      <c r="AK29" s="103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3">
        <v>0</v>
      </c>
      <c r="BD29" s="103">
        <v>0</v>
      </c>
      <c r="BE29" s="103">
        <v>0</v>
      </c>
      <c r="BF29" s="103">
        <v>0</v>
      </c>
      <c r="BG29" s="103">
        <v>0</v>
      </c>
      <c r="BH29" s="103">
        <v>0</v>
      </c>
      <c r="BI29" s="103">
        <v>0</v>
      </c>
      <c r="BJ29" s="103">
        <v>0</v>
      </c>
      <c r="BK29" s="103">
        <v>0</v>
      </c>
      <c r="BL29" s="103">
        <v>0</v>
      </c>
      <c r="BM29" s="103">
        <v>0</v>
      </c>
      <c r="BN29" s="103">
        <v>0</v>
      </c>
      <c r="BO29" s="103">
        <v>0</v>
      </c>
      <c r="BP29" s="103">
        <v>0</v>
      </c>
      <c r="BQ29" s="103">
        <v>0</v>
      </c>
      <c r="BR29" s="103">
        <v>0</v>
      </c>
      <c r="BS29" s="103">
        <v>0</v>
      </c>
      <c r="BT29" s="103">
        <v>0</v>
      </c>
      <c r="BU29" s="103">
        <v>0</v>
      </c>
      <c r="BV29" s="103">
        <v>0</v>
      </c>
      <c r="BW29" s="103">
        <v>0</v>
      </c>
      <c r="BX29" s="103">
        <v>0</v>
      </c>
      <c r="BY29" s="103">
        <v>0</v>
      </c>
      <c r="BZ29" s="103">
        <v>0</v>
      </c>
      <c r="CA29" s="103">
        <v>0</v>
      </c>
      <c r="CB29" s="103">
        <v>0</v>
      </c>
      <c r="CC29" s="103">
        <v>0</v>
      </c>
      <c r="CD29" s="103">
        <v>0</v>
      </c>
      <c r="CE29" s="103">
        <v>0</v>
      </c>
      <c r="CF29" s="103">
        <v>0</v>
      </c>
      <c r="CG29" s="103">
        <v>0</v>
      </c>
      <c r="CH29" s="103">
        <v>0</v>
      </c>
      <c r="CI29" s="103">
        <v>0</v>
      </c>
      <c r="CJ29" s="103">
        <v>0</v>
      </c>
      <c r="CK29" s="103">
        <v>0</v>
      </c>
      <c r="CL29" s="103">
        <v>0</v>
      </c>
      <c r="CM29" s="103">
        <v>0</v>
      </c>
      <c r="CN29" s="103">
        <v>0</v>
      </c>
      <c r="CO29" s="103">
        <v>0</v>
      </c>
      <c r="CP29" s="103">
        <v>0</v>
      </c>
      <c r="CQ29" s="103">
        <v>0</v>
      </c>
      <c r="CR29" s="103">
        <v>0</v>
      </c>
      <c r="CS29" s="103">
        <v>0</v>
      </c>
      <c r="CT29" s="103">
        <v>0</v>
      </c>
      <c r="CU29" s="103">
        <v>0</v>
      </c>
    </row>
    <row r="30" spans="2:99" x14ac:dyDescent="0.2">
      <c r="C30" s="102" t="s">
        <v>195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0</v>
      </c>
      <c r="J30" s="103">
        <v>0</v>
      </c>
      <c r="K30" s="103">
        <v>0</v>
      </c>
      <c r="L30" s="103">
        <v>0</v>
      </c>
      <c r="M30" s="103">
        <v>0</v>
      </c>
      <c r="N30" s="103">
        <v>0</v>
      </c>
      <c r="O30" s="103">
        <v>0</v>
      </c>
      <c r="P30" s="103">
        <v>0</v>
      </c>
      <c r="Q30" s="103">
        <v>0</v>
      </c>
      <c r="R30" s="103">
        <v>0</v>
      </c>
      <c r="S30" s="103">
        <v>0</v>
      </c>
      <c r="T30" s="103">
        <v>0</v>
      </c>
      <c r="U30" s="103">
        <v>0</v>
      </c>
      <c r="V30" s="103">
        <v>0</v>
      </c>
      <c r="W30" s="103">
        <v>0</v>
      </c>
      <c r="X30" s="103">
        <v>0</v>
      </c>
      <c r="Y30" s="103">
        <v>0</v>
      </c>
      <c r="Z30" s="103">
        <v>0</v>
      </c>
      <c r="AA30" s="103">
        <v>0</v>
      </c>
      <c r="AB30" s="103">
        <v>0</v>
      </c>
      <c r="AC30" s="103">
        <v>0</v>
      </c>
      <c r="AD30" s="103">
        <v>0</v>
      </c>
      <c r="AE30" s="103">
        <v>0</v>
      </c>
      <c r="AF30" s="103">
        <v>0</v>
      </c>
      <c r="AG30" s="103">
        <v>0</v>
      </c>
      <c r="AH30" s="103">
        <v>0</v>
      </c>
      <c r="AI30" s="103">
        <v>0</v>
      </c>
      <c r="AJ30" s="103">
        <v>0</v>
      </c>
      <c r="AK30" s="103">
        <v>0</v>
      </c>
      <c r="AL30" s="103">
        <v>0</v>
      </c>
      <c r="AM30" s="103">
        <v>0</v>
      </c>
      <c r="AN30" s="103">
        <v>0</v>
      </c>
      <c r="AO30" s="103">
        <v>0</v>
      </c>
      <c r="AP30" s="103">
        <v>0</v>
      </c>
      <c r="AQ30" s="103">
        <v>0</v>
      </c>
      <c r="AR30" s="103">
        <v>0</v>
      </c>
      <c r="AS30" s="103">
        <v>0</v>
      </c>
      <c r="AT30" s="103">
        <v>0</v>
      </c>
      <c r="AU30" s="103">
        <v>0</v>
      </c>
      <c r="AV30" s="103">
        <v>0</v>
      </c>
      <c r="AW30" s="103">
        <v>0</v>
      </c>
      <c r="AX30" s="103">
        <v>0</v>
      </c>
      <c r="AY30" s="103">
        <v>0</v>
      </c>
      <c r="AZ30" s="103">
        <v>0</v>
      </c>
      <c r="BA30" s="103">
        <v>0</v>
      </c>
      <c r="BB30" s="103">
        <v>0</v>
      </c>
      <c r="BC30" s="103">
        <v>0</v>
      </c>
      <c r="BD30" s="103">
        <v>0</v>
      </c>
      <c r="BE30" s="103">
        <v>0</v>
      </c>
      <c r="BF30" s="103">
        <v>0</v>
      </c>
      <c r="BG30" s="103">
        <v>0</v>
      </c>
      <c r="BH30" s="103">
        <v>0</v>
      </c>
      <c r="BI30" s="103">
        <v>0</v>
      </c>
      <c r="BJ30" s="103">
        <v>0</v>
      </c>
      <c r="BK30" s="103">
        <v>0</v>
      </c>
      <c r="BL30" s="103">
        <v>0</v>
      </c>
      <c r="BM30" s="103">
        <v>0</v>
      </c>
      <c r="BN30" s="103">
        <v>0</v>
      </c>
      <c r="BO30" s="103">
        <v>0</v>
      </c>
      <c r="BP30" s="103">
        <v>0</v>
      </c>
      <c r="BQ30" s="103">
        <v>0</v>
      </c>
      <c r="BR30" s="103">
        <v>0</v>
      </c>
      <c r="BS30" s="103">
        <v>0</v>
      </c>
      <c r="BT30" s="103">
        <v>0</v>
      </c>
      <c r="BU30" s="103">
        <v>0</v>
      </c>
      <c r="BV30" s="103">
        <v>0</v>
      </c>
      <c r="BW30" s="103">
        <v>0</v>
      </c>
      <c r="BX30" s="103">
        <v>0</v>
      </c>
      <c r="BY30" s="103">
        <v>0</v>
      </c>
      <c r="BZ30" s="103">
        <v>0</v>
      </c>
      <c r="CA30" s="103">
        <v>0</v>
      </c>
      <c r="CB30" s="103">
        <v>0</v>
      </c>
      <c r="CC30" s="103">
        <v>0</v>
      </c>
      <c r="CD30" s="103">
        <v>0</v>
      </c>
      <c r="CE30" s="103">
        <v>0</v>
      </c>
      <c r="CF30" s="103">
        <v>0</v>
      </c>
      <c r="CG30" s="103">
        <v>0</v>
      </c>
      <c r="CH30" s="103">
        <v>0</v>
      </c>
      <c r="CI30" s="103">
        <v>0</v>
      </c>
      <c r="CJ30" s="103">
        <v>0</v>
      </c>
      <c r="CK30" s="103">
        <v>0</v>
      </c>
      <c r="CL30" s="103">
        <v>0</v>
      </c>
      <c r="CM30" s="103">
        <v>0</v>
      </c>
      <c r="CN30" s="103">
        <v>0</v>
      </c>
      <c r="CO30" s="103">
        <v>0</v>
      </c>
      <c r="CP30" s="103">
        <v>0</v>
      </c>
      <c r="CQ30" s="103">
        <v>0</v>
      </c>
      <c r="CR30" s="103">
        <v>0</v>
      </c>
      <c r="CS30" s="103">
        <v>0</v>
      </c>
      <c r="CT30" s="103">
        <v>0</v>
      </c>
      <c r="CU30" s="103">
        <v>0</v>
      </c>
    </row>
    <row r="31" spans="2:99" x14ac:dyDescent="0.2">
      <c r="C31" s="102" t="s">
        <v>196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3">
        <v>0</v>
      </c>
      <c r="BD31" s="103">
        <v>0</v>
      </c>
      <c r="BE31" s="103">
        <v>0</v>
      </c>
      <c r="BF31" s="103">
        <v>0</v>
      </c>
      <c r="BG31" s="103">
        <v>0</v>
      </c>
      <c r="BH31" s="103">
        <v>0</v>
      </c>
      <c r="BI31" s="103">
        <v>0</v>
      </c>
      <c r="BJ31" s="103">
        <v>0</v>
      </c>
      <c r="BK31" s="103">
        <v>0</v>
      </c>
      <c r="BL31" s="103">
        <v>0</v>
      </c>
      <c r="BM31" s="103">
        <v>0</v>
      </c>
      <c r="BN31" s="103">
        <v>0</v>
      </c>
      <c r="BO31" s="103">
        <v>0</v>
      </c>
      <c r="BP31" s="103">
        <v>0</v>
      </c>
      <c r="BQ31" s="103">
        <v>0</v>
      </c>
      <c r="BR31" s="103">
        <v>0</v>
      </c>
      <c r="BS31" s="103">
        <v>0</v>
      </c>
      <c r="BT31" s="103">
        <v>0</v>
      </c>
      <c r="BU31" s="103">
        <v>0</v>
      </c>
      <c r="BV31" s="103">
        <v>0</v>
      </c>
      <c r="BW31" s="103">
        <v>0</v>
      </c>
      <c r="BX31" s="103">
        <v>0</v>
      </c>
      <c r="BY31" s="103">
        <v>0</v>
      </c>
      <c r="BZ31" s="103">
        <v>0</v>
      </c>
      <c r="CA31" s="103">
        <v>0</v>
      </c>
      <c r="CB31" s="103">
        <v>0</v>
      </c>
      <c r="CC31" s="103">
        <v>0</v>
      </c>
      <c r="CD31" s="103">
        <v>0</v>
      </c>
      <c r="CE31" s="103">
        <v>0</v>
      </c>
      <c r="CF31" s="103">
        <v>0</v>
      </c>
      <c r="CG31" s="103">
        <v>0</v>
      </c>
      <c r="CH31" s="103">
        <v>0</v>
      </c>
      <c r="CI31" s="103">
        <v>0</v>
      </c>
      <c r="CJ31" s="103">
        <v>0</v>
      </c>
      <c r="CK31" s="103">
        <v>0</v>
      </c>
      <c r="CL31" s="103">
        <v>0</v>
      </c>
      <c r="CM31" s="103">
        <v>0</v>
      </c>
      <c r="CN31" s="103">
        <v>0</v>
      </c>
      <c r="CO31" s="103">
        <v>0</v>
      </c>
      <c r="CP31" s="103">
        <v>0</v>
      </c>
      <c r="CQ31" s="103">
        <v>0</v>
      </c>
      <c r="CR31" s="103">
        <v>0</v>
      </c>
      <c r="CS31" s="103">
        <v>0</v>
      </c>
      <c r="CT31" s="103">
        <v>0</v>
      </c>
      <c r="CU31" s="103">
        <v>0</v>
      </c>
    </row>
    <row r="32" spans="2:99" x14ac:dyDescent="0.2">
      <c r="C32" s="102" t="s">
        <v>197</v>
      </c>
      <c r="D32" s="103">
        <v>0</v>
      </c>
      <c r="E32" s="103">
        <v>0</v>
      </c>
      <c r="F32" s="103">
        <v>0</v>
      </c>
      <c r="G32" s="103">
        <v>0</v>
      </c>
      <c r="H32" s="103">
        <v>0</v>
      </c>
      <c r="I32" s="103">
        <v>0</v>
      </c>
      <c r="J32" s="103">
        <v>0</v>
      </c>
      <c r="K32" s="103">
        <v>0</v>
      </c>
      <c r="L32" s="103">
        <v>0</v>
      </c>
      <c r="M32" s="103">
        <v>0</v>
      </c>
      <c r="N32" s="103">
        <v>0</v>
      </c>
      <c r="O32" s="103">
        <v>0</v>
      </c>
      <c r="P32" s="103">
        <v>0</v>
      </c>
      <c r="Q32" s="103">
        <v>0</v>
      </c>
      <c r="R32" s="103">
        <v>0</v>
      </c>
      <c r="S32" s="103">
        <v>0</v>
      </c>
      <c r="T32" s="103">
        <v>0</v>
      </c>
      <c r="U32" s="103">
        <v>0</v>
      </c>
      <c r="V32" s="103"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>
        <v>0</v>
      </c>
      <c r="AE32" s="103">
        <v>0</v>
      </c>
      <c r="AF32" s="103">
        <v>0</v>
      </c>
      <c r="AG32" s="103">
        <v>0</v>
      </c>
      <c r="AH32" s="103">
        <v>0</v>
      </c>
      <c r="AI32" s="103">
        <v>0</v>
      </c>
      <c r="AJ32" s="103">
        <v>0</v>
      </c>
      <c r="AK32" s="103">
        <v>0</v>
      </c>
      <c r="AL32" s="103">
        <v>0</v>
      </c>
      <c r="AM32" s="103">
        <v>0</v>
      </c>
      <c r="AN32" s="103">
        <v>0</v>
      </c>
      <c r="AO32" s="103">
        <v>0</v>
      </c>
      <c r="AP32" s="103">
        <v>0</v>
      </c>
      <c r="AQ32" s="103">
        <v>0</v>
      </c>
      <c r="AR32" s="103">
        <v>0</v>
      </c>
      <c r="AS32" s="103">
        <v>0</v>
      </c>
      <c r="AT32" s="103">
        <v>0</v>
      </c>
      <c r="AU32" s="103">
        <v>0</v>
      </c>
      <c r="AV32" s="103">
        <v>0</v>
      </c>
      <c r="AW32" s="103">
        <v>0</v>
      </c>
      <c r="AX32" s="103">
        <v>0</v>
      </c>
      <c r="AY32" s="103">
        <v>0</v>
      </c>
      <c r="AZ32" s="103">
        <v>0</v>
      </c>
      <c r="BA32" s="103">
        <v>0</v>
      </c>
      <c r="BB32" s="103">
        <v>0</v>
      </c>
      <c r="BC32" s="103">
        <v>0</v>
      </c>
      <c r="BD32" s="103">
        <v>0</v>
      </c>
      <c r="BE32" s="103">
        <v>0</v>
      </c>
      <c r="BF32" s="103">
        <v>0</v>
      </c>
      <c r="BG32" s="103">
        <v>0</v>
      </c>
      <c r="BH32" s="103">
        <v>0</v>
      </c>
      <c r="BI32" s="103">
        <v>0</v>
      </c>
      <c r="BJ32" s="103">
        <v>0</v>
      </c>
      <c r="BK32" s="103">
        <v>0</v>
      </c>
      <c r="BL32" s="103">
        <v>0</v>
      </c>
      <c r="BM32" s="103">
        <v>0</v>
      </c>
      <c r="BN32" s="103">
        <v>0</v>
      </c>
      <c r="BO32" s="103">
        <v>0</v>
      </c>
      <c r="BP32" s="103">
        <v>0</v>
      </c>
      <c r="BQ32" s="103">
        <v>0</v>
      </c>
      <c r="BR32" s="103">
        <v>0</v>
      </c>
      <c r="BS32" s="103">
        <v>0</v>
      </c>
      <c r="BT32" s="103">
        <v>0</v>
      </c>
      <c r="BU32" s="103">
        <v>0</v>
      </c>
      <c r="BV32" s="103">
        <v>0</v>
      </c>
      <c r="BW32" s="103">
        <v>0</v>
      </c>
      <c r="BX32" s="103">
        <v>0</v>
      </c>
      <c r="BY32" s="103">
        <v>0</v>
      </c>
      <c r="BZ32" s="103">
        <v>0</v>
      </c>
      <c r="CA32" s="103">
        <v>0</v>
      </c>
      <c r="CB32" s="103">
        <v>0</v>
      </c>
      <c r="CC32" s="103">
        <v>0</v>
      </c>
      <c r="CD32" s="103">
        <v>0</v>
      </c>
      <c r="CE32" s="103">
        <v>0</v>
      </c>
      <c r="CF32" s="103">
        <v>0</v>
      </c>
      <c r="CG32" s="103">
        <v>0</v>
      </c>
      <c r="CH32" s="103">
        <v>0</v>
      </c>
      <c r="CI32" s="103">
        <v>0</v>
      </c>
      <c r="CJ32" s="103">
        <v>0</v>
      </c>
      <c r="CK32" s="103">
        <v>0</v>
      </c>
      <c r="CL32" s="103">
        <v>0</v>
      </c>
      <c r="CM32" s="103">
        <v>0</v>
      </c>
      <c r="CN32" s="103">
        <v>0</v>
      </c>
      <c r="CO32" s="103">
        <v>0</v>
      </c>
      <c r="CP32" s="103">
        <v>0</v>
      </c>
      <c r="CQ32" s="103">
        <v>0</v>
      </c>
      <c r="CR32" s="103">
        <v>0</v>
      </c>
      <c r="CS32" s="103">
        <v>0</v>
      </c>
      <c r="CT32" s="103">
        <v>0</v>
      </c>
      <c r="CU32" s="103">
        <v>0</v>
      </c>
    </row>
    <row r="33" spans="2:99" x14ac:dyDescent="0.2">
      <c r="C33" s="102" t="s">
        <v>198</v>
      </c>
      <c r="D33" s="103">
        <v>0</v>
      </c>
      <c r="E33" s="103">
        <v>0</v>
      </c>
      <c r="F33" s="103">
        <v>0</v>
      </c>
      <c r="G33" s="103">
        <v>0</v>
      </c>
      <c r="H33" s="103">
        <v>0</v>
      </c>
      <c r="I33" s="103">
        <v>0</v>
      </c>
      <c r="J33" s="103">
        <v>0</v>
      </c>
      <c r="K33" s="103">
        <v>0</v>
      </c>
      <c r="L33" s="103">
        <v>0</v>
      </c>
      <c r="M33" s="103">
        <v>0</v>
      </c>
      <c r="N33" s="103">
        <v>0</v>
      </c>
      <c r="O33" s="103">
        <v>0</v>
      </c>
      <c r="P33" s="103">
        <v>0</v>
      </c>
      <c r="Q33" s="103">
        <v>0</v>
      </c>
      <c r="R33" s="103">
        <v>0</v>
      </c>
      <c r="S33" s="103">
        <v>0</v>
      </c>
      <c r="T33" s="103">
        <v>0</v>
      </c>
      <c r="U33" s="103">
        <v>0</v>
      </c>
      <c r="V33" s="103">
        <v>0</v>
      </c>
      <c r="W33" s="103">
        <v>0</v>
      </c>
      <c r="X33" s="103">
        <v>0</v>
      </c>
      <c r="Y33" s="103">
        <v>0</v>
      </c>
      <c r="Z33" s="103">
        <v>0</v>
      </c>
      <c r="AA33" s="103">
        <v>0</v>
      </c>
      <c r="AB33" s="103">
        <v>0</v>
      </c>
      <c r="AC33" s="103">
        <v>0</v>
      </c>
      <c r="AD33" s="103">
        <v>0</v>
      </c>
      <c r="AE33" s="103">
        <v>0</v>
      </c>
      <c r="AF33" s="103">
        <v>0</v>
      </c>
      <c r="AG33" s="103">
        <v>0</v>
      </c>
      <c r="AH33" s="103">
        <v>0</v>
      </c>
      <c r="AI33" s="103">
        <v>0</v>
      </c>
      <c r="AJ33" s="103">
        <v>0</v>
      </c>
      <c r="AK33" s="103">
        <v>0</v>
      </c>
      <c r="AL33" s="103">
        <v>0</v>
      </c>
      <c r="AM33" s="103">
        <v>0</v>
      </c>
      <c r="AN33" s="103">
        <v>0</v>
      </c>
      <c r="AO33" s="103">
        <v>0</v>
      </c>
      <c r="AP33" s="103">
        <v>0</v>
      </c>
      <c r="AQ33" s="103">
        <v>0</v>
      </c>
      <c r="AR33" s="103">
        <v>0</v>
      </c>
      <c r="AS33" s="103">
        <v>0</v>
      </c>
      <c r="AT33" s="103">
        <v>0</v>
      </c>
      <c r="AU33" s="103">
        <v>0</v>
      </c>
      <c r="AV33" s="103">
        <v>0</v>
      </c>
      <c r="AW33" s="103">
        <v>0</v>
      </c>
      <c r="AX33" s="103">
        <v>0</v>
      </c>
      <c r="AY33" s="103">
        <v>0</v>
      </c>
      <c r="AZ33" s="103">
        <v>0</v>
      </c>
      <c r="BA33" s="103">
        <v>0</v>
      </c>
      <c r="BB33" s="103">
        <v>0</v>
      </c>
      <c r="BC33" s="103">
        <v>0</v>
      </c>
      <c r="BD33" s="103">
        <v>0</v>
      </c>
      <c r="BE33" s="103">
        <v>0</v>
      </c>
      <c r="BF33" s="103">
        <v>0</v>
      </c>
      <c r="BG33" s="103">
        <v>0</v>
      </c>
      <c r="BH33" s="103">
        <v>0</v>
      </c>
      <c r="BI33" s="103">
        <v>0</v>
      </c>
      <c r="BJ33" s="103">
        <v>0</v>
      </c>
      <c r="BK33" s="103">
        <v>0</v>
      </c>
      <c r="BL33" s="103">
        <v>0</v>
      </c>
      <c r="BM33" s="103">
        <v>0</v>
      </c>
      <c r="BN33" s="103">
        <v>0</v>
      </c>
      <c r="BO33" s="103">
        <v>0</v>
      </c>
      <c r="BP33" s="103">
        <v>0</v>
      </c>
      <c r="BQ33" s="103">
        <v>0</v>
      </c>
      <c r="BR33" s="103">
        <v>0</v>
      </c>
      <c r="BS33" s="103">
        <v>0</v>
      </c>
      <c r="BT33" s="103">
        <v>0</v>
      </c>
      <c r="BU33" s="103">
        <v>0</v>
      </c>
      <c r="BV33" s="103">
        <v>0</v>
      </c>
      <c r="BW33" s="103">
        <v>0</v>
      </c>
      <c r="BX33" s="103">
        <v>0</v>
      </c>
      <c r="BY33" s="103">
        <v>0</v>
      </c>
      <c r="BZ33" s="103">
        <v>0</v>
      </c>
      <c r="CA33" s="103">
        <v>0</v>
      </c>
      <c r="CB33" s="103">
        <v>0</v>
      </c>
      <c r="CC33" s="103">
        <v>0</v>
      </c>
      <c r="CD33" s="103">
        <v>0</v>
      </c>
      <c r="CE33" s="103">
        <v>0</v>
      </c>
      <c r="CF33" s="103">
        <v>0</v>
      </c>
      <c r="CG33" s="103">
        <v>0</v>
      </c>
      <c r="CH33" s="103">
        <v>0</v>
      </c>
      <c r="CI33" s="103">
        <v>0</v>
      </c>
      <c r="CJ33" s="103">
        <v>0</v>
      </c>
      <c r="CK33" s="103">
        <v>0</v>
      </c>
      <c r="CL33" s="103">
        <v>0</v>
      </c>
      <c r="CM33" s="103">
        <v>0</v>
      </c>
      <c r="CN33" s="103">
        <v>0</v>
      </c>
      <c r="CO33" s="103">
        <v>0</v>
      </c>
      <c r="CP33" s="103">
        <v>0</v>
      </c>
      <c r="CQ33" s="103">
        <v>0</v>
      </c>
      <c r="CR33" s="103">
        <v>0</v>
      </c>
      <c r="CS33" s="103">
        <v>0</v>
      </c>
      <c r="CT33" s="103">
        <v>0</v>
      </c>
      <c r="CU33" s="103">
        <v>0</v>
      </c>
    </row>
    <row r="34" spans="2:99" x14ac:dyDescent="0.2">
      <c r="C34" s="102" t="s">
        <v>199</v>
      </c>
      <c r="D34" s="103">
        <v>0</v>
      </c>
      <c r="E34" s="103">
        <v>0</v>
      </c>
      <c r="F34" s="103">
        <v>0</v>
      </c>
      <c r="G34" s="103">
        <v>0</v>
      </c>
      <c r="H34" s="103">
        <v>0</v>
      </c>
      <c r="I34" s="103">
        <v>0</v>
      </c>
      <c r="J34" s="103">
        <v>0</v>
      </c>
      <c r="K34" s="103">
        <v>0</v>
      </c>
      <c r="L34" s="103">
        <v>0</v>
      </c>
      <c r="M34" s="103">
        <v>0</v>
      </c>
      <c r="N34" s="103">
        <v>0</v>
      </c>
      <c r="O34" s="103">
        <v>0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3">
        <v>0</v>
      </c>
      <c r="W34" s="103">
        <v>0</v>
      </c>
      <c r="X34" s="103">
        <v>0</v>
      </c>
      <c r="Y34" s="103">
        <v>0</v>
      </c>
      <c r="Z34" s="103">
        <v>0</v>
      </c>
      <c r="AA34" s="103">
        <v>0</v>
      </c>
      <c r="AB34" s="103">
        <v>0</v>
      </c>
      <c r="AC34" s="103">
        <v>0</v>
      </c>
      <c r="AD34" s="103">
        <v>0</v>
      </c>
      <c r="AE34" s="103">
        <v>0</v>
      </c>
      <c r="AF34" s="103">
        <v>0</v>
      </c>
      <c r="AG34" s="103">
        <v>0</v>
      </c>
      <c r="AH34" s="103">
        <v>0</v>
      </c>
      <c r="AI34" s="103">
        <v>0</v>
      </c>
      <c r="AJ34" s="103">
        <v>0</v>
      </c>
      <c r="AK34" s="103">
        <v>0</v>
      </c>
      <c r="AL34" s="103">
        <v>0</v>
      </c>
      <c r="AM34" s="103">
        <v>0</v>
      </c>
      <c r="AN34" s="103">
        <v>0</v>
      </c>
      <c r="AO34" s="103">
        <v>0</v>
      </c>
      <c r="AP34" s="103">
        <v>0</v>
      </c>
      <c r="AQ34" s="103">
        <v>0</v>
      </c>
      <c r="AR34" s="103">
        <v>0</v>
      </c>
      <c r="AS34" s="103">
        <v>0</v>
      </c>
      <c r="AT34" s="103">
        <v>0</v>
      </c>
      <c r="AU34" s="103">
        <v>0</v>
      </c>
      <c r="AV34" s="103">
        <v>0</v>
      </c>
      <c r="AW34" s="103">
        <v>0</v>
      </c>
      <c r="AX34" s="103">
        <v>0</v>
      </c>
      <c r="AY34" s="103">
        <v>0</v>
      </c>
      <c r="AZ34" s="103">
        <v>0</v>
      </c>
      <c r="BA34" s="103">
        <v>0</v>
      </c>
      <c r="BB34" s="103">
        <v>0</v>
      </c>
      <c r="BC34" s="103">
        <v>0</v>
      </c>
      <c r="BD34" s="103">
        <v>0</v>
      </c>
      <c r="BE34" s="103">
        <v>0</v>
      </c>
      <c r="BF34" s="103">
        <v>0</v>
      </c>
      <c r="BG34" s="103">
        <v>0</v>
      </c>
      <c r="BH34" s="103">
        <v>0</v>
      </c>
      <c r="BI34" s="103">
        <v>0</v>
      </c>
      <c r="BJ34" s="103">
        <v>0</v>
      </c>
      <c r="BK34" s="103">
        <v>0</v>
      </c>
      <c r="BL34" s="103">
        <v>0</v>
      </c>
      <c r="BM34" s="103">
        <v>0</v>
      </c>
      <c r="BN34" s="103">
        <v>0</v>
      </c>
      <c r="BO34" s="103">
        <v>0</v>
      </c>
      <c r="BP34" s="103">
        <v>0</v>
      </c>
      <c r="BQ34" s="103">
        <v>0</v>
      </c>
      <c r="BR34" s="103">
        <v>0</v>
      </c>
      <c r="BS34" s="103">
        <v>0</v>
      </c>
      <c r="BT34" s="103">
        <v>0</v>
      </c>
      <c r="BU34" s="103">
        <v>0</v>
      </c>
      <c r="BV34" s="103">
        <v>0</v>
      </c>
      <c r="BW34" s="103">
        <v>0</v>
      </c>
      <c r="BX34" s="103">
        <v>0</v>
      </c>
      <c r="BY34" s="103">
        <v>0</v>
      </c>
      <c r="BZ34" s="103">
        <v>0</v>
      </c>
      <c r="CA34" s="103">
        <v>0</v>
      </c>
      <c r="CB34" s="103">
        <v>0</v>
      </c>
      <c r="CC34" s="103">
        <v>0</v>
      </c>
      <c r="CD34" s="103">
        <v>0</v>
      </c>
      <c r="CE34" s="103">
        <v>0</v>
      </c>
      <c r="CF34" s="103">
        <v>0</v>
      </c>
      <c r="CG34" s="103">
        <v>0</v>
      </c>
      <c r="CH34" s="103">
        <v>0</v>
      </c>
      <c r="CI34" s="103">
        <v>0</v>
      </c>
      <c r="CJ34" s="103">
        <v>0</v>
      </c>
      <c r="CK34" s="103">
        <v>0</v>
      </c>
      <c r="CL34" s="103">
        <v>0</v>
      </c>
      <c r="CM34" s="103">
        <v>0</v>
      </c>
      <c r="CN34" s="103">
        <v>0</v>
      </c>
      <c r="CO34" s="103">
        <v>0</v>
      </c>
      <c r="CP34" s="103">
        <v>0</v>
      </c>
      <c r="CQ34" s="103">
        <v>0</v>
      </c>
      <c r="CR34" s="103">
        <v>0</v>
      </c>
      <c r="CS34" s="103">
        <v>0</v>
      </c>
      <c r="CT34" s="103">
        <v>0</v>
      </c>
      <c r="CU34" s="103">
        <v>0</v>
      </c>
    </row>
    <row r="35" spans="2:99" x14ac:dyDescent="0.2">
      <c r="C35" s="102" t="s">
        <v>200</v>
      </c>
      <c r="D35" s="103">
        <v>0</v>
      </c>
      <c r="E35" s="103">
        <v>0</v>
      </c>
      <c r="F35" s="103">
        <v>0</v>
      </c>
      <c r="G35" s="103">
        <v>0</v>
      </c>
      <c r="H35" s="103">
        <v>0</v>
      </c>
      <c r="I35" s="103">
        <v>0</v>
      </c>
      <c r="J35" s="103">
        <v>0</v>
      </c>
      <c r="K35" s="103">
        <v>0</v>
      </c>
      <c r="L35" s="103">
        <v>0</v>
      </c>
      <c r="M35" s="103">
        <v>0</v>
      </c>
      <c r="N35" s="103">
        <v>0</v>
      </c>
      <c r="O35" s="103">
        <v>0</v>
      </c>
      <c r="P35" s="103">
        <v>0</v>
      </c>
      <c r="Q35" s="103">
        <v>0</v>
      </c>
      <c r="R35" s="103">
        <v>0</v>
      </c>
      <c r="S35" s="103">
        <v>0</v>
      </c>
      <c r="T35" s="103">
        <v>0</v>
      </c>
      <c r="U35" s="103">
        <v>0</v>
      </c>
      <c r="V35" s="103">
        <v>0</v>
      </c>
      <c r="W35" s="103">
        <v>0</v>
      </c>
      <c r="X35" s="103">
        <v>0</v>
      </c>
      <c r="Y35" s="103">
        <v>0</v>
      </c>
      <c r="Z35" s="103">
        <v>0</v>
      </c>
      <c r="AA35" s="103">
        <v>0</v>
      </c>
      <c r="AB35" s="103">
        <v>0</v>
      </c>
      <c r="AC35" s="103">
        <v>0</v>
      </c>
      <c r="AD35" s="103">
        <v>0</v>
      </c>
      <c r="AE35" s="103">
        <v>0</v>
      </c>
      <c r="AF35" s="103">
        <v>0</v>
      </c>
      <c r="AG35" s="103">
        <v>0</v>
      </c>
      <c r="AH35" s="103">
        <v>0</v>
      </c>
      <c r="AI35" s="103">
        <v>0</v>
      </c>
      <c r="AJ35" s="103">
        <v>0</v>
      </c>
      <c r="AK35" s="103">
        <v>0</v>
      </c>
      <c r="AL35" s="103">
        <v>0</v>
      </c>
      <c r="AM35" s="103">
        <v>0</v>
      </c>
      <c r="AN35" s="103">
        <v>0</v>
      </c>
      <c r="AO35" s="103">
        <v>0</v>
      </c>
      <c r="AP35" s="103">
        <v>0</v>
      </c>
      <c r="AQ35" s="103">
        <v>0</v>
      </c>
      <c r="AR35" s="103">
        <v>0</v>
      </c>
      <c r="AS35" s="103">
        <v>0</v>
      </c>
      <c r="AT35" s="103">
        <v>0</v>
      </c>
      <c r="AU35" s="103">
        <v>0</v>
      </c>
      <c r="AV35" s="103">
        <v>0</v>
      </c>
      <c r="AW35" s="103">
        <v>0</v>
      </c>
      <c r="AX35" s="103">
        <v>0</v>
      </c>
      <c r="AY35" s="103">
        <v>0</v>
      </c>
      <c r="AZ35" s="103">
        <v>0</v>
      </c>
      <c r="BA35" s="103">
        <v>0</v>
      </c>
      <c r="BB35" s="103">
        <v>0</v>
      </c>
      <c r="BC35" s="103">
        <v>0</v>
      </c>
      <c r="BD35" s="103">
        <v>0</v>
      </c>
      <c r="BE35" s="103">
        <v>0</v>
      </c>
      <c r="BF35" s="103">
        <v>0</v>
      </c>
      <c r="BG35" s="103">
        <v>0</v>
      </c>
      <c r="BH35" s="103">
        <v>0</v>
      </c>
      <c r="BI35" s="103">
        <v>0</v>
      </c>
      <c r="BJ35" s="103">
        <v>0</v>
      </c>
      <c r="BK35" s="103">
        <v>0</v>
      </c>
      <c r="BL35" s="103">
        <v>0</v>
      </c>
      <c r="BM35" s="103">
        <v>0</v>
      </c>
      <c r="BN35" s="103">
        <v>0</v>
      </c>
      <c r="BO35" s="103">
        <v>0</v>
      </c>
      <c r="BP35" s="103">
        <v>0</v>
      </c>
      <c r="BQ35" s="103">
        <v>0</v>
      </c>
      <c r="BR35" s="103">
        <v>0</v>
      </c>
      <c r="BS35" s="103">
        <v>0</v>
      </c>
      <c r="BT35" s="103">
        <v>0</v>
      </c>
      <c r="BU35" s="103">
        <v>0</v>
      </c>
      <c r="BV35" s="103">
        <v>0</v>
      </c>
      <c r="BW35" s="103">
        <v>0</v>
      </c>
      <c r="BX35" s="103">
        <v>0</v>
      </c>
      <c r="BY35" s="103">
        <v>0</v>
      </c>
      <c r="BZ35" s="103">
        <v>0</v>
      </c>
      <c r="CA35" s="103">
        <v>0</v>
      </c>
      <c r="CB35" s="103">
        <v>0</v>
      </c>
      <c r="CC35" s="103">
        <v>0</v>
      </c>
      <c r="CD35" s="103">
        <v>0</v>
      </c>
      <c r="CE35" s="103">
        <v>0</v>
      </c>
      <c r="CF35" s="103">
        <v>0</v>
      </c>
      <c r="CG35" s="103">
        <v>0</v>
      </c>
      <c r="CH35" s="103">
        <v>0</v>
      </c>
      <c r="CI35" s="103">
        <v>0</v>
      </c>
      <c r="CJ35" s="103">
        <v>0</v>
      </c>
      <c r="CK35" s="103">
        <v>0</v>
      </c>
      <c r="CL35" s="103">
        <v>0</v>
      </c>
      <c r="CM35" s="103">
        <v>0</v>
      </c>
      <c r="CN35" s="103">
        <v>0</v>
      </c>
      <c r="CO35" s="103">
        <v>0</v>
      </c>
      <c r="CP35" s="103">
        <v>0</v>
      </c>
      <c r="CQ35" s="103">
        <v>0</v>
      </c>
      <c r="CR35" s="103">
        <v>0</v>
      </c>
      <c r="CS35" s="103">
        <v>0</v>
      </c>
      <c r="CT35" s="103">
        <v>0</v>
      </c>
      <c r="CU35" s="103">
        <v>0</v>
      </c>
    </row>
    <row r="36" spans="2:99" x14ac:dyDescent="0.2">
      <c r="C36" s="102" t="s">
        <v>201</v>
      </c>
      <c r="D36" s="103">
        <v>0</v>
      </c>
      <c r="E36" s="103">
        <v>0</v>
      </c>
      <c r="F36" s="103">
        <v>0</v>
      </c>
      <c r="G36" s="103">
        <v>0</v>
      </c>
      <c r="H36" s="103">
        <v>0</v>
      </c>
      <c r="I36" s="103">
        <v>0</v>
      </c>
      <c r="J36" s="103">
        <v>0</v>
      </c>
      <c r="K36" s="103">
        <v>0</v>
      </c>
      <c r="L36" s="103">
        <v>0</v>
      </c>
      <c r="M36" s="103">
        <v>0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3">
        <v>0</v>
      </c>
      <c r="W36" s="103">
        <v>0</v>
      </c>
      <c r="X36" s="103">
        <v>0</v>
      </c>
      <c r="Y36" s="103">
        <v>0</v>
      </c>
      <c r="Z36" s="103">
        <v>0</v>
      </c>
      <c r="AA36" s="103">
        <v>0</v>
      </c>
      <c r="AB36" s="103">
        <v>0</v>
      </c>
      <c r="AC36" s="103">
        <v>0</v>
      </c>
      <c r="AD36" s="103">
        <v>0</v>
      </c>
      <c r="AE36" s="103">
        <v>0</v>
      </c>
      <c r="AF36" s="103">
        <v>0</v>
      </c>
      <c r="AG36" s="103">
        <v>0</v>
      </c>
      <c r="AH36" s="103">
        <v>0</v>
      </c>
      <c r="AI36" s="103">
        <v>0</v>
      </c>
      <c r="AJ36" s="103">
        <v>0</v>
      </c>
      <c r="AK36" s="103">
        <v>0</v>
      </c>
      <c r="AL36" s="103">
        <v>0</v>
      </c>
      <c r="AM36" s="103">
        <v>0</v>
      </c>
      <c r="AN36" s="103">
        <v>0</v>
      </c>
      <c r="AO36" s="103">
        <v>0</v>
      </c>
      <c r="AP36" s="103">
        <v>0</v>
      </c>
      <c r="AQ36" s="103">
        <v>0</v>
      </c>
      <c r="AR36" s="103">
        <v>0</v>
      </c>
      <c r="AS36" s="103">
        <v>0</v>
      </c>
      <c r="AT36" s="103">
        <v>0</v>
      </c>
      <c r="AU36" s="103">
        <v>0</v>
      </c>
      <c r="AV36" s="103">
        <v>0</v>
      </c>
      <c r="AW36" s="103">
        <v>0</v>
      </c>
      <c r="AX36" s="103">
        <v>0</v>
      </c>
      <c r="AY36" s="103">
        <v>0</v>
      </c>
      <c r="AZ36" s="103">
        <v>0</v>
      </c>
      <c r="BA36" s="103">
        <v>0</v>
      </c>
      <c r="BB36" s="103">
        <v>0</v>
      </c>
      <c r="BC36" s="103">
        <v>0</v>
      </c>
      <c r="BD36" s="103">
        <v>0</v>
      </c>
      <c r="BE36" s="103">
        <v>0</v>
      </c>
      <c r="BF36" s="103">
        <v>0</v>
      </c>
      <c r="BG36" s="103">
        <v>0</v>
      </c>
      <c r="BH36" s="103">
        <v>0</v>
      </c>
      <c r="BI36" s="103">
        <v>0</v>
      </c>
      <c r="BJ36" s="103">
        <v>0</v>
      </c>
      <c r="BK36" s="103">
        <v>0</v>
      </c>
      <c r="BL36" s="103">
        <v>0</v>
      </c>
      <c r="BM36" s="103">
        <v>0</v>
      </c>
      <c r="BN36" s="103">
        <v>0</v>
      </c>
      <c r="BO36" s="103">
        <v>0</v>
      </c>
      <c r="BP36" s="103">
        <v>0</v>
      </c>
      <c r="BQ36" s="103">
        <v>0</v>
      </c>
      <c r="BR36" s="103">
        <v>0</v>
      </c>
      <c r="BS36" s="103">
        <v>0</v>
      </c>
      <c r="BT36" s="103">
        <v>0</v>
      </c>
      <c r="BU36" s="103">
        <v>0</v>
      </c>
      <c r="BV36" s="103">
        <v>0</v>
      </c>
      <c r="BW36" s="103">
        <v>0</v>
      </c>
      <c r="BX36" s="103">
        <v>0</v>
      </c>
      <c r="BY36" s="103">
        <v>0</v>
      </c>
      <c r="BZ36" s="103">
        <v>0</v>
      </c>
      <c r="CA36" s="103">
        <v>0</v>
      </c>
      <c r="CB36" s="103">
        <v>0</v>
      </c>
      <c r="CC36" s="103">
        <v>0</v>
      </c>
      <c r="CD36" s="103">
        <v>0</v>
      </c>
      <c r="CE36" s="103">
        <v>0</v>
      </c>
      <c r="CF36" s="103">
        <v>0</v>
      </c>
      <c r="CG36" s="103">
        <v>0</v>
      </c>
      <c r="CH36" s="103">
        <v>0</v>
      </c>
      <c r="CI36" s="103">
        <v>0</v>
      </c>
      <c r="CJ36" s="103">
        <v>0</v>
      </c>
      <c r="CK36" s="103">
        <v>0</v>
      </c>
      <c r="CL36" s="103">
        <v>0</v>
      </c>
      <c r="CM36" s="103">
        <v>0</v>
      </c>
      <c r="CN36" s="103">
        <v>0</v>
      </c>
      <c r="CO36" s="103">
        <v>0</v>
      </c>
      <c r="CP36" s="103">
        <v>0</v>
      </c>
      <c r="CQ36" s="103">
        <v>0</v>
      </c>
      <c r="CR36" s="103">
        <v>0</v>
      </c>
      <c r="CS36" s="103">
        <v>0</v>
      </c>
      <c r="CT36" s="103">
        <v>0</v>
      </c>
      <c r="CU36" s="103">
        <v>0</v>
      </c>
    </row>
    <row r="37" spans="2:99" x14ac:dyDescent="0.2">
      <c r="B37" s="102" t="s">
        <v>128</v>
      </c>
      <c r="C37" s="102" t="s">
        <v>202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</v>
      </c>
      <c r="AF37" s="103">
        <v>0</v>
      </c>
      <c r="AG37" s="103">
        <v>0</v>
      </c>
      <c r="AH37" s="103">
        <v>0</v>
      </c>
      <c r="AI37" s="103">
        <v>0</v>
      </c>
      <c r="AJ37" s="103">
        <v>0</v>
      </c>
      <c r="AK37" s="103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</v>
      </c>
      <c r="AT37" s="103">
        <v>0</v>
      </c>
      <c r="AU37" s="103">
        <v>0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3">
        <v>0</v>
      </c>
      <c r="BD37" s="103">
        <v>0</v>
      </c>
      <c r="BE37" s="103">
        <v>0</v>
      </c>
      <c r="BF37" s="103">
        <v>0</v>
      </c>
      <c r="BG37" s="103">
        <v>0</v>
      </c>
      <c r="BH37" s="103">
        <v>0</v>
      </c>
      <c r="BI37" s="103">
        <v>0</v>
      </c>
      <c r="BJ37" s="103">
        <v>0</v>
      </c>
      <c r="BK37" s="103">
        <v>0</v>
      </c>
      <c r="BL37" s="103">
        <v>0</v>
      </c>
      <c r="BM37" s="103">
        <v>0</v>
      </c>
      <c r="BN37" s="103">
        <v>0</v>
      </c>
      <c r="BO37" s="103">
        <v>0</v>
      </c>
      <c r="BP37" s="103">
        <v>0</v>
      </c>
      <c r="BQ37" s="103">
        <v>0</v>
      </c>
      <c r="BR37" s="103">
        <v>0</v>
      </c>
      <c r="BS37" s="103">
        <v>0</v>
      </c>
      <c r="BT37" s="103">
        <v>0</v>
      </c>
      <c r="BU37" s="103">
        <v>0</v>
      </c>
      <c r="BV37" s="103">
        <v>0</v>
      </c>
      <c r="BW37" s="103">
        <v>0</v>
      </c>
      <c r="BX37" s="103">
        <v>0</v>
      </c>
      <c r="BY37" s="103">
        <v>0</v>
      </c>
      <c r="BZ37" s="103">
        <v>0</v>
      </c>
      <c r="CA37" s="103">
        <v>0</v>
      </c>
      <c r="CB37" s="103">
        <v>0</v>
      </c>
      <c r="CC37" s="103">
        <v>0</v>
      </c>
      <c r="CD37" s="103">
        <v>0</v>
      </c>
      <c r="CE37" s="103">
        <v>0</v>
      </c>
      <c r="CF37" s="103">
        <v>0</v>
      </c>
      <c r="CG37" s="103">
        <v>0</v>
      </c>
      <c r="CH37" s="103">
        <v>0</v>
      </c>
      <c r="CI37" s="103">
        <v>0</v>
      </c>
      <c r="CJ37" s="103">
        <v>0</v>
      </c>
      <c r="CK37" s="103">
        <v>0</v>
      </c>
      <c r="CL37" s="103">
        <v>0</v>
      </c>
      <c r="CM37" s="103">
        <v>0</v>
      </c>
      <c r="CN37" s="103">
        <v>0</v>
      </c>
      <c r="CO37" s="103">
        <v>0</v>
      </c>
      <c r="CP37" s="103">
        <v>0</v>
      </c>
      <c r="CQ37" s="103">
        <v>0</v>
      </c>
      <c r="CR37" s="103">
        <v>0</v>
      </c>
      <c r="CS37" s="103">
        <v>0</v>
      </c>
      <c r="CT37" s="103">
        <v>0</v>
      </c>
      <c r="CU37" s="103">
        <v>0</v>
      </c>
    </row>
    <row r="38" spans="2:99" x14ac:dyDescent="0.2">
      <c r="C38" s="102" t="s">
        <v>203</v>
      </c>
      <c r="D38" s="103">
        <v>0</v>
      </c>
      <c r="E38" s="103">
        <v>0</v>
      </c>
      <c r="F38" s="103">
        <v>0</v>
      </c>
      <c r="G38" s="103">
        <v>0</v>
      </c>
      <c r="H38" s="103">
        <v>0</v>
      </c>
      <c r="I38" s="103">
        <v>0</v>
      </c>
      <c r="J38" s="103">
        <v>0</v>
      </c>
      <c r="K38" s="103">
        <v>0</v>
      </c>
      <c r="L38" s="103">
        <v>0</v>
      </c>
      <c r="M38" s="103">
        <v>0</v>
      </c>
      <c r="N38" s="103">
        <v>0</v>
      </c>
      <c r="O38" s="103">
        <v>0</v>
      </c>
      <c r="P38" s="103">
        <v>0</v>
      </c>
      <c r="Q38" s="103">
        <v>0</v>
      </c>
      <c r="R38" s="103">
        <v>0</v>
      </c>
      <c r="S38" s="103">
        <v>0</v>
      </c>
      <c r="T38" s="103">
        <v>0</v>
      </c>
      <c r="U38" s="103">
        <v>0</v>
      </c>
      <c r="V38" s="103">
        <v>0</v>
      </c>
      <c r="W38" s="103">
        <v>0</v>
      </c>
      <c r="X38" s="103">
        <v>0</v>
      </c>
      <c r="Y38" s="103">
        <v>0</v>
      </c>
      <c r="Z38" s="103">
        <v>0</v>
      </c>
      <c r="AA38" s="103">
        <v>0</v>
      </c>
      <c r="AB38" s="103">
        <v>0</v>
      </c>
      <c r="AC38" s="103">
        <v>0</v>
      </c>
      <c r="AD38" s="103">
        <v>0</v>
      </c>
      <c r="AE38" s="103">
        <v>0</v>
      </c>
      <c r="AF38" s="103">
        <v>0</v>
      </c>
      <c r="AG38" s="103">
        <v>0</v>
      </c>
      <c r="AH38" s="103">
        <v>0</v>
      </c>
      <c r="AI38" s="103">
        <v>0</v>
      </c>
      <c r="AJ38" s="103">
        <v>0</v>
      </c>
      <c r="AK38" s="103">
        <v>0</v>
      </c>
      <c r="AL38" s="103">
        <v>0</v>
      </c>
      <c r="AM38" s="103">
        <v>0</v>
      </c>
      <c r="AN38" s="103">
        <v>0</v>
      </c>
      <c r="AO38" s="103">
        <v>0</v>
      </c>
      <c r="AP38" s="103">
        <v>0</v>
      </c>
      <c r="AQ38" s="103">
        <v>0</v>
      </c>
      <c r="AR38" s="103">
        <v>0</v>
      </c>
      <c r="AS38" s="103">
        <v>0</v>
      </c>
      <c r="AT38" s="103">
        <v>0</v>
      </c>
      <c r="AU38" s="103">
        <v>0</v>
      </c>
      <c r="AV38" s="103">
        <v>0</v>
      </c>
      <c r="AW38" s="103">
        <v>0</v>
      </c>
      <c r="AX38" s="103">
        <v>0</v>
      </c>
      <c r="AY38" s="103">
        <v>0</v>
      </c>
      <c r="AZ38" s="103">
        <v>0</v>
      </c>
      <c r="BA38" s="103">
        <v>0</v>
      </c>
      <c r="BB38" s="103">
        <v>0</v>
      </c>
      <c r="BC38" s="103">
        <v>0</v>
      </c>
      <c r="BD38" s="103">
        <v>0</v>
      </c>
      <c r="BE38" s="103">
        <v>0</v>
      </c>
      <c r="BF38" s="103">
        <v>0</v>
      </c>
      <c r="BG38" s="103">
        <v>0</v>
      </c>
      <c r="BH38" s="103">
        <v>0</v>
      </c>
      <c r="BI38" s="103">
        <v>0</v>
      </c>
      <c r="BJ38" s="103">
        <v>0</v>
      </c>
      <c r="BK38" s="103">
        <v>0</v>
      </c>
      <c r="BL38" s="103">
        <v>0</v>
      </c>
      <c r="BM38" s="103">
        <v>0</v>
      </c>
      <c r="BN38" s="103">
        <v>0</v>
      </c>
      <c r="BO38" s="103">
        <v>0</v>
      </c>
      <c r="BP38" s="103">
        <v>0</v>
      </c>
      <c r="BQ38" s="103">
        <v>0</v>
      </c>
      <c r="BR38" s="103">
        <v>0</v>
      </c>
      <c r="BS38" s="103">
        <v>0</v>
      </c>
      <c r="BT38" s="103">
        <v>0</v>
      </c>
      <c r="BU38" s="103">
        <v>0</v>
      </c>
      <c r="BV38" s="103">
        <v>0</v>
      </c>
      <c r="BW38" s="103">
        <v>0</v>
      </c>
      <c r="BX38" s="103">
        <v>0</v>
      </c>
      <c r="BY38" s="103">
        <v>0</v>
      </c>
      <c r="BZ38" s="103">
        <v>0</v>
      </c>
      <c r="CA38" s="103">
        <v>0</v>
      </c>
      <c r="CB38" s="103">
        <v>0</v>
      </c>
      <c r="CC38" s="103">
        <v>0</v>
      </c>
      <c r="CD38" s="103">
        <v>0</v>
      </c>
      <c r="CE38" s="103">
        <v>0</v>
      </c>
      <c r="CF38" s="103">
        <v>0</v>
      </c>
      <c r="CG38" s="103">
        <v>0</v>
      </c>
      <c r="CH38" s="103">
        <v>0</v>
      </c>
      <c r="CI38" s="103">
        <v>0</v>
      </c>
      <c r="CJ38" s="103">
        <v>0</v>
      </c>
      <c r="CK38" s="103">
        <v>0</v>
      </c>
      <c r="CL38" s="103">
        <v>0</v>
      </c>
      <c r="CM38" s="103">
        <v>0</v>
      </c>
      <c r="CN38" s="103">
        <v>0</v>
      </c>
      <c r="CO38" s="103">
        <v>0</v>
      </c>
      <c r="CP38" s="103">
        <v>0</v>
      </c>
      <c r="CQ38" s="103">
        <v>0</v>
      </c>
      <c r="CR38" s="103">
        <v>0</v>
      </c>
      <c r="CS38" s="103">
        <v>0</v>
      </c>
      <c r="CT38" s="103">
        <v>0</v>
      </c>
      <c r="CU38" s="103">
        <v>0</v>
      </c>
    </row>
    <row r="39" spans="2:99" x14ac:dyDescent="0.2">
      <c r="C39" s="102" t="s">
        <v>204</v>
      </c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103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3">
        <v>0</v>
      </c>
      <c r="BD39" s="103">
        <v>0</v>
      </c>
      <c r="BE39" s="103">
        <v>0</v>
      </c>
      <c r="BF39" s="103">
        <v>0</v>
      </c>
      <c r="BG39" s="103">
        <v>0</v>
      </c>
      <c r="BH39" s="103">
        <v>0</v>
      </c>
      <c r="BI39" s="103">
        <v>0</v>
      </c>
      <c r="BJ39" s="103">
        <v>0</v>
      </c>
      <c r="BK39" s="103">
        <v>0</v>
      </c>
      <c r="BL39" s="103">
        <v>0</v>
      </c>
      <c r="BM39" s="103">
        <v>0</v>
      </c>
      <c r="BN39" s="103">
        <v>0</v>
      </c>
      <c r="BO39" s="103">
        <v>0</v>
      </c>
      <c r="BP39" s="103">
        <v>0</v>
      </c>
      <c r="BQ39" s="103">
        <v>0</v>
      </c>
      <c r="BR39" s="103">
        <v>0</v>
      </c>
      <c r="BS39" s="103">
        <v>0</v>
      </c>
      <c r="BT39" s="103">
        <v>0</v>
      </c>
      <c r="BU39" s="103">
        <v>0</v>
      </c>
      <c r="BV39" s="103">
        <v>0</v>
      </c>
      <c r="BW39" s="103">
        <v>0</v>
      </c>
      <c r="BX39" s="103">
        <v>0</v>
      </c>
      <c r="BY39" s="103">
        <v>0</v>
      </c>
      <c r="BZ39" s="103">
        <v>0</v>
      </c>
      <c r="CA39" s="103">
        <v>0</v>
      </c>
      <c r="CB39" s="103">
        <v>0</v>
      </c>
      <c r="CC39" s="103">
        <v>0</v>
      </c>
      <c r="CD39" s="103">
        <v>0</v>
      </c>
      <c r="CE39" s="103">
        <v>0</v>
      </c>
      <c r="CF39" s="103">
        <v>0</v>
      </c>
      <c r="CG39" s="103">
        <v>0</v>
      </c>
      <c r="CH39" s="103">
        <v>0</v>
      </c>
      <c r="CI39" s="103">
        <v>0</v>
      </c>
      <c r="CJ39" s="103">
        <v>0</v>
      </c>
      <c r="CK39" s="103">
        <v>0</v>
      </c>
      <c r="CL39" s="103">
        <v>0</v>
      </c>
      <c r="CM39" s="103">
        <v>0</v>
      </c>
      <c r="CN39" s="103">
        <v>0</v>
      </c>
      <c r="CO39" s="103">
        <v>0</v>
      </c>
      <c r="CP39" s="103">
        <v>0</v>
      </c>
      <c r="CQ39" s="103">
        <v>0</v>
      </c>
      <c r="CR39" s="103">
        <v>0</v>
      </c>
      <c r="CS39" s="103">
        <v>0</v>
      </c>
      <c r="CT39" s="103">
        <v>0</v>
      </c>
      <c r="CU39" s="103">
        <v>0</v>
      </c>
    </row>
    <row r="40" spans="2:99" x14ac:dyDescent="0.2">
      <c r="C40" s="102" t="s">
        <v>205</v>
      </c>
      <c r="D40" s="103">
        <v>0</v>
      </c>
      <c r="E40" s="103">
        <v>0</v>
      </c>
      <c r="F40" s="103">
        <v>0</v>
      </c>
      <c r="G40" s="103">
        <v>0</v>
      </c>
      <c r="H40" s="103">
        <v>0</v>
      </c>
      <c r="I40" s="103">
        <v>0</v>
      </c>
      <c r="J40" s="103">
        <v>0</v>
      </c>
      <c r="K40" s="103">
        <v>0</v>
      </c>
      <c r="L40" s="103">
        <v>0</v>
      </c>
      <c r="M40" s="103">
        <v>0</v>
      </c>
      <c r="N40" s="103">
        <v>0</v>
      </c>
      <c r="O40" s="103">
        <v>0</v>
      </c>
      <c r="P40" s="103">
        <v>0</v>
      </c>
      <c r="Q40" s="103">
        <v>0</v>
      </c>
      <c r="R40" s="103">
        <v>0</v>
      </c>
      <c r="S40" s="103">
        <v>0</v>
      </c>
      <c r="T40" s="103">
        <v>0</v>
      </c>
      <c r="U40" s="103">
        <v>0</v>
      </c>
      <c r="V40" s="103">
        <v>0</v>
      </c>
      <c r="W40" s="103">
        <v>0</v>
      </c>
      <c r="X40" s="103">
        <v>0</v>
      </c>
      <c r="Y40" s="103">
        <v>0</v>
      </c>
      <c r="Z40" s="103">
        <v>0</v>
      </c>
      <c r="AA40" s="103">
        <v>0</v>
      </c>
      <c r="AB40" s="103">
        <v>0</v>
      </c>
      <c r="AC40" s="103">
        <v>0</v>
      </c>
      <c r="AD40" s="103">
        <v>0</v>
      </c>
      <c r="AE40" s="103">
        <v>0</v>
      </c>
      <c r="AF40" s="103">
        <v>0</v>
      </c>
      <c r="AG40" s="103">
        <v>0</v>
      </c>
      <c r="AH40" s="103">
        <v>0</v>
      </c>
      <c r="AI40" s="103">
        <v>0</v>
      </c>
      <c r="AJ40" s="103">
        <v>0</v>
      </c>
      <c r="AK40" s="103">
        <v>0</v>
      </c>
      <c r="AL40" s="103">
        <v>0</v>
      </c>
      <c r="AM40" s="103">
        <v>0</v>
      </c>
      <c r="AN40" s="103">
        <v>0</v>
      </c>
      <c r="AO40" s="103">
        <v>0</v>
      </c>
      <c r="AP40" s="103">
        <v>0</v>
      </c>
      <c r="AQ40" s="103">
        <v>0</v>
      </c>
      <c r="AR40" s="103">
        <v>0</v>
      </c>
      <c r="AS40" s="103">
        <v>0</v>
      </c>
      <c r="AT40" s="103">
        <v>0</v>
      </c>
      <c r="AU40" s="103">
        <v>0</v>
      </c>
      <c r="AV40" s="103">
        <v>0</v>
      </c>
      <c r="AW40" s="103">
        <v>0</v>
      </c>
      <c r="AX40" s="103">
        <v>0</v>
      </c>
      <c r="AY40" s="103">
        <v>0</v>
      </c>
      <c r="AZ40" s="103">
        <v>0</v>
      </c>
      <c r="BA40" s="103">
        <v>0</v>
      </c>
      <c r="BB40" s="103">
        <v>0</v>
      </c>
      <c r="BC40" s="103">
        <v>0</v>
      </c>
      <c r="BD40" s="103">
        <v>0</v>
      </c>
      <c r="BE40" s="103">
        <v>0</v>
      </c>
      <c r="BF40" s="103">
        <v>0</v>
      </c>
      <c r="BG40" s="103">
        <v>0</v>
      </c>
      <c r="BH40" s="103">
        <v>0</v>
      </c>
      <c r="BI40" s="103">
        <v>0</v>
      </c>
      <c r="BJ40" s="103">
        <v>0</v>
      </c>
      <c r="BK40" s="103">
        <v>0</v>
      </c>
      <c r="BL40" s="103">
        <v>0</v>
      </c>
      <c r="BM40" s="103">
        <v>0</v>
      </c>
      <c r="BN40" s="103">
        <v>0</v>
      </c>
      <c r="BO40" s="103">
        <v>0</v>
      </c>
      <c r="BP40" s="103">
        <v>0</v>
      </c>
      <c r="BQ40" s="103">
        <v>0</v>
      </c>
      <c r="BR40" s="103">
        <v>0</v>
      </c>
      <c r="BS40" s="103">
        <v>0</v>
      </c>
      <c r="BT40" s="103">
        <v>0</v>
      </c>
      <c r="BU40" s="103">
        <v>0</v>
      </c>
      <c r="BV40" s="103">
        <v>0</v>
      </c>
      <c r="BW40" s="103">
        <v>0</v>
      </c>
      <c r="BX40" s="103">
        <v>0</v>
      </c>
      <c r="BY40" s="103">
        <v>0</v>
      </c>
      <c r="BZ40" s="103">
        <v>0</v>
      </c>
      <c r="CA40" s="103">
        <v>0</v>
      </c>
      <c r="CB40" s="103">
        <v>0</v>
      </c>
      <c r="CC40" s="103">
        <v>0</v>
      </c>
      <c r="CD40" s="103">
        <v>0</v>
      </c>
      <c r="CE40" s="103">
        <v>0</v>
      </c>
      <c r="CF40" s="103">
        <v>0</v>
      </c>
      <c r="CG40" s="103">
        <v>0</v>
      </c>
      <c r="CH40" s="103">
        <v>0</v>
      </c>
      <c r="CI40" s="103">
        <v>0</v>
      </c>
      <c r="CJ40" s="103">
        <v>0</v>
      </c>
      <c r="CK40" s="103">
        <v>0</v>
      </c>
      <c r="CL40" s="103">
        <v>0</v>
      </c>
      <c r="CM40" s="103">
        <v>0</v>
      </c>
      <c r="CN40" s="103">
        <v>0</v>
      </c>
      <c r="CO40" s="103">
        <v>0</v>
      </c>
      <c r="CP40" s="103">
        <v>0</v>
      </c>
      <c r="CQ40" s="103">
        <v>0</v>
      </c>
      <c r="CR40" s="103">
        <v>0</v>
      </c>
      <c r="CS40" s="103">
        <v>0</v>
      </c>
      <c r="CT40" s="103">
        <v>0</v>
      </c>
      <c r="CU40" s="103">
        <v>0</v>
      </c>
    </row>
    <row r="41" spans="2:99" x14ac:dyDescent="0.2">
      <c r="C41" s="102" t="s">
        <v>206</v>
      </c>
      <c r="D41" s="103">
        <v>0</v>
      </c>
      <c r="E41" s="103">
        <v>0</v>
      </c>
      <c r="F41" s="103">
        <v>0</v>
      </c>
      <c r="G41" s="103">
        <v>0</v>
      </c>
      <c r="H41" s="103">
        <v>0</v>
      </c>
      <c r="I41" s="103">
        <v>0</v>
      </c>
      <c r="J41" s="103">
        <v>0</v>
      </c>
      <c r="K41" s="103">
        <v>0</v>
      </c>
      <c r="L41" s="103">
        <v>0</v>
      </c>
      <c r="M41" s="103">
        <v>0</v>
      </c>
      <c r="N41" s="103">
        <v>0</v>
      </c>
      <c r="O41" s="103">
        <v>0</v>
      </c>
      <c r="P41" s="103">
        <v>0</v>
      </c>
      <c r="Q41" s="103">
        <v>0</v>
      </c>
      <c r="R41" s="103">
        <v>0</v>
      </c>
      <c r="S41" s="103">
        <v>0</v>
      </c>
      <c r="T41" s="103">
        <v>0</v>
      </c>
      <c r="U41" s="103">
        <v>0</v>
      </c>
      <c r="V41" s="103">
        <v>0</v>
      </c>
      <c r="W41" s="103">
        <v>0</v>
      </c>
      <c r="X41" s="103">
        <v>0</v>
      </c>
      <c r="Y41" s="103">
        <v>0</v>
      </c>
      <c r="Z41" s="103">
        <v>0</v>
      </c>
      <c r="AA41" s="103">
        <v>0</v>
      </c>
      <c r="AB41" s="103">
        <v>0</v>
      </c>
      <c r="AC41" s="103">
        <v>0</v>
      </c>
      <c r="AD41" s="103">
        <v>0</v>
      </c>
      <c r="AE41" s="103">
        <v>0</v>
      </c>
      <c r="AF41" s="103">
        <v>0</v>
      </c>
      <c r="AG41" s="103">
        <v>0</v>
      </c>
      <c r="AH41" s="103">
        <v>0</v>
      </c>
      <c r="AI41" s="103">
        <v>0</v>
      </c>
      <c r="AJ41" s="103">
        <v>0</v>
      </c>
      <c r="AK41" s="103">
        <v>0</v>
      </c>
      <c r="AL41" s="103">
        <v>0</v>
      </c>
      <c r="AM41" s="103">
        <v>0</v>
      </c>
      <c r="AN41" s="103">
        <v>0</v>
      </c>
      <c r="AO41" s="103">
        <v>0</v>
      </c>
      <c r="AP41" s="103">
        <v>0</v>
      </c>
      <c r="AQ41" s="103">
        <v>0</v>
      </c>
      <c r="AR41" s="103">
        <v>0</v>
      </c>
      <c r="AS41" s="103">
        <v>0</v>
      </c>
      <c r="AT41" s="103">
        <v>0</v>
      </c>
      <c r="AU41" s="103">
        <v>0</v>
      </c>
      <c r="AV41" s="103">
        <v>0</v>
      </c>
      <c r="AW41" s="103">
        <v>0</v>
      </c>
      <c r="AX41" s="103">
        <v>0</v>
      </c>
      <c r="AY41" s="103">
        <v>0</v>
      </c>
      <c r="AZ41" s="103">
        <v>0</v>
      </c>
      <c r="BA41" s="103">
        <v>0</v>
      </c>
      <c r="BB41" s="103">
        <v>0</v>
      </c>
      <c r="BC41" s="103">
        <v>0</v>
      </c>
      <c r="BD41" s="103">
        <v>0</v>
      </c>
      <c r="BE41" s="103">
        <v>0</v>
      </c>
      <c r="BF41" s="103">
        <v>0</v>
      </c>
      <c r="BG41" s="103">
        <v>0</v>
      </c>
      <c r="BH41" s="103">
        <v>0</v>
      </c>
      <c r="BI41" s="103">
        <v>0</v>
      </c>
      <c r="BJ41" s="103">
        <v>0</v>
      </c>
      <c r="BK41" s="103">
        <v>0</v>
      </c>
      <c r="BL41" s="103">
        <v>0</v>
      </c>
      <c r="BM41" s="103">
        <v>0</v>
      </c>
      <c r="BN41" s="103">
        <v>0</v>
      </c>
      <c r="BO41" s="103">
        <v>0</v>
      </c>
      <c r="BP41" s="103">
        <v>0</v>
      </c>
      <c r="BQ41" s="103">
        <v>0</v>
      </c>
      <c r="BR41" s="103">
        <v>0</v>
      </c>
      <c r="BS41" s="103">
        <v>0</v>
      </c>
      <c r="BT41" s="103">
        <v>0</v>
      </c>
      <c r="BU41" s="103">
        <v>0</v>
      </c>
      <c r="BV41" s="103">
        <v>0</v>
      </c>
      <c r="BW41" s="103">
        <v>0</v>
      </c>
      <c r="BX41" s="103">
        <v>0</v>
      </c>
      <c r="BY41" s="103">
        <v>0</v>
      </c>
      <c r="BZ41" s="103">
        <v>0</v>
      </c>
      <c r="CA41" s="103">
        <v>0</v>
      </c>
      <c r="CB41" s="103">
        <v>0</v>
      </c>
      <c r="CC41" s="103">
        <v>0</v>
      </c>
      <c r="CD41" s="103">
        <v>0</v>
      </c>
      <c r="CE41" s="103">
        <v>0</v>
      </c>
      <c r="CF41" s="103">
        <v>0</v>
      </c>
      <c r="CG41" s="103">
        <v>0</v>
      </c>
      <c r="CH41" s="103">
        <v>0</v>
      </c>
      <c r="CI41" s="103">
        <v>0</v>
      </c>
      <c r="CJ41" s="103">
        <v>0</v>
      </c>
      <c r="CK41" s="103">
        <v>0</v>
      </c>
      <c r="CL41" s="103">
        <v>0</v>
      </c>
      <c r="CM41" s="103">
        <v>0</v>
      </c>
      <c r="CN41" s="103">
        <v>0</v>
      </c>
      <c r="CO41" s="103">
        <v>0</v>
      </c>
      <c r="CP41" s="103">
        <v>0</v>
      </c>
      <c r="CQ41" s="103">
        <v>0</v>
      </c>
      <c r="CR41" s="103">
        <v>0</v>
      </c>
      <c r="CS41" s="103">
        <v>0</v>
      </c>
      <c r="CT41" s="103">
        <v>0</v>
      </c>
      <c r="CU41" s="103">
        <v>0</v>
      </c>
    </row>
    <row r="42" spans="2:99" x14ac:dyDescent="0.2">
      <c r="C42" s="102" t="s">
        <v>207</v>
      </c>
      <c r="D42" s="103">
        <v>0</v>
      </c>
      <c r="E42" s="103">
        <v>0</v>
      </c>
      <c r="F42" s="103">
        <v>0</v>
      </c>
      <c r="G42" s="103">
        <v>0</v>
      </c>
      <c r="H42" s="103">
        <v>0</v>
      </c>
      <c r="I42" s="103">
        <v>0</v>
      </c>
      <c r="J42" s="103">
        <v>0</v>
      </c>
      <c r="K42" s="103">
        <v>0</v>
      </c>
      <c r="L42" s="103">
        <v>0</v>
      </c>
      <c r="M42" s="103">
        <v>0</v>
      </c>
      <c r="N42" s="103">
        <v>0</v>
      </c>
      <c r="O42" s="103">
        <v>0</v>
      </c>
      <c r="P42" s="103">
        <v>0</v>
      </c>
      <c r="Q42" s="103">
        <v>0</v>
      </c>
      <c r="R42" s="103">
        <v>0</v>
      </c>
      <c r="S42" s="103">
        <v>0</v>
      </c>
      <c r="T42" s="103">
        <v>0</v>
      </c>
      <c r="U42" s="103">
        <v>0</v>
      </c>
      <c r="V42" s="103">
        <v>0</v>
      </c>
      <c r="W42" s="103">
        <v>0</v>
      </c>
      <c r="X42" s="103">
        <v>0</v>
      </c>
      <c r="Y42" s="103">
        <v>0</v>
      </c>
      <c r="Z42" s="103">
        <v>0</v>
      </c>
      <c r="AA42" s="103">
        <v>0</v>
      </c>
      <c r="AB42" s="103">
        <v>0</v>
      </c>
      <c r="AC42" s="103">
        <v>0</v>
      </c>
      <c r="AD42" s="103">
        <v>0</v>
      </c>
      <c r="AE42" s="103">
        <v>0</v>
      </c>
      <c r="AF42" s="103">
        <v>0</v>
      </c>
      <c r="AG42" s="103">
        <v>0</v>
      </c>
      <c r="AH42" s="103">
        <v>0</v>
      </c>
      <c r="AI42" s="103">
        <v>0</v>
      </c>
      <c r="AJ42" s="103">
        <v>0</v>
      </c>
      <c r="AK42" s="103">
        <v>0</v>
      </c>
      <c r="AL42" s="103">
        <v>0</v>
      </c>
      <c r="AM42" s="103">
        <v>0</v>
      </c>
      <c r="AN42" s="103">
        <v>0</v>
      </c>
      <c r="AO42" s="103">
        <v>0</v>
      </c>
      <c r="AP42" s="103">
        <v>0</v>
      </c>
      <c r="AQ42" s="103">
        <v>0</v>
      </c>
      <c r="AR42" s="103">
        <v>0</v>
      </c>
      <c r="AS42" s="103">
        <v>0</v>
      </c>
      <c r="AT42" s="103">
        <v>0</v>
      </c>
      <c r="AU42" s="103">
        <v>0</v>
      </c>
      <c r="AV42" s="103">
        <v>0</v>
      </c>
      <c r="AW42" s="103">
        <v>0</v>
      </c>
      <c r="AX42" s="103">
        <v>0</v>
      </c>
      <c r="AY42" s="103">
        <v>0</v>
      </c>
      <c r="AZ42" s="103">
        <v>0</v>
      </c>
      <c r="BA42" s="103">
        <v>0</v>
      </c>
      <c r="BB42" s="103">
        <v>0</v>
      </c>
      <c r="BC42" s="103">
        <v>0</v>
      </c>
      <c r="BD42" s="103">
        <v>0</v>
      </c>
      <c r="BE42" s="103">
        <v>0</v>
      </c>
      <c r="BF42" s="103">
        <v>0</v>
      </c>
      <c r="BG42" s="103">
        <v>0</v>
      </c>
      <c r="BH42" s="103">
        <v>0</v>
      </c>
      <c r="BI42" s="103">
        <v>0</v>
      </c>
      <c r="BJ42" s="103">
        <v>0</v>
      </c>
      <c r="BK42" s="103">
        <v>0</v>
      </c>
      <c r="BL42" s="103">
        <v>0</v>
      </c>
      <c r="BM42" s="103">
        <v>0</v>
      </c>
      <c r="BN42" s="103">
        <v>0</v>
      </c>
      <c r="BO42" s="103">
        <v>0</v>
      </c>
      <c r="BP42" s="103">
        <v>0</v>
      </c>
      <c r="BQ42" s="103">
        <v>0</v>
      </c>
      <c r="BR42" s="103">
        <v>0</v>
      </c>
      <c r="BS42" s="103">
        <v>0</v>
      </c>
      <c r="BT42" s="103">
        <v>0</v>
      </c>
      <c r="BU42" s="103">
        <v>0</v>
      </c>
      <c r="BV42" s="103">
        <v>0</v>
      </c>
      <c r="BW42" s="103">
        <v>0</v>
      </c>
      <c r="BX42" s="103">
        <v>0</v>
      </c>
      <c r="BY42" s="103">
        <v>0</v>
      </c>
      <c r="BZ42" s="103">
        <v>0</v>
      </c>
      <c r="CA42" s="103">
        <v>0</v>
      </c>
      <c r="CB42" s="103">
        <v>0</v>
      </c>
      <c r="CC42" s="103">
        <v>0</v>
      </c>
      <c r="CD42" s="103">
        <v>0</v>
      </c>
      <c r="CE42" s="103">
        <v>0</v>
      </c>
      <c r="CF42" s="103">
        <v>0</v>
      </c>
      <c r="CG42" s="103">
        <v>0</v>
      </c>
      <c r="CH42" s="103">
        <v>0</v>
      </c>
      <c r="CI42" s="103">
        <v>0</v>
      </c>
      <c r="CJ42" s="103">
        <v>0</v>
      </c>
      <c r="CK42" s="103">
        <v>0</v>
      </c>
      <c r="CL42" s="103">
        <v>0</v>
      </c>
      <c r="CM42" s="103">
        <v>0</v>
      </c>
      <c r="CN42" s="103">
        <v>0</v>
      </c>
      <c r="CO42" s="103">
        <v>0</v>
      </c>
      <c r="CP42" s="103">
        <v>0</v>
      </c>
      <c r="CQ42" s="103">
        <v>0</v>
      </c>
      <c r="CR42" s="103">
        <v>0</v>
      </c>
      <c r="CS42" s="103">
        <v>0</v>
      </c>
      <c r="CT42" s="103">
        <v>0</v>
      </c>
      <c r="CU42" s="103">
        <v>0</v>
      </c>
    </row>
    <row r="43" spans="2:99" x14ac:dyDescent="0.2">
      <c r="C43" s="102" t="s">
        <v>208</v>
      </c>
      <c r="D43" s="103">
        <v>0</v>
      </c>
      <c r="E43" s="103">
        <v>0</v>
      </c>
      <c r="F43" s="103">
        <v>0</v>
      </c>
      <c r="G43" s="103">
        <v>0</v>
      </c>
      <c r="H43" s="103">
        <v>0</v>
      </c>
      <c r="I43" s="103">
        <v>0</v>
      </c>
      <c r="J43" s="103">
        <v>0</v>
      </c>
      <c r="K43" s="103">
        <v>0</v>
      </c>
      <c r="L43" s="103">
        <v>0</v>
      </c>
      <c r="M43" s="103">
        <v>0</v>
      </c>
      <c r="N43" s="103">
        <v>0</v>
      </c>
      <c r="O43" s="103">
        <v>0</v>
      </c>
      <c r="P43" s="103">
        <v>0</v>
      </c>
      <c r="Q43" s="103">
        <v>0</v>
      </c>
      <c r="R43" s="103">
        <v>0</v>
      </c>
      <c r="S43" s="103">
        <v>0</v>
      </c>
      <c r="T43" s="103">
        <v>0</v>
      </c>
      <c r="U43" s="103">
        <v>0</v>
      </c>
      <c r="V43" s="103">
        <v>0</v>
      </c>
      <c r="W43" s="103">
        <v>0</v>
      </c>
      <c r="X43" s="103">
        <v>0</v>
      </c>
      <c r="Y43" s="103">
        <v>0</v>
      </c>
      <c r="Z43" s="103">
        <v>0</v>
      </c>
      <c r="AA43" s="103">
        <v>0</v>
      </c>
      <c r="AB43" s="103">
        <v>0</v>
      </c>
      <c r="AC43" s="103">
        <v>0</v>
      </c>
      <c r="AD43" s="103">
        <v>0</v>
      </c>
      <c r="AE43" s="103">
        <v>0</v>
      </c>
      <c r="AF43" s="103">
        <v>0</v>
      </c>
      <c r="AG43" s="103">
        <v>0</v>
      </c>
      <c r="AH43" s="103">
        <v>0</v>
      </c>
      <c r="AI43" s="103">
        <v>0</v>
      </c>
      <c r="AJ43" s="103">
        <v>0</v>
      </c>
      <c r="AK43" s="103">
        <v>0</v>
      </c>
      <c r="AL43" s="103">
        <v>0</v>
      </c>
      <c r="AM43" s="103">
        <v>0</v>
      </c>
      <c r="AN43" s="103">
        <v>0</v>
      </c>
      <c r="AO43" s="103">
        <v>0</v>
      </c>
      <c r="AP43" s="103">
        <v>0</v>
      </c>
      <c r="AQ43" s="103">
        <v>0</v>
      </c>
      <c r="AR43" s="103">
        <v>0</v>
      </c>
      <c r="AS43" s="103">
        <v>0</v>
      </c>
      <c r="AT43" s="103">
        <v>0</v>
      </c>
      <c r="AU43" s="103">
        <v>0</v>
      </c>
      <c r="AV43" s="103">
        <v>0</v>
      </c>
      <c r="AW43" s="103">
        <v>0</v>
      </c>
      <c r="AX43" s="103">
        <v>0</v>
      </c>
      <c r="AY43" s="103">
        <v>0</v>
      </c>
      <c r="AZ43" s="103">
        <v>0</v>
      </c>
      <c r="BA43" s="103">
        <v>0</v>
      </c>
      <c r="BB43" s="103">
        <v>0</v>
      </c>
      <c r="BC43" s="103">
        <v>0</v>
      </c>
      <c r="BD43" s="103">
        <v>0</v>
      </c>
      <c r="BE43" s="103">
        <v>0</v>
      </c>
      <c r="BF43" s="103">
        <v>0</v>
      </c>
      <c r="BG43" s="103">
        <v>0</v>
      </c>
      <c r="BH43" s="103">
        <v>0</v>
      </c>
      <c r="BI43" s="103">
        <v>0</v>
      </c>
      <c r="BJ43" s="103">
        <v>0</v>
      </c>
      <c r="BK43" s="103">
        <v>0</v>
      </c>
      <c r="BL43" s="103">
        <v>0</v>
      </c>
      <c r="BM43" s="103">
        <v>0</v>
      </c>
      <c r="BN43" s="103">
        <v>0</v>
      </c>
      <c r="BO43" s="103">
        <v>0</v>
      </c>
      <c r="BP43" s="103">
        <v>0</v>
      </c>
      <c r="BQ43" s="103">
        <v>0</v>
      </c>
      <c r="BR43" s="103">
        <v>0</v>
      </c>
      <c r="BS43" s="103">
        <v>0</v>
      </c>
      <c r="BT43" s="103">
        <v>0</v>
      </c>
      <c r="BU43" s="103">
        <v>0</v>
      </c>
      <c r="BV43" s="103">
        <v>0</v>
      </c>
      <c r="BW43" s="103">
        <v>0</v>
      </c>
      <c r="BX43" s="103">
        <v>0</v>
      </c>
      <c r="BY43" s="103">
        <v>0</v>
      </c>
      <c r="BZ43" s="103">
        <v>0</v>
      </c>
      <c r="CA43" s="103">
        <v>0</v>
      </c>
      <c r="CB43" s="103">
        <v>0</v>
      </c>
      <c r="CC43" s="103">
        <v>0</v>
      </c>
      <c r="CD43" s="103">
        <v>0</v>
      </c>
      <c r="CE43" s="103">
        <v>0</v>
      </c>
      <c r="CF43" s="103">
        <v>0</v>
      </c>
      <c r="CG43" s="103">
        <v>0</v>
      </c>
      <c r="CH43" s="103">
        <v>0</v>
      </c>
      <c r="CI43" s="103">
        <v>0</v>
      </c>
      <c r="CJ43" s="103">
        <v>0</v>
      </c>
      <c r="CK43" s="103">
        <v>0</v>
      </c>
      <c r="CL43" s="103">
        <v>0</v>
      </c>
      <c r="CM43" s="103">
        <v>0</v>
      </c>
      <c r="CN43" s="103">
        <v>0</v>
      </c>
      <c r="CO43" s="103">
        <v>0</v>
      </c>
      <c r="CP43" s="103">
        <v>0</v>
      </c>
      <c r="CQ43" s="103">
        <v>0</v>
      </c>
      <c r="CR43" s="103">
        <v>0</v>
      </c>
      <c r="CS43" s="103">
        <v>0</v>
      </c>
      <c r="CT43" s="103">
        <v>0</v>
      </c>
      <c r="CU43" s="103">
        <v>0</v>
      </c>
    </row>
    <row r="44" spans="2:99" x14ac:dyDescent="0.2">
      <c r="C44" s="102" t="s">
        <v>209</v>
      </c>
      <c r="D44" s="103">
        <v>0</v>
      </c>
      <c r="E44" s="103">
        <v>0</v>
      </c>
      <c r="F44" s="103">
        <v>0</v>
      </c>
      <c r="G44" s="103">
        <v>0</v>
      </c>
      <c r="H44" s="103">
        <v>0</v>
      </c>
      <c r="I44" s="103">
        <v>0</v>
      </c>
      <c r="J44" s="103">
        <v>0</v>
      </c>
      <c r="K44" s="103">
        <v>0</v>
      </c>
      <c r="L44" s="103">
        <v>0</v>
      </c>
      <c r="M44" s="103">
        <v>0</v>
      </c>
      <c r="N44" s="103">
        <v>0</v>
      </c>
      <c r="O44" s="103">
        <v>0</v>
      </c>
      <c r="P44" s="103">
        <v>0</v>
      </c>
      <c r="Q44" s="103">
        <v>0</v>
      </c>
      <c r="R44" s="103">
        <v>0</v>
      </c>
      <c r="S44" s="103">
        <v>0</v>
      </c>
      <c r="T44" s="103">
        <v>0</v>
      </c>
      <c r="U44" s="103">
        <v>0</v>
      </c>
      <c r="V44" s="103">
        <v>0</v>
      </c>
      <c r="W44" s="103">
        <v>0</v>
      </c>
      <c r="X44" s="103">
        <v>0</v>
      </c>
      <c r="Y44" s="103">
        <v>0</v>
      </c>
      <c r="Z44" s="103">
        <v>0</v>
      </c>
      <c r="AA44" s="103">
        <v>0</v>
      </c>
      <c r="AB44" s="103">
        <v>0</v>
      </c>
      <c r="AC44" s="103">
        <v>0</v>
      </c>
      <c r="AD44" s="103">
        <v>0</v>
      </c>
      <c r="AE44" s="103">
        <v>0</v>
      </c>
      <c r="AF44" s="103">
        <v>0</v>
      </c>
      <c r="AG44" s="103">
        <v>0</v>
      </c>
      <c r="AH44" s="103">
        <v>0</v>
      </c>
      <c r="AI44" s="103">
        <v>0</v>
      </c>
      <c r="AJ44" s="103">
        <v>0</v>
      </c>
      <c r="AK44" s="103">
        <v>0</v>
      </c>
      <c r="AL44" s="103">
        <v>0</v>
      </c>
      <c r="AM44" s="103">
        <v>0</v>
      </c>
      <c r="AN44" s="103">
        <v>0</v>
      </c>
      <c r="AO44" s="103">
        <v>0</v>
      </c>
      <c r="AP44" s="103">
        <v>0</v>
      </c>
      <c r="AQ44" s="103">
        <v>0</v>
      </c>
      <c r="AR44" s="103">
        <v>0</v>
      </c>
      <c r="AS44" s="103">
        <v>0</v>
      </c>
      <c r="AT44" s="103">
        <v>0</v>
      </c>
      <c r="AU44" s="103">
        <v>0</v>
      </c>
      <c r="AV44" s="103">
        <v>0</v>
      </c>
      <c r="AW44" s="103">
        <v>0</v>
      </c>
      <c r="AX44" s="103">
        <v>0</v>
      </c>
      <c r="AY44" s="103">
        <v>0</v>
      </c>
      <c r="AZ44" s="103">
        <v>0</v>
      </c>
      <c r="BA44" s="103">
        <v>0</v>
      </c>
      <c r="BB44" s="103">
        <v>0</v>
      </c>
      <c r="BC44" s="103">
        <v>0</v>
      </c>
      <c r="BD44" s="103">
        <v>0</v>
      </c>
      <c r="BE44" s="103">
        <v>0</v>
      </c>
      <c r="BF44" s="103">
        <v>0</v>
      </c>
      <c r="BG44" s="103">
        <v>0</v>
      </c>
      <c r="BH44" s="103">
        <v>0</v>
      </c>
      <c r="BI44" s="103">
        <v>0</v>
      </c>
      <c r="BJ44" s="103">
        <v>0</v>
      </c>
      <c r="BK44" s="103">
        <v>0</v>
      </c>
      <c r="BL44" s="103">
        <v>0</v>
      </c>
      <c r="BM44" s="103">
        <v>0</v>
      </c>
      <c r="BN44" s="103">
        <v>0</v>
      </c>
      <c r="BO44" s="103">
        <v>0</v>
      </c>
      <c r="BP44" s="103">
        <v>0</v>
      </c>
      <c r="BQ44" s="103">
        <v>0</v>
      </c>
      <c r="BR44" s="103">
        <v>0</v>
      </c>
      <c r="BS44" s="103">
        <v>0</v>
      </c>
      <c r="BT44" s="103">
        <v>0</v>
      </c>
      <c r="BU44" s="103">
        <v>0</v>
      </c>
      <c r="BV44" s="103">
        <v>0</v>
      </c>
      <c r="BW44" s="103">
        <v>0</v>
      </c>
      <c r="BX44" s="103">
        <v>0</v>
      </c>
      <c r="BY44" s="103">
        <v>0</v>
      </c>
      <c r="BZ44" s="103">
        <v>0</v>
      </c>
      <c r="CA44" s="103">
        <v>0</v>
      </c>
      <c r="CB44" s="103">
        <v>0</v>
      </c>
      <c r="CC44" s="103">
        <v>0</v>
      </c>
      <c r="CD44" s="103">
        <v>0</v>
      </c>
      <c r="CE44" s="103">
        <v>0</v>
      </c>
      <c r="CF44" s="103">
        <v>0</v>
      </c>
      <c r="CG44" s="103">
        <v>0</v>
      </c>
      <c r="CH44" s="103">
        <v>0</v>
      </c>
      <c r="CI44" s="103">
        <v>0</v>
      </c>
      <c r="CJ44" s="103">
        <v>0</v>
      </c>
      <c r="CK44" s="103">
        <v>0</v>
      </c>
      <c r="CL44" s="103">
        <v>0</v>
      </c>
      <c r="CM44" s="103">
        <v>0</v>
      </c>
      <c r="CN44" s="103">
        <v>0</v>
      </c>
      <c r="CO44" s="103">
        <v>0</v>
      </c>
      <c r="CP44" s="103">
        <v>0</v>
      </c>
      <c r="CQ44" s="103">
        <v>0</v>
      </c>
      <c r="CR44" s="103">
        <v>0</v>
      </c>
      <c r="CS44" s="103">
        <v>0</v>
      </c>
      <c r="CT44" s="103">
        <v>0</v>
      </c>
      <c r="CU44" s="103">
        <v>0</v>
      </c>
    </row>
    <row r="45" spans="2:99" x14ac:dyDescent="0.2">
      <c r="C45" s="102" t="s">
        <v>210</v>
      </c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</v>
      </c>
      <c r="AG45" s="103">
        <v>0</v>
      </c>
      <c r="AH45" s="103">
        <v>0</v>
      </c>
      <c r="AI45" s="103">
        <v>0</v>
      </c>
      <c r="AJ45" s="103">
        <v>0</v>
      </c>
      <c r="AK45" s="103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</v>
      </c>
      <c r="AQ45" s="103">
        <v>0</v>
      </c>
      <c r="AR45" s="103">
        <v>0</v>
      </c>
      <c r="AS45" s="103">
        <v>0</v>
      </c>
      <c r="AT45" s="103">
        <v>0</v>
      </c>
      <c r="AU45" s="103">
        <v>0</v>
      </c>
      <c r="AV45" s="103">
        <v>0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3">
        <v>0</v>
      </c>
      <c r="BD45" s="103">
        <v>0</v>
      </c>
      <c r="BE45" s="103">
        <v>0</v>
      </c>
      <c r="BF45" s="103">
        <v>0</v>
      </c>
      <c r="BG45" s="103">
        <v>0</v>
      </c>
      <c r="BH45" s="103">
        <v>0</v>
      </c>
      <c r="BI45" s="103">
        <v>0</v>
      </c>
      <c r="BJ45" s="103">
        <v>0</v>
      </c>
      <c r="BK45" s="103">
        <v>0</v>
      </c>
      <c r="BL45" s="103">
        <v>0</v>
      </c>
      <c r="BM45" s="103">
        <v>0</v>
      </c>
      <c r="BN45" s="103">
        <v>0</v>
      </c>
      <c r="BO45" s="103">
        <v>0</v>
      </c>
      <c r="BP45" s="103">
        <v>0</v>
      </c>
      <c r="BQ45" s="103">
        <v>0</v>
      </c>
      <c r="BR45" s="103">
        <v>0</v>
      </c>
      <c r="BS45" s="103">
        <v>0</v>
      </c>
      <c r="BT45" s="103">
        <v>0</v>
      </c>
      <c r="BU45" s="103">
        <v>0</v>
      </c>
      <c r="BV45" s="103">
        <v>0</v>
      </c>
      <c r="BW45" s="103">
        <v>0</v>
      </c>
      <c r="BX45" s="103">
        <v>0</v>
      </c>
      <c r="BY45" s="103">
        <v>0</v>
      </c>
      <c r="BZ45" s="103">
        <v>0</v>
      </c>
      <c r="CA45" s="103">
        <v>0</v>
      </c>
      <c r="CB45" s="103">
        <v>0</v>
      </c>
      <c r="CC45" s="103">
        <v>0</v>
      </c>
      <c r="CD45" s="103">
        <v>0</v>
      </c>
      <c r="CE45" s="103">
        <v>0</v>
      </c>
      <c r="CF45" s="103">
        <v>0</v>
      </c>
      <c r="CG45" s="103">
        <v>0</v>
      </c>
      <c r="CH45" s="103">
        <v>0</v>
      </c>
      <c r="CI45" s="103">
        <v>0</v>
      </c>
      <c r="CJ45" s="103">
        <v>0</v>
      </c>
      <c r="CK45" s="103">
        <v>0</v>
      </c>
      <c r="CL45" s="103">
        <v>0</v>
      </c>
      <c r="CM45" s="103">
        <v>0</v>
      </c>
      <c r="CN45" s="103">
        <v>0</v>
      </c>
      <c r="CO45" s="103">
        <v>0</v>
      </c>
      <c r="CP45" s="103">
        <v>0</v>
      </c>
      <c r="CQ45" s="103">
        <v>0</v>
      </c>
      <c r="CR45" s="103">
        <v>0</v>
      </c>
      <c r="CS45" s="103">
        <v>0</v>
      </c>
      <c r="CT45" s="103">
        <v>0</v>
      </c>
      <c r="CU45" s="103">
        <v>0</v>
      </c>
    </row>
    <row r="46" spans="2:99" x14ac:dyDescent="0.2">
      <c r="C46" s="102" t="s">
        <v>211</v>
      </c>
      <c r="D46" s="103">
        <v>0</v>
      </c>
      <c r="E46" s="103">
        <v>0</v>
      </c>
      <c r="F46" s="103">
        <v>0</v>
      </c>
      <c r="G46" s="103">
        <v>0</v>
      </c>
      <c r="H46" s="103">
        <v>0</v>
      </c>
      <c r="I46" s="103">
        <v>0</v>
      </c>
      <c r="J46" s="103">
        <v>0</v>
      </c>
      <c r="K46" s="103">
        <v>0</v>
      </c>
      <c r="L46" s="103">
        <v>0</v>
      </c>
      <c r="M46" s="103">
        <v>0</v>
      </c>
      <c r="N46" s="103">
        <v>0</v>
      </c>
      <c r="O46" s="103">
        <v>0</v>
      </c>
      <c r="P46" s="103">
        <v>0</v>
      </c>
      <c r="Q46" s="103">
        <v>0</v>
      </c>
      <c r="R46" s="103">
        <v>0</v>
      </c>
      <c r="S46" s="103">
        <v>0</v>
      </c>
      <c r="T46" s="103">
        <v>0</v>
      </c>
      <c r="U46" s="103">
        <v>0</v>
      </c>
      <c r="V46" s="103">
        <v>0</v>
      </c>
      <c r="W46" s="103">
        <v>0</v>
      </c>
      <c r="X46" s="103">
        <v>0</v>
      </c>
      <c r="Y46" s="103">
        <v>0</v>
      </c>
      <c r="Z46" s="103">
        <v>0</v>
      </c>
      <c r="AA46" s="103">
        <v>0</v>
      </c>
      <c r="AB46" s="103">
        <v>0</v>
      </c>
      <c r="AC46" s="103">
        <v>0</v>
      </c>
      <c r="AD46" s="103">
        <v>0</v>
      </c>
      <c r="AE46" s="103">
        <v>0</v>
      </c>
      <c r="AF46" s="103">
        <v>0</v>
      </c>
      <c r="AG46" s="103">
        <v>0</v>
      </c>
      <c r="AH46" s="103">
        <v>0</v>
      </c>
      <c r="AI46" s="103">
        <v>0</v>
      </c>
      <c r="AJ46" s="103">
        <v>0</v>
      </c>
      <c r="AK46" s="103">
        <v>0</v>
      </c>
      <c r="AL46" s="103">
        <v>0</v>
      </c>
      <c r="AM46" s="103">
        <v>0</v>
      </c>
      <c r="AN46" s="103">
        <v>0</v>
      </c>
      <c r="AO46" s="103">
        <v>0</v>
      </c>
      <c r="AP46" s="103">
        <v>0</v>
      </c>
      <c r="AQ46" s="103">
        <v>0</v>
      </c>
      <c r="AR46" s="103">
        <v>0</v>
      </c>
      <c r="AS46" s="103">
        <v>0</v>
      </c>
      <c r="AT46" s="103">
        <v>0</v>
      </c>
      <c r="AU46" s="103">
        <v>0</v>
      </c>
      <c r="AV46" s="103">
        <v>0</v>
      </c>
      <c r="AW46" s="103">
        <v>0</v>
      </c>
      <c r="AX46" s="103">
        <v>0</v>
      </c>
      <c r="AY46" s="103">
        <v>0</v>
      </c>
      <c r="AZ46" s="103">
        <v>0</v>
      </c>
      <c r="BA46" s="103">
        <v>0</v>
      </c>
      <c r="BB46" s="103">
        <v>0</v>
      </c>
      <c r="BC46" s="103">
        <v>0</v>
      </c>
      <c r="BD46" s="103">
        <v>0</v>
      </c>
      <c r="BE46" s="103">
        <v>0</v>
      </c>
      <c r="BF46" s="103">
        <v>0</v>
      </c>
      <c r="BG46" s="103">
        <v>0</v>
      </c>
      <c r="BH46" s="103">
        <v>0</v>
      </c>
      <c r="BI46" s="103">
        <v>0</v>
      </c>
      <c r="BJ46" s="103">
        <v>0</v>
      </c>
      <c r="BK46" s="103">
        <v>0</v>
      </c>
      <c r="BL46" s="103">
        <v>0</v>
      </c>
      <c r="BM46" s="103">
        <v>0</v>
      </c>
      <c r="BN46" s="103">
        <v>0</v>
      </c>
      <c r="BO46" s="103">
        <v>0</v>
      </c>
      <c r="BP46" s="103">
        <v>0</v>
      </c>
      <c r="BQ46" s="103">
        <v>0</v>
      </c>
      <c r="BR46" s="103">
        <v>0</v>
      </c>
      <c r="BS46" s="103">
        <v>0</v>
      </c>
      <c r="BT46" s="103">
        <v>0</v>
      </c>
      <c r="BU46" s="103">
        <v>0</v>
      </c>
      <c r="BV46" s="103">
        <v>0</v>
      </c>
      <c r="BW46" s="103">
        <v>0</v>
      </c>
      <c r="BX46" s="103">
        <v>0</v>
      </c>
      <c r="BY46" s="103">
        <v>0</v>
      </c>
      <c r="BZ46" s="103">
        <v>0</v>
      </c>
      <c r="CA46" s="103">
        <v>0</v>
      </c>
      <c r="CB46" s="103">
        <v>0</v>
      </c>
      <c r="CC46" s="103">
        <v>0</v>
      </c>
      <c r="CD46" s="103">
        <v>0</v>
      </c>
      <c r="CE46" s="103">
        <v>0</v>
      </c>
      <c r="CF46" s="103">
        <v>0</v>
      </c>
      <c r="CG46" s="103">
        <v>0</v>
      </c>
      <c r="CH46" s="103">
        <v>0</v>
      </c>
      <c r="CI46" s="103">
        <v>0</v>
      </c>
      <c r="CJ46" s="103">
        <v>0</v>
      </c>
      <c r="CK46" s="103">
        <v>0</v>
      </c>
      <c r="CL46" s="103">
        <v>0</v>
      </c>
      <c r="CM46" s="103">
        <v>0</v>
      </c>
      <c r="CN46" s="103">
        <v>0</v>
      </c>
      <c r="CO46" s="103">
        <v>0</v>
      </c>
      <c r="CP46" s="103">
        <v>0</v>
      </c>
      <c r="CQ46" s="103">
        <v>0</v>
      </c>
      <c r="CR46" s="103">
        <v>0</v>
      </c>
      <c r="CS46" s="103">
        <v>0</v>
      </c>
      <c r="CT46" s="103">
        <v>0</v>
      </c>
      <c r="CU46" s="103">
        <v>0</v>
      </c>
    </row>
    <row r="47" spans="2:99" x14ac:dyDescent="0.2">
      <c r="C47" s="102" t="s">
        <v>212</v>
      </c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0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103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3">
        <v>0</v>
      </c>
      <c r="BD47" s="103">
        <v>0</v>
      </c>
      <c r="BE47" s="103">
        <v>0</v>
      </c>
      <c r="BF47" s="103">
        <v>0</v>
      </c>
      <c r="BG47" s="103">
        <v>0</v>
      </c>
      <c r="BH47" s="103">
        <v>0</v>
      </c>
      <c r="BI47" s="103">
        <v>0</v>
      </c>
      <c r="BJ47" s="103">
        <v>0</v>
      </c>
      <c r="BK47" s="103">
        <v>0</v>
      </c>
      <c r="BL47" s="103">
        <v>0</v>
      </c>
      <c r="BM47" s="103">
        <v>0</v>
      </c>
      <c r="BN47" s="103">
        <v>0</v>
      </c>
      <c r="BO47" s="103">
        <v>0</v>
      </c>
      <c r="BP47" s="103">
        <v>0</v>
      </c>
      <c r="BQ47" s="103">
        <v>0</v>
      </c>
      <c r="BR47" s="103">
        <v>0</v>
      </c>
      <c r="BS47" s="103">
        <v>0</v>
      </c>
      <c r="BT47" s="103">
        <v>0</v>
      </c>
      <c r="BU47" s="103">
        <v>0</v>
      </c>
      <c r="BV47" s="103">
        <v>0</v>
      </c>
      <c r="BW47" s="103">
        <v>0</v>
      </c>
      <c r="BX47" s="103">
        <v>0</v>
      </c>
      <c r="BY47" s="103">
        <v>0</v>
      </c>
      <c r="BZ47" s="103">
        <v>0</v>
      </c>
      <c r="CA47" s="103">
        <v>0</v>
      </c>
      <c r="CB47" s="103">
        <v>0</v>
      </c>
      <c r="CC47" s="103">
        <v>0</v>
      </c>
      <c r="CD47" s="103">
        <v>0</v>
      </c>
      <c r="CE47" s="103">
        <v>0</v>
      </c>
      <c r="CF47" s="103">
        <v>0</v>
      </c>
      <c r="CG47" s="103">
        <v>0</v>
      </c>
      <c r="CH47" s="103">
        <v>0</v>
      </c>
      <c r="CI47" s="103">
        <v>0</v>
      </c>
      <c r="CJ47" s="103">
        <v>0</v>
      </c>
      <c r="CK47" s="103">
        <v>0</v>
      </c>
      <c r="CL47" s="103">
        <v>0</v>
      </c>
      <c r="CM47" s="103">
        <v>0</v>
      </c>
      <c r="CN47" s="103">
        <v>0</v>
      </c>
      <c r="CO47" s="103">
        <v>0</v>
      </c>
      <c r="CP47" s="103">
        <v>0</v>
      </c>
      <c r="CQ47" s="103">
        <v>0</v>
      </c>
      <c r="CR47" s="103">
        <v>0</v>
      </c>
      <c r="CS47" s="103">
        <v>0</v>
      </c>
      <c r="CT47" s="103">
        <v>0</v>
      </c>
      <c r="CU47" s="103">
        <v>0</v>
      </c>
    </row>
    <row r="48" spans="2:99" x14ac:dyDescent="0.2">
      <c r="C48" s="102" t="s">
        <v>213</v>
      </c>
      <c r="D48" s="103">
        <v>0</v>
      </c>
      <c r="E48" s="103">
        <v>0</v>
      </c>
      <c r="F48" s="103">
        <v>0</v>
      </c>
      <c r="G48" s="103">
        <v>0</v>
      </c>
      <c r="H48" s="103">
        <v>0</v>
      </c>
      <c r="I48" s="103">
        <v>0</v>
      </c>
      <c r="J48" s="103">
        <v>0</v>
      </c>
      <c r="K48" s="103">
        <v>0</v>
      </c>
      <c r="L48" s="103">
        <v>0</v>
      </c>
      <c r="M48" s="103">
        <v>0</v>
      </c>
      <c r="N48" s="103">
        <v>0</v>
      </c>
      <c r="O48" s="103">
        <v>0</v>
      </c>
      <c r="P48" s="103">
        <v>0</v>
      </c>
      <c r="Q48" s="103">
        <v>0</v>
      </c>
      <c r="R48" s="103">
        <v>0</v>
      </c>
      <c r="S48" s="103">
        <v>0</v>
      </c>
      <c r="T48" s="103">
        <v>0</v>
      </c>
      <c r="U48" s="103">
        <v>0</v>
      </c>
      <c r="V48" s="103">
        <v>0</v>
      </c>
      <c r="W48" s="103">
        <v>0</v>
      </c>
      <c r="X48" s="103">
        <v>0</v>
      </c>
      <c r="Y48" s="103">
        <v>0</v>
      </c>
      <c r="Z48" s="103">
        <v>0</v>
      </c>
      <c r="AA48" s="103">
        <v>0</v>
      </c>
      <c r="AB48" s="103">
        <v>0</v>
      </c>
      <c r="AC48" s="103">
        <v>0</v>
      </c>
      <c r="AD48" s="103">
        <v>0</v>
      </c>
      <c r="AE48" s="103">
        <v>0</v>
      </c>
      <c r="AF48" s="103">
        <v>0</v>
      </c>
      <c r="AG48" s="103">
        <v>0</v>
      </c>
      <c r="AH48" s="103">
        <v>0</v>
      </c>
      <c r="AI48" s="103">
        <v>0</v>
      </c>
      <c r="AJ48" s="103">
        <v>0</v>
      </c>
      <c r="AK48" s="103">
        <v>0</v>
      </c>
      <c r="AL48" s="103">
        <v>0</v>
      </c>
      <c r="AM48" s="103">
        <v>0</v>
      </c>
      <c r="AN48" s="103">
        <v>0</v>
      </c>
      <c r="AO48" s="103">
        <v>0</v>
      </c>
      <c r="AP48" s="103">
        <v>0</v>
      </c>
      <c r="AQ48" s="103">
        <v>0</v>
      </c>
      <c r="AR48" s="103">
        <v>0</v>
      </c>
      <c r="AS48" s="103">
        <v>0</v>
      </c>
      <c r="AT48" s="103">
        <v>0</v>
      </c>
      <c r="AU48" s="103">
        <v>0</v>
      </c>
      <c r="AV48" s="103">
        <v>0</v>
      </c>
      <c r="AW48" s="103">
        <v>0</v>
      </c>
      <c r="AX48" s="103">
        <v>0</v>
      </c>
      <c r="AY48" s="103">
        <v>0</v>
      </c>
      <c r="AZ48" s="103">
        <v>0</v>
      </c>
      <c r="BA48" s="103">
        <v>0</v>
      </c>
      <c r="BB48" s="103">
        <v>0</v>
      </c>
      <c r="BC48" s="103">
        <v>0</v>
      </c>
      <c r="BD48" s="103">
        <v>0</v>
      </c>
      <c r="BE48" s="103">
        <v>0</v>
      </c>
      <c r="BF48" s="103">
        <v>0</v>
      </c>
      <c r="BG48" s="103">
        <v>0</v>
      </c>
      <c r="BH48" s="103">
        <v>0</v>
      </c>
      <c r="BI48" s="103">
        <v>0</v>
      </c>
      <c r="BJ48" s="103">
        <v>0</v>
      </c>
      <c r="BK48" s="103">
        <v>0</v>
      </c>
      <c r="BL48" s="103">
        <v>0</v>
      </c>
      <c r="BM48" s="103">
        <v>0</v>
      </c>
      <c r="BN48" s="103">
        <v>0</v>
      </c>
      <c r="BO48" s="103">
        <v>0</v>
      </c>
      <c r="BP48" s="103">
        <v>0</v>
      </c>
      <c r="BQ48" s="103">
        <v>0</v>
      </c>
      <c r="BR48" s="103">
        <v>0</v>
      </c>
      <c r="BS48" s="103">
        <v>0</v>
      </c>
      <c r="BT48" s="103">
        <v>0</v>
      </c>
      <c r="BU48" s="103">
        <v>0</v>
      </c>
      <c r="BV48" s="103">
        <v>0</v>
      </c>
      <c r="BW48" s="103">
        <v>0</v>
      </c>
      <c r="BX48" s="103">
        <v>0</v>
      </c>
      <c r="BY48" s="103">
        <v>0</v>
      </c>
      <c r="BZ48" s="103">
        <v>0</v>
      </c>
      <c r="CA48" s="103">
        <v>0</v>
      </c>
      <c r="CB48" s="103">
        <v>0</v>
      </c>
      <c r="CC48" s="103">
        <v>0</v>
      </c>
      <c r="CD48" s="103">
        <v>0</v>
      </c>
      <c r="CE48" s="103">
        <v>0</v>
      </c>
      <c r="CF48" s="103">
        <v>0</v>
      </c>
      <c r="CG48" s="103">
        <v>0</v>
      </c>
      <c r="CH48" s="103">
        <v>0</v>
      </c>
      <c r="CI48" s="103">
        <v>0</v>
      </c>
      <c r="CJ48" s="103">
        <v>0</v>
      </c>
      <c r="CK48" s="103">
        <v>0</v>
      </c>
      <c r="CL48" s="103">
        <v>0</v>
      </c>
      <c r="CM48" s="103">
        <v>0</v>
      </c>
      <c r="CN48" s="103">
        <v>0</v>
      </c>
      <c r="CO48" s="103">
        <v>0</v>
      </c>
      <c r="CP48" s="103">
        <v>0</v>
      </c>
      <c r="CQ48" s="103">
        <v>0</v>
      </c>
      <c r="CR48" s="103">
        <v>0</v>
      </c>
      <c r="CS48" s="103">
        <v>0</v>
      </c>
      <c r="CT48" s="103">
        <v>0</v>
      </c>
      <c r="CU48" s="103">
        <v>0</v>
      </c>
    </row>
    <row r="49" spans="2:99" x14ac:dyDescent="0.2">
      <c r="B49" s="102" t="s">
        <v>129</v>
      </c>
      <c r="C49" s="102" t="s">
        <v>214</v>
      </c>
      <c r="D49" s="103">
        <v>0</v>
      </c>
      <c r="E49" s="103">
        <v>0</v>
      </c>
      <c r="F49" s="103">
        <v>0</v>
      </c>
      <c r="G49" s="103">
        <v>0</v>
      </c>
      <c r="H49" s="103">
        <v>0</v>
      </c>
      <c r="I49" s="103">
        <v>0</v>
      </c>
      <c r="J49" s="103">
        <v>0</v>
      </c>
      <c r="K49" s="103">
        <v>0</v>
      </c>
      <c r="L49" s="103">
        <v>0</v>
      </c>
      <c r="M49" s="103">
        <v>0</v>
      </c>
      <c r="N49" s="103">
        <v>0</v>
      </c>
      <c r="O49" s="103">
        <v>0</v>
      </c>
      <c r="P49" s="103">
        <v>0</v>
      </c>
      <c r="Q49" s="103">
        <v>0</v>
      </c>
      <c r="R49" s="103">
        <v>0</v>
      </c>
      <c r="S49" s="103">
        <v>0</v>
      </c>
      <c r="T49" s="103">
        <v>0</v>
      </c>
      <c r="U49" s="103">
        <v>0</v>
      </c>
      <c r="V49" s="103">
        <v>0</v>
      </c>
      <c r="W49" s="103">
        <v>0</v>
      </c>
      <c r="X49" s="103">
        <v>0</v>
      </c>
      <c r="Y49" s="103">
        <v>0</v>
      </c>
      <c r="Z49" s="103">
        <v>0</v>
      </c>
      <c r="AA49" s="103">
        <v>0</v>
      </c>
      <c r="AB49" s="103">
        <v>0</v>
      </c>
      <c r="AC49" s="103">
        <v>0</v>
      </c>
      <c r="AD49" s="103">
        <v>0</v>
      </c>
      <c r="AE49" s="103">
        <v>0</v>
      </c>
      <c r="AF49" s="103">
        <v>0</v>
      </c>
      <c r="AG49" s="103">
        <v>0</v>
      </c>
      <c r="AH49" s="103">
        <v>0</v>
      </c>
      <c r="AI49" s="103">
        <v>0</v>
      </c>
      <c r="AJ49" s="103">
        <v>0</v>
      </c>
      <c r="AK49" s="103">
        <v>0</v>
      </c>
      <c r="AL49" s="103">
        <v>0</v>
      </c>
      <c r="AM49" s="103">
        <v>0</v>
      </c>
      <c r="AN49" s="103">
        <v>0</v>
      </c>
      <c r="AO49" s="103">
        <v>0</v>
      </c>
      <c r="AP49" s="103">
        <v>0</v>
      </c>
      <c r="AQ49" s="103">
        <v>0</v>
      </c>
      <c r="AR49" s="103">
        <v>0</v>
      </c>
      <c r="AS49" s="103">
        <v>0</v>
      </c>
      <c r="AT49" s="103">
        <v>0</v>
      </c>
      <c r="AU49" s="103">
        <v>0</v>
      </c>
      <c r="AV49" s="103">
        <v>0</v>
      </c>
      <c r="AW49" s="103">
        <v>0</v>
      </c>
      <c r="AX49" s="103">
        <v>0</v>
      </c>
      <c r="AY49" s="103">
        <v>0</v>
      </c>
      <c r="AZ49" s="103">
        <v>0</v>
      </c>
      <c r="BA49" s="103">
        <v>0</v>
      </c>
      <c r="BB49" s="103">
        <v>0</v>
      </c>
      <c r="BC49" s="103">
        <v>0</v>
      </c>
      <c r="BD49" s="103">
        <v>0</v>
      </c>
      <c r="BE49" s="103">
        <v>0</v>
      </c>
      <c r="BF49" s="103">
        <v>0</v>
      </c>
      <c r="BG49" s="103">
        <v>0</v>
      </c>
      <c r="BH49" s="103">
        <v>0</v>
      </c>
      <c r="BI49" s="103">
        <v>0</v>
      </c>
      <c r="BJ49" s="103">
        <v>0</v>
      </c>
      <c r="BK49" s="103">
        <v>0</v>
      </c>
      <c r="BL49" s="103">
        <v>0</v>
      </c>
      <c r="BM49" s="103">
        <v>0</v>
      </c>
      <c r="BN49" s="103">
        <v>0</v>
      </c>
      <c r="BO49" s="103">
        <v>0</v>
      </c>
      <c r="BP49" s="103">
        <v>0</v>
      </c>
      <c r="BQ49" s="103">
        <v>0</v>
      </c>
      <c r="BR49" s="103">
        <v>0</v>
      </c>
      <c r="BS49" s="103">
        <v>0</v>
      </c>
      <c r="BT49" s="103">
        <v>0</v>
      </c>
      <c r="BU49" s="103">
        <v>0</v>
      </c>
      <c r="BV49" s="103">
        <v>0</v>
      </c>
      <c r="BW49" s="103">
        <v>0</v>
      </c>
      <c r="BX49" s="103">
        <v>0</v>
      </c>
      <c r="BY49" s="103">
        <v>0</v>
      </c>
      <c r="BZ49" s="103">
        <v>0</v>
      </c>
      <c r="CA49" s="103">
        <v>0</v>
      </c>
      <c r="CB49" s="103">
        <v>0</v>
      </c>
      <c r="CC49" s="103">
        <v>0</v>
      </c>
      <c r="CD49" s="103">
        <v>0</v>
      </c>
      <c r="CE49" s="103">
        <v>0</v>
      </c>
      <c r="CF49" s="103">
        <v>0</v>
      </c>
      <c r="CG49" s="103">
        <v>0</v>
      </c>
      <c r="CH49" s="103">
        <v>0</v>
      </c>
      <c r="CI49" s="103">
        <v>0</v>
      </c>
      <c r="CJ49" s="103">
        <v>0</v>
      </c>
      <c r="CK49" s="103">
        <v>0</v>
      </c>
      <c r="CL49" s="103">
        <v>0</v>
      </c>
      <c r="CM49" s="103">
        <v>0</v>
      </c>
      <c r="CN49" s="103">
        <v>0</v>
      </c>
      <c r="CO49" s="103">
        <v>0</v>
      </c>
      <c r="CP49" s="103">
        <v>0</v>
      </c>
      <c r="CQ49" s="103">
        <v>0</v>
      </c>
      <c r="CR49" s="103">
        <v>0</v>
      </c>
      <c r="CS49" s="103">
        <v>0</v>
      </c>
      <c r="CT49" s="103">
        <v>0</v>
      </c>
      <c r="CU49" s="103">
        <v>0</v>
      </c>
    </row>
    <row r="50" spans="2:99" x14ac:dyDescent="0.2">
      <c r="C50" s="102" t="s">
        <v>215</v>
      </c>
      <c r="D50" s="103">
        <v>0</v>
      </c>
      <c r="E50" s="103">
        <v>0</v>
      </c>
      <c r="F50" s="103">
        <v>0</v>
      </c>
      <c r="G50" s="103">
        <v>0</v>
      </c>
      <c r="H50" s="103">
        <v>0</v>
      </c>
      <c r="I50" s="103">
        <v>0</v>
      </c>
      <c r="J50" s="103">
        <v>0</v>
      </c>
      <c r="K50" s="103">
        <v>0</v>
      </c>
      <c r="L50" s="103">
        <v>0</v>
      </c>
      <c r="M50" s="103">
        <v>0</v>
      </c>
      <c r="N50" s="103">
        <v>0</v>
      </c>
      <c r="O50" s="103">
        <v>0</v>
      </c>
      <c r="P50" s="103"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v>0</v>
      </c>
      <c r="W50" s="103">
        <v>0</v>
      </c>
      <c r="X50" s="103">
        <v>0</v>
      </c>
      <c r="Y50" s="103">
        <v>0</v>
      </c>
      <c r="Z50" s="103">
        <v>0</v>
      </c>
      <c r="AA50" s="103">
        <v>0</v>
      </c>
      <c r="AB50" s="103">
        <v>0</v>
      </c>
      <c r="AC50" s="103">
        <v>0</v>
      </c>
      <c r="AD50" s="103">
        <v>0</v>
      </c>
      <c r="AE50" s="103">
        <v>0</v>
      </c>
      <c r="AF50" s="103">
        <v>0</v>
      </c>
      <c r="AG50" s="103">
        <v>0</v>
      </c>
      <c r="AH50" s="103">
        <v>0</v>
      </c>
      <c r="AI50" s="103">
        <v>0</v>
      </c>
      <c r="AJ50" s="103">
        <v>0</v>
      </c>
      <c r="AK50" s="103">
        <v>0</v>
      </c>
      <c r="AL50" s="103">
        <v>0</v>
      </c>
      <c r="AM50" s="103">
        <v>0</v>
      </c>
      <c r="AN50" s="103">
        <v>0</v>
      </c>
      <c r="AO50" s="103">
        <v>0</v>
      </c>
      <c r="AP50" s="103">
        <v>0</v>
      </c>
      <c r="AQ50" s="103">
        <v>0</v>
      </c>
      <c r="AR50" s="103">
        <v>0</v>
      </c>
      <c r="AS50" s="103">
        <v>0</v>
      </c>
      <c r="AT50" s="103">
        <v>0</v>
      </c>
      <c r="AU50" s="103">
        <v>0</v>
      </c>
      <c r="AV50" s="103">
        <v>0</v>
      </c>
      <c r="AW50" s="103">
        <v>0</v>
      </c>
      <c r="AX50" s="103">
        <v>0</v>
      </c>
      <c r="AY50" s="103">
        <v>0</v>
      </c>
      <c r="AZ50" s="103">
        <v>0</v>
      </c>
      <c r="BA50" s="103">
        <v>0</v>
      </c>
      <c r="BB50" s="103">
        <v>0</v>
      </c>
      <c r="BC50" s="103">
        <v>0</v>
      </c>
      <c r="BD50" s="103">
        <v>0</v>
      </c>
      <c r="BE50" s="103">
        <v>0</v>
      </c>
      <c r="BF50" s="103">
        <v>0</v>
      </c>
      <c r="BG50" s="103">
        <v>0</v>
      </c>
      <c r="BH50" s="103">
        <v>0</v>
      </c>
      <c r="BI50" s="103">
        <v>0</v>
      </c>
      <c r="BJ50" s="103">
        <v>0</v>
      </c>
      <c r="BK50" s="103">
        <v>0</v>
      </c>
      <c r="BL50" s="103">
        <v>0</v>
      </c>
      <c r="BM50" s="103">
        <v>0</v>
      </c>
      <c r="BN50" s="103">
        <v>0</v>
      </c>
      <c r="BO50" s="103">
        <v>0</v>
      </c>
      <c r="BP50" s="103">
        <v>0</v>
      </c>
      <c r="BQ50" s="103">
        <v>0</v>
      </c>
      <c r="BR50" s="103">
        <v>0</v>
      </c>
      <c r="BS50" s="103">
        <v>0</v>
      </c>
      <c r="BT50" s="103">
        <v>0</v>
      </c>
      <c r="BU50" s="103">
        <v>0</v>
      </c>
      <c r="BV50" s="103">
        <v>0</v>
      </c>
      <c r="BW50" s="103">
        <v>0</v>
      </c>
      <c r="BX50" s="103">
        <v>0</v>
      </c>
      <c r="BY50" s="103">
        <v>0</v>
      </c>
      <c r="BZ50" s="103">
        <v>0</v>
      </c>
      <c r="CA50" s="103">
        <v>0</v>
      </c>
      <c r="CB50" s="103">
        <v>0</v>
      </c>
      <c r="CC50" s="103">
        <v>0</v>
      </c>
      <c r="CD50" s="103">
        <v>0</v>
      </c>
      <c r="CE50" s="103">
        <v>0</v>
      </c>
      <c r="CF50" s="103">
        <v>0</v>
      </c>
      <c r="CG50" s="103">
        <v>0</v>
      </c>
      <c r="CH50" s="103">
        <v>0</v>
      </c>
      <c r="CI50" s="103">
        <v>0</v>
      </c>
      <c r="CJ50" s="103">
        <v>0</v>
      </c>
      <c r="CK50" s="103">
        <v>0</v>
      </c>
      <c r="CL50" s="103">
        <v>0</v>
      </c>
      <c r="CM50" s="103">
        <v>0</v>
      </c>
      <c r="CN50" s="103">
        <v>0</v>
      </c>
      <c r="CO50" s="103">
        <v>0</v>
      </c>
      <c r="CP50" s="103">
        <v>0</v>
      </c>
      <c r="CQ50" s="103">
        <v>0</v>
      </c>
      <c r="CR50" s="103">
        <v>0</v>
      </c>
      <c r="CS50" s="103">
        <v>0</v>
      </c>
      <c r="CT50" s="103">
        <v>0</v>
      </c>
      <c r="CU50" s="103">
        <v>0</v>
      </c>
    </row>
    <row r="51" spans="2:99" x14ac:dyDescent="0.2">
      <c r="C51" s="102" t="s">
        <v>216</v>
      </c>
      <c r="D51" s="103">
        <v>0</v>
      </c>
      <c r="E51" s="103">
        <v>0</v>
      </c>
      <c r="F51" s="103">
        <v>0</v>
      </c>
      <c r="G51" s="103">
        <v>0</v>
      </c>
      <c r="H51" s="103">
        <v>0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N51" s="103">
        <v>0</v>
      </c>
      <c r="AO51" s="103">
        <v>0</v>
      </c>
      <c r="AP51" s="103">
        <v>0</v>
      </c>
      <c r="AQ51" s="103">
        <v>0</v>
      </c>
      <c r="AR51" s="103">
        <v>0</v>
      </c>
      <c r="AS51" s="103">
        <v>0</v>
      </c>
      <c r="AT51" s="103">
        <v>0</v>
      </c>
      <c r="AU51" s="103">
        <v>0</v>
      </c>
      <c r="AV51" s="103">
        <v>0</v>
      </c>
      <c r="AW51" s="103">
        <v>0</v>
      </c>
      <c r="AX51" s="103">
        <v>0</v>
      </c>
      <c r="AY51" s="103">
        <v>0</v>
      </c>
      <c r="AZ51" s="103">
        <v>0</v>
      </c>
      <c r="BA51" s="103">
        <v>0</v>
      </c>
      <c r="BB51" s="103">
        <v>0</v>
      </c>
      <c r="BC51" s="103">
        <v>0</v>
      </c>
      <c r="BD51" s="103">
        <v>0</v>
      </c>
      <c r="BE51" s="103">
        <v>0</v>
      </c>
      <c r="BF51" s="103">
        <v>0</v>
      </c>
      <c r="BG51" s="103">
        <v>0</v>
      </c>
      <c r="BH51" s="103">
        <v>0</v>
      </c>
      <c r="BI51" s="103">
        <v>0</v>
      </c>
      <c r="BJ51" s="103">
        <v>0</v>
      </c>
      <c r="BK51" s="103">
        <v>0</v>
      </c>
      <c r="BL51" s="103">
        <v>0</v>
      </c>
      <c r="BM51" s="103">
        <v>0</v>
      </c>
      <c r="BN51" s="103">
        <v>0</v>
      </c>
      <c r="BO51" s="103">
        <v>0</v>
      </c>
      <c r="BP51" s="103">
        <v>0</v>
      </c>
      <c r="BQ51" s="103">
        <v>0</v>
      </c>
      <c r="BR51" s="103">
        <v>0</v>
      </c>
      <c r="BS51" s="103">
        <v>0</v>
      </c>
      <c r="BT51" s="103">
        <v>0</v>
      </c>
      <c r="BU51" s="103">
        <v>0</v>
      </c>
      <c r="BV51" s="103">
        <v>0</v>
      </c>
      <c r="BW51" s="103">
        <v>0</v>
      </c>
      <c r="BX51" s="103">
        <v>0</v>
      </c>
      <c r="BY51" s="103">
        <v>0</v>
      </c>
      <c r="BZ51" s="103">
        <v>0</v>
      </c>
      <c r="CA51" s="103">
        <v>0</v>
      </c>
      <c r="CB51" s="103">
        <v>0</v>
      </c>
      <c r="CC51" s="103">
        <v>0</v>
      </c>
      <c r="CD51" s="103">
        <v>0</v>
      </c>
      <c r="CE51" s="103">
        <v>0</v>
      </c>
      <c r="CF51" s="103">
        <v>0</v>
      </c>
      <c r="CG51" s="103">
        <v>0</v>
      </c>
      <c r="CH51" s="103">
        <v>0</v>
      </c>
      <c r="CI51" s="103">
        <v>0</v>
      </c>
      <c r="CJ51" s="103">
        <v>0</v>
      </c>
      <c r="CK51" s="103">
        <v>0</v>
      </c>
      <c r="CL51" s="103">
        <v>0</v>
      </c>
      <c r="CM51" s="103">
        <v>0</v>
      </c>
      <c r="CN51" s="103">
        <v>0</v>
      </c>
      <c r="CO51" s="103">
        <v>0</v>
      </c>
      <c r="CP51" s="103">
        <v>0</v>
      </c>
      <c r="CQ51" s="103">
        <v>0</v>
      </c>
      <c r="CR51" s="103">
        <v>0</v>
      </c>
      <c r="CS51" s="103">
        <v>0</v>
      </c>
      <c r="CT51" s="103">
        <v>0</v>
      </c>
      <c r="CU51" s="103">
        <v>0</v>
      </c>
    </row>
    <row r="52" spans="2:99" x14ac:dyDescent="0.2">
      <c r="C52" s="102" t="s">
        <v>217</v>
      </c>
      <c r="D52" s="103">
        <v>0</v>
      </c>
      <c r="E52" s="103">
        <v>0</v>
      </c>
      <c r="F52" s="103">
        <v>0</v>
      </c>
      <c r="G52" s="103">
        <v>0</v>
      </c>
      <c r="H52" s="103">
        <v>0</v>
      </c>
      <c r="I52" s="103">
        <v>0</v>
      </c>
      <c r="J52" s="103">
        <v>0</v>
      </c>
      <c r="K52" s="103">
        <v>0</v>
      </c>
      <c r="L52" s="103">
        <v>0</v>
      </c>
      <c r="M52" s="103">
        <v>0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3">
        <v>0</v>
      </c>
      <c r="W52" s="103">
        <v>0</v>
      </c>
      <c r="X52" s="103">
        <v>0</v>
      </c>
      <c r="Y52" s="103">
        <v>0</v>
      </c>
      <c r="Z52" s="103">
        <v>0</v>
      </c>
      <c r="AA52" s="103">
        <v>0</v>
      </c>
      <c r="AB52" s="103">
        <v>0</v>
      </c>
      <c r="AC52" s="103">
        <v>0</v>
      </c>
      <c r="AD52" s="103">
        <v>0</v>
      </c>
      <c r="AE52" s="103">
        <v>0</v>
      </c>
      <c r="AF52" s="103">
        <v>0</v>
      </c>
      <c r="AG52" s="103">
        <v>0</v>
      </c>
      <c r="AH52" s="103">
        <v>0</v>
      </c>
      <c r="AI52" s="103">
        <v>0</v>
      </c>
      <c r="AJ52" s="103">
        <v>0</v>
      </c>
      <c r="AK52" s="103">
        <v>0</v>
      </c>
      <c r="AL52" s="103">
        <v>0</v>
      </c>
      <c r="AM52" s="103">
        <v>0</v>
      </c>
      <c r="AN52" s="103">
        <v>0</v>
      </c>
      <c r="AO52" s="103">
        <v>0</v>
      </c>
      <c r="AP52" s="103">
        <v>0</v>
      </c>
      <c r="AQ52" s="103">
        <v>0</v>
      </c>
      <c r="AR52" s="103">
        <v>0</v>
      </c>
      <c r="AS52" s="103">
        <v>0</v>
      </c>
      <c r="AT52" s="103">
        <v>0</v>
      </c>
      <c r="AU52" s="103">
        <v>0</v>
      </c>
      <c r="AV52" s="103">
        <v>0</v>
      </c>
      <c r="AW52" s="103">
        <v>0</v>
      </c>
      <c r="AX52" s="103">
        <v>0</v>
      </c>
      <c r="AY52" s="103">
        <v>0</v>
      </c>
      <c r="AZ52" s="103">
        <v>0</v>
      </c>
      <c r="BA52" s="103">
        <v>0</v>
      </c>
      <c r="BB52" s="103">
        <v>0</v>
      </c>
      <c r="BC52" s="103">
        <v>0</v>
      </c>
      <c r="BD52" s="103">
        <v>0</v>
      </c>
      <c r="BE52" s="103">
        <v>0</v>
      </c>
      <c r="BF52" s="103">
        <v>0</v>
      </c>
      <c r="BG52" s="103">
        <v>0</v>
      </c>
      <c r="BH52" s="103">
        <v>0</v>
      </c>
      <c r="BI52" s="103">
        <v>0</v>
      </c>
      <c r="BJ52" s="103">
        <v>0</v>
      </c>
      <c r="BK52" s="103">
        <v>0</v>
      </c>
      <c r="BL52" s="103">
        <v>0</v>
      </c>
      <c r="BM52" s="103">
        <v>0</v>
      </c>
      <c r="BN52" s="103">
        <v>0</v>
      </c>
      <c r="BO52" s="103">
        <v>0</v>
      </c>
      <c r="BP52" s="103">
        <v>0</v>
      </c>
      <c r="BQ52" s="103">
        <v>0</v>
      </c>
      <c r="BR52" s="103">
        <v>0</v>
      </c>
      <c r="BS52" s="103">
        <v>0</v>
      </c>
      <c r="BT52" s="103">
        <v>0</v>
      </c>
      <c r="BU52" s="103">
        <v>0</v>
      </c>
      <c r="BV52" s="103">
        <v>0</v>
      </c>
      <c r="BW52" s="103">
        <v>0</v>
      </c>
      <c r="BX52" s="103">
        <v>0</v>
      </c>
      <c r="BY52" s="103">
        <v>0</v>
      </c>
      <c r="BZ52" s="103">
        <v>0</v>
      </c>
      <c r="CA52" s="103">
        <v>0</v>
      </c>
      <c r="CB52" s="103">
        <v>0</v>
      </c>
      <c r="CC52" s="103">
        <v>0</v>
      </c>
      <c r="CD52" s="103">
        <v>0</v>
      </c>
      <c r="CE52" s="103">
        <v>0</v>
      </c>
      <c r="CF52" s="103">
        <v>0</v>
      </c>
      <c r="CG52" s="103">
        <v>0</v>
      </c>
      <c r="CH52" s="103">
        <v>0</v>
      </c>
      <c r="CI52" s="103">
        <v>0</v>
      </c>
      <c r="CJ52" s="103">
        <v>0</v>
      </c>
      <c r="CK52" s="103">
        <v>0</v>
      </c>
      <c r="CL52" s="103">
        <v>0</v>
      </c>
      <c r="CM52" s="103">
        <v>0</v>
      </c>
      <c r="CN52" s="103">
        <v>0</v>
      </c>
      <c r="CO52" s="103">
        <v>0</v>
      </c>
      <c r="CP52" s="103">
        <v>0</v>
      </c>
      <c r="CQ52" s="103">
        <v>0</v>
      </c>
      <c r="CR52" s="103">
        <v>0</v>
      </c>
      <c r="CS52" s="103">
        <v>0</v>
      </c>
      <c r="CT52" s="103">
        <v>0</v>
      </c>
      <c r="CU52" s="103">
        <v>0</v>
      </c>
    </row>
    <row r="53" spans="2:99" x14ac:dyDescent="0.2">
      <c r="C53" s="102" t="s">
        <v>218</v>
      </c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</v>
      </c>
      <c r="Y53" s="103">
        <v>0</v>
      </c>
      <c r="Z53" s="103">
        <v>0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</v>
      </c>
      <c r="AG53" s="103"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</v>
      </c>
      <c r="AR53" s="103">
        <v>0</v>
      </c>
      <c r="AS53" s="103">
        <v>0</v>
      </c>
      <c r="AT53" s="103">
        <v>0</v>
      </c>
      <c r="AU53" s="103">
        <v>0</v>
      </c>
      <c r="AV53" s="103">
        <v>0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3">
        <v>0</v>
      </c>
      <c r="BD53" s="103">
        <v>0</v>
      </c>
      <c r="BE53" s="103">
        <v>0</v>
      </c>
      <c r="BF53" s="103">
        <v>0</v>
      </c>
      <c r="BG53" s="103">
        <v>0</v>
      </c>
      <c r="BH53" s="103">
        <v>0</v>
      </c>
      <c r="BI53" s="103">
        <v>0</v>
      </c>
      <c r="BJ53" s="103">
        <v>0</v>
      </c>
      <c r="BK53" s="103">
        <v>0</v>
      </c>
      <c r="BL53" s="103">
        <v>0</v>
      </c>
      <c r="BM53" s="103">
        <v>0</v>
      </c>
      <c r="BN53" s="103">
        <v>0</v>
      </c>
      <c r="BO53" s="103">
        <v>0</v>
      </c>
      <c r="BP53" s="103">
        <v>0</v>
      </c>
      <c r="BQ53" s="103">
        <v>0</v>
      </c>
      <c r="BR53" s="103">
        <v>0</v>
      </c>
      <c r="BS53" s="103">
        <v>0</v>
      </c>
      <c r="BT53" s="103">
        <v>0</v>
      </c>
      <c r="BU53" s="103">
        <v>0</v>
      </c>
      <c r="BV53" s="103">
        <v>0</v>
      </c>
      <c r="BW53" s="103">
        <v>0</v>
      </c>
      <c r="BX53" s="103">
        <v>0</v>
      </c>
      <c r="BY53" s="103">
        <v>0</v>
      </c>
      <c r="BZ53" s="103">
        <v>0</v>
      </c>
      <c r="CA53" s="103">
        <v>0</v>
      </c>
      <c r="CB53" s="103">
        <v>0</v>
      </c>
      <c r="CC53" s="103">
        <v>0</v>
      </c>
      <c r="CD53" s="103">
        <v>0</v>
      </c>
      <c r="CE53" s="103">
        <v>0</v>
      </c>
      <c r="CF53" s="103">
        <v>0</v>
      </c>
      <c r="CG53" s="103">
        <v>0</v>
      </c>
      <c r="CH53" s="103">
        <v>0</v>
      </c>
      <c r="CI53" s="103">
        <v>0</v>
      </c>
      <c r="CJ53" s="103">
        <v>0</v>
      </c>
      <c r="CK53" s="103">
        <v>0</v>
      </c>
      <c r="CL53" s="103">
        <v>0</v>
      </c>
      <c r="CM53" s="103">
        <v>0</v>
      </c>
      <c r="CN53" s="103">
        <v>0</v>
      </c>
      <c r="CO53" s="103">
        <v>0</v>
      </c>
      <c r="CP53" s="103">
        <v>0</v>
      </c>
      <c r="CQ53" s="103">
        <v>0</v>
      </c>
      <c r="CR53" s="103">
        <v>0</v>
      </c>
      <c r="CS53" s="103">
        <v>0</v>
      </c>
      <c r="CT53" s="103">
        <v>0</v>
      </c>
      <c r="CU53" s="103">
        <v>0</v>
      </c>
    </row>
    <row r="54" spans="2:99" x14ac:dyDescent="0.2">
      <c r="C54" s="102" t="s">
        <v>219</v>
      </c>
      <c r="D54" s="103">
        <v>0</v>
      </c>
      <c r="E54" s="103">
        <v>0</v>
      </c>
      <c r="F54" s="103">
        <v>0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3">
        <v>0</v>
      </c>
      <c r="W54" s="103">
        <v>0</v>
      </c>
      <c r="X54" s="103">
        <v>0</v>
      </c>
      <c r="Y54" s="103">
        <v>0</v>
      </c>
      <c r="Z54" s="103">
        <v>0</v>
      </c>
      <c r="AA54" s="103">
        <v>0</v>
      </c>
      <c r="AB54" s="103">
        <v>0</v>
      </c>
      <c r="AC54" s="103">
        <v>0</v>
      </c>
      <c r="AD54" s="103">
        <v>0</v>
      </c>
      <c r="AE54" s="103">
        <v>0</v>
      </c>
      <c r="AF54" s="103">
        <v>0</v>
      </c>
      <c r="AG54" s="103">
        <v>0</v>
      </c>
      <c r="AH54" s="103">
        <v>0</v>
      </c>
      <c r="AI54" s="103">
        <v>0</v>
      </c>
      <c r="AJ54" s="103">
        <v>0</v>
      </c>
      <c r="AK54" s="103">
        <v>0</v>
      </c>
      <c r="AL54" s="103">
        <v>0</v>
      </c>
      <c r="AM54" s="103">
        <v>0</v>
      </c>
      <c r="AN54" s="103">
        <v>0</v>
      </c>
      <c r="AO54" s="103">
        <v>0</v>
      </c>
      <c r="AP54" s="103">
        <v>0</v>
      </c>
      <c r="AQ54" s="103">
        <v>0</v>
      </c>
      <c r="AR54" s="103">
        <v>0</v>
      </c>
      <c r="AS54" s="103">
        <v>0</v>
      </c>
      <c r="AT54" s="103">
        <v>0</v>
      </c>
      <c r="AU54" s="103">
        <v>0</v>
      </c>
      <c r="AV54" s="103">
        <v>0</v>
      </c>
      <c r="AW54" s="103">
        <v>0</v>
      </c>
      <c r="AX54" s="103">
        <v>0</v>
      </c>
      <c r="AY54" s="103">
        <v>0</v>
      </c>
      <c r="AZ54" s="103">
        <v>0</v>
      </c>
      <c r="BA54" s="103">
        <v>0</v>
      </c>
      <c r="BB54" s="103">
        <v>0</v>
      </c>
      <c r="BC54" s="103">
        <v>0</v>
      </c>
      <c r="BD54" s="103">
        <v>0</v>
      </c>
      <c r="BE54" s="103">
        <v>0</v>
      </c>
      <c r="BF54" s="103">
        <v>0</v>
      </c>
      <c r="BG54" s="103">
        <v>0</v>
      </c>
      <c r="BH54" s="103">
        <v>0</v>
      </c>
      <c r="BI54" s="103">
        <v>0</v>
      </c>
      <c r="BJ54" s="103">
        <v>0</v>
      </c>
      <c r="BK54" s="103">
        <v>0</v>
      </c>
      <c r="BL54" s="103">
        <v>0</v>
      </c>
      <c r="BM54" s="103">
        <v>0</v>
      </c>
      <c r="BN54" s="103">
        <v>0</v>
      </c>
      <c r="BO54" s="103">
        <v>0</v>
      </c>
      <c r="BP54" s="103">
        <v>0</v>
      </c>
      <c r="BQ54" s="103">
        <v>0</v>
      </c>
      <c r="BR54" s="103">
        <v>0</v>
      </c>
      <c r="BS54" s="103">
        <v>0</v>
      </c>
      <c r="BT54" s="103">
        <v>0</v>
      </c>
      <c r="BU54" s="103">
        <v>0</v>
      </c>
      <c r="BV54" s="103">
        <v>0</v>
      </c>
      <c r="BW54" s="103">
        <v>0</v>
      </c>
      <c r="BX54" s="103">
        <v>0</v>
      </c>
      <c r="BY54" s="103">
        <v>0</v>
      </c>
      <c r="BZ54" s="103">
        <v>0</v>
      </c>
      <c r="CA54" s="103">
        <v>0</v>
      </c>
      <c r="CB54" s="103">
        <v>0</v>
      </c>
      <c r="CC54" s="103">
        <v>0</v>
      </c>
      <c r="CD54" s="103">
        <v>0</v>
      </c>
      <c r="CE54" s="103">
        <v>0</v>
      </c>
      <c r="CF54" s="103">
        <v>0</v>
      </c>
      <c r="CG54" s="103">
        <v>0</v>
      </c>
      <c r="CH54" s="103">
        <v>0</v>
      </c>
      <c r="CI54" s="103">
        <v>0</v>
      </c>
      <c r="CJ54" s="103">
        <v>0</v>
      </c>
      <c r="CK54" s="103">
        <v>0</v>
      </c>
      <c r="CL54" s="103">
        <v>0</v>
      </c>
      <c r="CM54" s="103">
        <v>0</v>
      </c>
      <c r="CN54" s="103">
        <v>0</v>
      </c>
      <c r="CO54" s="103">
        <v>0</v>
      </c>
      <c r="CP54" s="103">
        <v>0</v>
      </c>
      <c r="CQ54" s="103">
        <v>0</v>
      </c>
      <c r="CR54" s="103">
        <v>0</v>
      </c>
      <c r="CS54" s="103">
        <v>0</v>
      </c>
      <c r="CT54" s="103">
        <v>0</v>
      </c>
      <c r="CU54" s="103">
        <v>0</v>
      </c>
    </row>
    <row r="55" spans="2:99" x14ac:dyDescent="0.2">
      <c r="C55" s="102" t="s">
        <v>220</v>
      </c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0</v>
      </c>
      <c r="Y55" s="103">
        <v>0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v>0</v>
      </c>
      <c r="AN55" s="103">
        <v>0</v>
      </c>
      <c r="AO55" s="103">
        <v>0</v>
      </c>
      <c r="AP55" s="103">
        <v>0</v>
      </c>
      <c r="AQ55" s="103">
        <v>0</v>
      </c>
      <c r="AR55" s="103">
        <v>0</v>
      </c>
      <c r="AS55" s="103">
        <v>0</v>
      </c>
      <c r="AT55" s="103">
        <v>0</v>
      </c>
      <c r="AU55" s="103">
        <v>0</v>
      </c>
      <c r="AV55" s="103">
        <v>0</v>
      </c>
      <c r="AW55" s="103">
        <v>0</v>
      </c>
      <c r="AX55" s="103">
        <v>0</v>
      </c>
      <c r="AY55" s="103">
        <v>0</v>
      </c>
      <c r="AZ55" s="103">
        <v>0</v>
      </c>
      <c r="BA55" s="103">
        <v>0</v>
      </c>
      <c r="BB55" s="103">
        <v>0</v>
      </c>
      <c r="BC55" s="103">
        <v>0</v>
      </c>
      <c r="BD55" s="103">
        <v>0</v>
      </c>
      <c r="BE55" s="103">
        <v>0</v>
      </c>
      <c r="BF55" s="103">
        <v>0</v>
      </c>
      <c r="BG55" s="103">
        <v>0</v>
      </c>
      <c r="BH55" s="103">
        <v>0</v>
      </c>
      <c r="BI55" s="103">
        <v>0</v>
      </c>
      <c r="BJ55" s="103">
        <v>0</v>
      </c>
      <c r="BK55" s="103">
        <v>0</v>
      </c>
      <c r="BL55" s="103">
        <v>0</v>
      </c>
      <c r="BM55" s="103">
        <v>0</v>
      </c>
      <c r="BN55" s="103">
        <v>0</v>
      </c>
      <c r="BO55" s="103">
        <v>0</v>
      </c>
      <c r="BP55" s="103">
        <v>0</v>
      </c>
      <c r="BQ55" s="103">
        <v>0</v>
      </c>
      <c r="BR55" s="103">
        <v>0</v>
      </c>
      <c r="BS55" s="103">
        <v>0</v>
      </c>
      <c r="BT55" s="103">
        <v>0</v>
      </c>
      <c r="BU55" s="103">
        <v>0</v>
      </c>
      <c r="BV55" s="103">
        <v>0</v>
      </c>
      <c r="BW55" s="103">
        <v>0</v>
      </c>
      <c r="BX55" s="103">
        <v>0</v>
      </c>
      <c r="BY55" s="103">
        <v>0</v>
      </c>
      <c r="BZ55" s="103">
        <v>0</v>
      </c>
      <c r="CA55" s="103">
        <v>0</v>
      </c>
      <c r="CB55" s="103">
        <v>0</v>
      </c>
      <c r="CC55" s="103">
        <v>0</v>
      </c>
      <c r="CD55" s="103">
        <v>0</v>
      </c>
      <c r="CE55" s="103">
        <v>0</v>
      </c>
      <c r="CF55" s="103">
        <v>0</v>
      </c>
      <c r="CG55" s="103">
        <v>0</v>
      </c>
      <c r="CH55" s="103">
        <v>0</v>
      </c>
      <c r="CI55" s="103">
        <v>0</v>
      </c>
      <c r="CJ55" s="103">
        <v>0</v>
      </c>
      <c r="CK55" s="103">
        <v>0</v>
      </c>
      <c r="CL55" s="103">
        <v>0</v>
      </c>
      <c r="CM55" s="103">
        <v>0</v>
      </c>
      <c r="CN55" s="103">
        <v>0</v>
      </c>
      <c r="CO55" s="103">
        <v>0</v>
      </c>
      <c r="CP55" s="103">
        <v>0</v>
      </c>
      <c r="CQ55" s="103">
        <v>0</v>
      </c>
      <c r="CR55" s="103">
        <v>0</v>
      </c>
      <c r="CS55" s="103">
        <v>0</v>
      </c>
      <c r="CT55" s="103">
        <v>0</v>
      </c>
      <c r="CU55" s="103">
        <v>0</v>
      </c>
    </row>
    <row r="56" spans="2:99" x14ac:dyDescent="0.2">
      <c r="C56" s="102" t="s">
        <v>221</v>
      </c>
      <c r="D56" s="103">
        <v>0</v>
      </c>
      <c r="E56" s="103">
        <v>0</v>
      </c>
      <c r="F56" s="103">
        <v>0</v>
      </c>
      <c r="G56" s="103">
        <v>0</v>
      </c>
      <c r="H56" s="103">
        <v>0</v>
      </c>
      <c r="I56" s="103">
        <v>0</v>
      </c>
      <c r="J56" s="103">
        <v>0</v>
      </c>
      <c r="K56" s="103">
        <v>0</v>
      </c>
      <c r="L56" s="103">
        <v>0</v>
      </c>
      <c r="M56" s="103">
        <v>0</v>
      </c>
      <c r="N56" s="103">
        <v>0</v>
      </c>
      <c r="O56" s="103">
        <v>0</v>
      </c>
      <c r="P56" s="103">
        <v>0</v>
      </c>
      <c r="Q56" s="103">
        <v>0</v>
      </c>
      <c r="R56" s="103">
        <v>0</v>
      </c>
      <c r="S56" s="103">
        <v>0</v>
      </c>
      <c r="T56" s="103">
        <v>0</v>
      </c>
      <c r="U56" s="103">
        <v>0</v>
      </c>
      <c r="V56" s="103">
        <v>0</v>
      </c>
      <c r="W56" s="103">
        <v>0</v>
      </c>
      <c r="X56" s="103">
        <v>0</v>
      </c>
      <c r="Y56" s="103">
        <v>0</v>
      </c>
      <c r="Z56" s="103">
        <v>0</v>
      </c>
      <c r="AA56" s="103">
        <v>0</v>
      </c>
      <c r="AB56" s="103">
        <v>0</v>
      </c>
      <c r="AC56" s="103">
        <v>0</v>
      </c>
      <c r="AD56" s="103">
        <v>0</v>
      </c>
      <c r="AE56" s="103">
        <v>0</v>
      </c>
      <c r="AF56" s="103">
        <v>0</v>
      </c>
      <c r="AG56" s="103">
        <v>0</v>
      </c>
      <c r="AH56" s="103">
        <v>0</v>
      </c>
      <c r="AI56" s="103">
        <v>0</v>
      </c>
      <c r="AJ56" s="103">
        <v>0</v>
      </c>
      <c r="AK56" s="103">
        <v>0</v>
      </c>
      <c r="AL56" s="103">
        <v>0</v>
      </c>
      <c r="AM56" s="103">
        <v>0</v>
      </c>
      <c r="AN56" s="103">
        <v>0</v>
      </c>
      <c r="AO56" s="103">
        <v>0</v>
      </c>
      <c r="AP56" s="103">
        <v>0</v>
      </c>
      <c r="AQ56" s="103">
        <v>0</v>
      </c>
      <c r="AR56" s="103">
        <v>0</v>
      </c>
      <c r="AS56" s="103">
        <v>0</v>
      </c>
      <c r="AT56" s="103">
        <v>0</v>
      </c>
      <c r="AU56" s="103">
        <v>0</v>
      </c>
      <c r="AV56" s="103">
        <v>0</v>
      </c>
      <c r="AW56" s="103">
        <v>0</v>
      </c>
      <c r="AX56" s="103">
        <v>0</v>
      </c>
      <c r="AY56" s="103">
        <v>0</v>
      </c>
      <c r="AZ56" s="103">
        <v>0</v>
      </c>
      <c r="BA56" s="103">
        <v>0</v>
      </c>
      <c r="BB56" s="103">
        <v>0</v>
      </c>
      <c r="BC56" s="103">
        <v>0</v>
      </c>
      <c r="BD56" s="103">
        <v>0</v>
      </c>
      <c r="BE56" s="103">
        <v>0</v>
      </c>
      <c r="BF56" s="103">
        <v>0</v>
      </c>
      <c r="BG56" s="103">
        <v>0</v>
      </c>
      <c r="BH56" s="103">
        <v>0</v>
      </c>
      <c r="BI56" s="103">
        <v>0</v>
      </c>
      <c r="BJ56" s="103">
        <v>0</v>
      </c>
      <c r="BK56" s="103">
        <v>0</v>
      </c>
      <c r="BL56" s="103">
        <v>0</v>
      </c>
      <c r="BM56" s="103">
        <v>0</v>
      </c>
      <c r="BN56" s="103">
        <v>0</v>
      </c>
      <c r="BO56" s="103">
        <v>0</v>
      </c>
      <c r="BP56" s="103">
        <v>0</v>
      </c>
      <c r="BQ56" s="103">
        <v>0</v>
      </c>
      <c r="BR56" s="103">
        <v>0</v>
      </c>
      <c r="BS56" s="103">
        <v>0</v>
      </c>
      <c r="BT56" s="103">
        <v>0</v>
      </c>
      <c r="BU56" s="103">
        <v>0</v>
      </c>
      <c r="BV56" s="103">
        <v>0</v>
      </c>
      <c r="BW56" s="103">
        <v>0</v>
      </c>
      <c r="BX56" s="103">
        <v>0</v>
      </c>
      <c r="BY56" s="103">
        <v>0</v>
      </c>
      <c r="BZ56" s="103">
        <v>0</v>
      </c>
      <c r="CA56" s="103">
        <v>0</v>
      </c>
      <c r="CB56" s="103">
        <v>0</v>
      </c>
      <c r="CC56" s="103">
        <v>0</v>
      </c>
      <c r="CD56" s="103">
        <v>0</v>
      </c>
      <c r="CE56" s="103">
        <v>0</v>
      </c>
      <c r="CF56" s="103">
        <v>0</v>
      </c>
      <c r="CG56" s="103">
        <v>0</v>
      </c>
      <c r="CH56" s="103">
        <v>0</v>
      </c>
      <c r="CI56" s="103">
        <v>0</v>
      </c>
      <c r="CJ56" s="103">
        <v>0</v>
      </c>
      <c r="CK56" s="103">
        <v>0</v>
      </c>
      <c r="CL56" s="103">
        <v>0</v>
      </c>
      <c r="CM56" s="103">
        <v>0</v>
      </c>
      <c r="CN56" s="103">
        <v>0</v>
      </c>
      <c r="CO56" s="103">
        <v>0</v>
      </c>
      <c r="CP56" s="103">
        <v>0</v>
      </c>
      <c r="CQ56" s="103">
        <v>0</v>
      </c>
      <c r="CR56" s="103">
        <v>0</v>
      </c>
      <c r="CS56" s="103">
        <v>0</v>
      </c>
      <c r="CT56" s="103">
        <v>0</v>
      </c>
      <c r="CU56" s="103">
        <v>0</v>
      </c>
    </row>
    <row r="57" spans="2:99" x14ac:dyDescent="0.2">
      <c r="C57" s="102" t="s">
        <v>222</v>
      </c>
      <c r="D57" s="103">
        <v>0</v>
      </c>
      <c r="E57" s="103">
        <v>0</v>
      </c>
      <c r="F57" s="103">
        <v>0</v>
      </c>
      <c r="G57" s="103">
        <v>0</v>
      </c>
      <c r="H57" s="103">
        <v>0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N57" s="103">
        <v>0</v>
      </c>
      <c r="AO57" s="103">
        <v>0</v>
      </c>
      <c r="AP57" s="103">
        <v>0</v>
      </c>
      <c r="AQ57" s="103">
        <v>0</v>
      </c>
      <c r="AR57" s="103">
        <v>0</v>
      </c>
      <c r="AS57" s="103">
        <v>0</v>
      </c>
      <c r="AT57" s="103">
        <v>0</v>
      </c>
      <c r="AU57" s="103">
        <v>0</v>
      </c>
      <c r="AV57" s="103">
        <v>0</v>
      </c>
      <c r="AW57" s="103">
        <v>0</v>
      </c>
      <c r="AX57" s="103">
        <v>0</v>
      </c>
      <c r="AY57" s="103">
        <v>0</v>
      </c>
      <c r="AZ57" s="103">
        <v>0</v>
      </c>
      <c r="BA57" s="103">
        <v>0</v>
      </c>
      <c r="BB57" s="103">
        <v>0</v>
      </c>
      <c r="BC57" s="103">
        <v>0</v>
      </c>
      <c r="BD57" s="103">
        <v>0</v>
      </c>
      <c r="BE57" s="103">
        <v>0</v>
      </c>
      <c r="BF57" s="103">
        <v>0</v>
      </c>
      <c r="BG57" s="103">
        <v>0</v>
      </c>
      <c r="BH57" s="103">
        <v>0</v>
      </c>
      <c r="BI57" s="103">
        <v>0</v>
      </c>
      <c r="BJ57" s="103">
        <v>0</v>
      </c>
      <c r="BK57" s="103">
        <v>0</v>
      </c>
      <c r="BL57" s="103">
        <v>0</v>
      </c>
      <c r="BM57" s="103">
        <v>0</v>
      </c>
      <c r="BN57" s="103">
        <v>0</v>
      </c>
      <c r="BO57" s="103">
        <v>0</v>
      </c>
      <c r="BP57" s="103">
        <v>0</v>
      </c>
      <c r="BQ57" s="103">
        <v>0</v>
      </c>
      <c r="BR57" s="103">
        <v>0</v>
      </c>
      <c r="BS57" s="103">
        <v>0</v>
      </c>
      <c r="BT57" s="103">
        <v>0</v>
      </c>
      <c r="BU57" s="103">
        <v>0</v>
      </c>
      <c r="BV57" s="103">
        <v>0</v>
      </c>
      <c r="BW57" s="103">
        <v>0</v>
      </c>
      <c r="BX57" s="103">
        <v>0</v>
      </c>
      <c r="BY57" s="103">
        <v>0</v>
      </c>
      <c r="BZ57" s="103">
        <v>0</v>
      </c>
      <c r="CA57" s="103">
        <v>0</v>
      </c>
      <c r="CB57" s="103">
        <v>0</v>
      </c>
      <c r="CC57" s="103">
        <v>0</v>
      </c>
      <c r="CD57" s="103">
        <v>0</v>
      </c>
      <c r="CE57" s="103">
        <v>0</v>
      </c>
      <c r="CF57" s="103">
        <v>0</v>
      </c>
      <c r="CG57" s="103">
        <v>0</v>
      </c>
      <c r="CH57" s="103">
        <v>0</v>
      </c>
      <c r="CI57" s="103">
        <v>0</v>
      </c>
      <c r="CJ57" s="103">
        <v>0</v>
      </c>
      <c r="CK57" s="103">
        <v>0</v>
      </c>
      <c r="CL57" s="103">
        <v>0</v>
      </c>
      <c r="CM57" s="103">
        <v>0</v>
      </c>
      <c r="CN57" s="103">
        <v>0</v>
      </c>
      <c r="CO57" s="103">
        <v>0</v>
      </c>
      <c r="CP57" s="103">
        <v>0</v>
      </c>
      <c r="CQ57" s="103">
        <v>0</v>
      </c>
      <c r="CR57" s="103">
        <v>0</v>
      </c>
      <c r="CS57" s="103">
        <v>0</v>
      </c>
      <c r="CT57" s="103">
        <v>0</v>
      </c>
      <c r="CU57" s="103">
        <v>0</v>
      </c>
    </row>
    <row r="58" spans="2:99" x14ac:dyDescent="0.2">
      <c r="C58" s="102" t="s">
        <v>223</v>
      </c>
      <c r="D58" s="103">
        <v>0</v>
      </c>
      <c r="E58" s="103">
        <v>0</v>
      </c>
      <c r="F58" s="103">
        <v>0</v>
      </c>
      <c r="G58" s="103">
        <v>0</v>
      </c>
      <c r="H58" s="103">
        <v>0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N58" s="103">
        <v>0</v>
      </c>
      <c r="AO58" s="103">
        <v>0</v>
      </c>
      <c r="AP58" s="103">
        <v>0</v>
      </c>
      <c r="AQ58" s="103">
        <v>0</v>
      </c>
      <c r="AR58" s="103">
        <v>0</v>
      </c>
      <c r="AS58" s="103">
        <v>0</v>
      </c>
      <c r="AT58" s="103">
        <v>0</v>
      </c>
      <c r="AU58" s="103">
        <v>0</v>
      </c>
      <c r="AV58" s="103">
        <v>0</v>
      </c>
      <c r="AW58" s="103">
        <v>0</v>
      </c>
      <c r="AX58" s="103">
        <v>0</v>
      </c>
      <c r="AY58" s="103">
        <v>0</v>
      </c>
      <c r="AZ58" s="103">
        <v>0</v>
      </c>
      <c r="BA58" s="103">
        <v>0</v>
      </c>
      <c r="BB58" s="103">
        <v>0</v>
      </c>
      <c r="BC58" s="103">
        <v>0</v>
      </c>
      <c r="BD58" s="103">
        <v>0</v>
      </c>
      <c r="BE58" s="103">
        <v>0</v>
      </c>
      <c r="BF58" s="103">
        <v>0</v>
      </c>
      <c r="BG58" s="103">
        <v>0</v>
      </c>
      <c r="BH58" s="103">
        <v>0</v>
      </c>
      <c r="BI58" s="103">
        <v>0</v>
      </c>
      <c r="BJ58" s="103">
        <v>0</v>
      </c>
      <c r="BK58" s="103">
        <v>0</v>
      </c>
      <c r="BL58" s="103">
        <v>0</v>
      </c>
      <c r="BM58" s="103">
        <v>0</v>
      </c>
      <c r="BN58" s="103">
        <v>0</v>
      </c>
      <c r="BO58" s="103">
        <v>0</v>
      </c>
      <c r="BP58" s="103">
        <v>0</v>
      </c>
      <c r="BQ58" s="103">
        <v>0</v>
      </c>
      <c r="BR58" s="103">
        <v>0</v>
      </c>
      <c r="BS58" s="103">
        <v>0</v>
      </c>
      <c r="BT58" s="103">
        <v>0</v>
      </c>
      <c r="BU58" s="103">
        <v>0</v>
      </c>
      <c r="BV58" s="103">
        <v>0</v>
      </c>
      <c r="BW58" s="103">
        <v>0</v>
      </c>
      <c r="BX58" s="103">
        <v>0</v>
      </c>
      <c r="BY58" s="103">
        <v>0</v>
      </c>
      <c r="BZ58" s="103">
        <v>0</v>
      </c>
      <c r="CA58" s="103">
        <v>0</v>
      </c>
      <c r="CB58" s="103">
        <v>0</v>
      </c>
      <c r="CC58" s="103">
        <v>0</v>
      </c>
      <c r="CD58" s="103">
        <v>0</v>
      </c>
      <c r="CE58" s="103">
        <v>0</v>
      </c>
      <c r="CF58" s="103">
        <v>0</v>
      </c>
      <c r="CG58" s="103">
        <v>0</v>
      </c>
      <c r="CH58" s="103">
        <v>0</v>
      </c>
      <c r="CI58" s="103">
        <v>0</v>
      </c>
      <c r="CJ58" s="103">
        <v>0</v>
      </c>
      <c r="CK58" s="103">
        <v>0</v>
      </c>
      <c r="CL58" s="103">
        <v>0</v>
      </c>
      <c r="CM58" s="103">
        <v>0</v>
      </c>
      <c r="CN58" s="103">
        <v>0</v>
      </c>
      <c r="CO58" s="103">
        <v>0</v>
      </c>
      <c r="CP58" s="103">
        <v>0</v>
      </c>
      <c r="CQ58" s="103">
        <v>0</v>
      </c>
      <c r="CR58" s="103">
        <v>0</v>
      </c>
      <c r="CS58" s="103">
        <v>0</v>
      </c>
      <c r="CT58" s="103">
        <v>0</v>
      </c>
      <c r="CU58" s="103">
        <v>0</v>
      </c>
    </row>
    <row r="59" spans="2:99" x14ac:dyDescent="0.2">
      <c r="C59" s="102" t="s">
        <v>224</v>
      </c>
      <c r="D59" s="103">
        <v>0</v>
      </c>
      <c r="E59" s="103">
        <v>0</v>
      </c>
      <c r="F59" s="103">
        <v>0</v>
      </c>
      <c r="G59" s="103">
        <v>0</v>
      </c>
      <c r="H59" s="103">
        <v>0</v>
      </c>
      <c r="I59" s="103">
        <v>0</v>
      </c>
      <c r="J59" s="103">
        <v>0</v>
      </c>
      <c r="K59" s="103">
        <v>0</v>
      </c>
      <c r="L59" s="103">
        <v>0</v>
      </c>
      <c r="M59" s="103">
        <v>0</v>
      </c>
      <c r="N59" s="103">
        <v>0</v>
      </c>
      <c r="O59" s="103"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3">
        <v>0</v>
      </c>
      <c r="W59" s="103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3">
        <v>0</v>
      </c>
      <c r="BU59" s="103">
        <v>0</v>
      </c>
      <c r="BV59" s="103">
        <v>0</v>
      </c>
      <c r="BW59" s="103">
        <v>0</v>
      </c>
      <c r="BX59" s="103">
        <v>0</v>
      </c>
      <c r="BY59" s="103">
        <v>0</v>
      </c>
      <c r="BZ59" s="103">
        <v>0</v>
      </c>
      <c r="CA59" s="103">
        <v>0</v>
      </c>
      <c r="CB59" s="103">
        <v>0</v>
      </c>
      <c r="CC59" s="103">
        <v>0</v>
      </c>
      <c r="CD59" s="103">
        <v>0</v>
      </c>
      <c r="CE59" s="103">
        <v>0</v>
      </c>
      <c r="CF59" s="103">
        <v>0</v>
      </c>
      <c r="CG59" s="103">
        <v>0</v>
      </c>
      <c r="CH59" s="103">
        <v>0</v>
      </c>
      <c r="CI59" s="103">
        <v>0</v>
      </c>
      <c r="CJ59" s="103">
        <v>0</v>
      </c>
      <c r="CK59" s="103">
        <v>0</v>
      </c>
      <c r="CL59" s="103">
        <v>0</v>
      </c>
      <c r="CM59" s="103">
        <v>0</v>
      </c>
      <c r="CN59" s="103">
        <v>0</v>
      </c>
      <c r="CO59" s="103">
        <v>0</v>
      </c>
      <c r="CP59" s="103">
        <v>0</v>
      </c>
      <c r="CQ59" s="103">
        <v>0</v>
      </c>
      <c r="CR59" s="103">
        <v>0</v>
      </c>
      <c r="CS59" s="103">
        <v>0</v>
      </c>
      <c r="CT59" s="103">
        <v>0</v>
      </c>
      <c r="CU59" s="103">
        <v>0</v>
      </c>
    </row>
    <row r="60" spans="2:99" x14ac:dyDescent="0.2">
      <c r="C60" s="102" t="s">
        <v>225</v>
      </c>
      <c r="D60" s="103">
        <v>0</v>
      </c>
      <c r="E60" s="103">
        <v>0</v>
      </c>
      <c r="F60" s="103">
        <v>0</v>
      </c>
      <c r="G60" s="103">
        <v>0</v>
      </c>
      <c r="H60" s="103">
        <v>0</v>
      </c>
      <c r="I60" s="103">
        <v>0</v>
      </c>
      <c r="J60" s="103">
        <v>0</v>
      </c>
      <c r="K60" s="103">
        <v>0</v>
      </c>
      <c r="L60" s="103">
        <v>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>
        <v>0</v>
      </c>
      <c r="X60" s="103">
        <v>0</v>
      </c>
      <c r="Y60" s="103">
        <v>0</v>
      </c>
      <c r="Z60" s="103">
        <v>0</v>
      </c>
      <c r="AA60" s="103">
        <v>0</v>
      </c>
      <c r="AB60" s="103">
        <v>0</v>
      </c>
      <c r="AC60" s="103">
        <v>0</v>
      </c>
      <c r="AD60" s="103">
        <v>0</v>
      </c>
      <c r="AE60" s="103">
        <v>0</v>
      </c>
      <c r="AF60" s="103">
        <v>0</v>
      </c>
      <c r="AG60" s="103">
        <v>0</v>
      </c>
      <c r="AH60" s="103">
        <v>0</v>
      </c>
      <c r="AI60" s="103">
        <v>0</v>
      </c>
      <c r="AJ60" s="103">
        <v>0</v>
      </c>
      <c r="AK60" s="103">
        <v>0</v>
      </c>
      <c r="AL60" s="103">
        <v>0</v>
      </c>
      <c r="AM60" s="103">
        <v>0</v>
      </c>
      <c r="AN60" s="103">
        <v>0</v>
      </c>
      <c r="AO60" s="103">
        <v>0</v>
      </c>
      <c r="AP60" s="103">
        <v>0</v>
      </c>
      <c r="AQ60" s="103">
        <v>0</v>
      </c>
      <c r="AR60" s="103">
        <v>0</v>
      </c>
      <c r="AS60" s="103">
        <v>0</v>
      </c>
      <c r="AT60" s="103">
        <v>0</v>
      </c>
      <c r="AU60" s="103">
        <v>0</v>
      </c>
      <c r="AV60" s="103">
        <v>0</v>
      </c>
      <c r="AW60" s="103">
        <v>0</v>
      </c>
      <c r="AX60" s="103">
        <v>0</v>
      </c>
      <c r="AY60" s="103">
        <v>0</v>
      </c>
      <c r="AZ60" s="103">
        <v>0</v>
      </c>
      <c r="BA60" s="103">
        <v>0</v>
      </c>
      <c r="BB60" s="103">
        <v>0</v>
      </c>
      <c r="BC60" s="103">
        <v>0</v>
      </c>
      <c r="BD60" s="103">
        <v>0</v>
      </c>
      <c r="BE60" s="103">
        <v>0</v>
      </c>
      <c r="BF60" s="103">
        <v>0</v>
      </c>
      <c r="BG60" s="103">
        <v>0</v>
      </c>
      <c r="BH60" s="103">
        <v>0</v>
      </c>
      <c r="BI60" s="103">
        <v>0</v>
      </c>
      <c r="BJ60" s="103">
        <v>0</v>
      </c>
      <c r="BK60" s="103">
        <v>0</v>
      </c>
      <c r="BL60" s="103">
        <v>0</v>
      </c>
      <c r="BM60" s="103">
        <v>0</v>
      </c>
      <c r="BN60" s="103">
        <v>0</v>
      </c>
      <c r="BO60" s="103">
        <v>0</v>
      </c>
      <c r="BP60" s="103">
        <v>0</v>
      </c>
      <c r="BQ60" s="103">
        <v>0</v>
      </c>
      <c r="BR60" s="103">
        <v>0</v>
      </c>
      <c r="BS60" s="103">
        <v>0</v>
      </c>
      <c r="BT60" s="103">
        <v>0</v>
      </c>
      <c r="BU60" s="103">
        <v>0</v>
      </c>
      <c r="BV60" s="103">
        <v>0</v>
      </c>
      <c r="BW60" s="103">
        <v>0</v>
      </c>
      <c r="BX60" s="103">
        <v>0</v>
      </c>
      <c r="BY60" s="103">
        <v>0</v>
      </c>
      <c r="BZ60" s="103">
        <v>0</v>
      </c>
      <c r="CA60" s="103">
        <v>0</v>
      </c>
      <c r="CB60" s="103">
        <v>0</v>
      </c>
      <c r="CC60" s="103">
        <v>0</v>
      </c>
      <c r="CD60" s="103">
        <v>0</v>
      </c>
      <c r="CE60" s="103">
        <v>0</v>
      </c>
      <c r="CF60" s="103">
        <v>0</v>
      </c>
      <c r="CG60" s="103">
        <v>0</v>
      </c>
      <c r="CH60" s="103">
        <v>0</v>
      </c>
      <c r="CI60" s="103">
        <v>0</v>
      </c>
      <c r="CJ60" s="103">
        <v>0</v>
      </c>
      <c r="CK60" s="103">
        <v>0</v>
      </c>
      <c r="CL60" s="103">
        <v>0</v>
      </c>
      <c r="CM60" s="103">
        <v>0</v>
      </c>
      <c r="CN60" s="103">
        <v>0</v>
      </c>
      <c r="CO60" s="103">
        <v>0</v>
      </c>
      <c r="CP60" s="103">
        <v>0</v>
      </c>
      <c r="CQ60" s="103">
        <v>0</v>
      </c>
      <c r="CR60" s="103">
        <v>0</v>
      </c>
      <c r="CS60" s="103">
        <v>0</v>
      </c>
      <c r="CT60" s="103">
        <v>0</v>
      </c>
      <c r="CU60" s="103">
        <v>0</v>
      </c>
    </row>
    <row r="61" spans="2:99" x14ac:dyDescent="0.2">
      <c r="C61" s="102" t="s">
        <v>226</v>
      </c>
      <c r="D61" s="103">
        <v>0</v>
      </c>
      <c r="E61" s="103">
        <v>0</v>
      </c>
      <c r="F61" s="103">
        <v>0</v>
      </c>
      <c r="G61" s="103">
        <v>0</v>
      </c>
      <c r="H61" s="103">
        <v>0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3">
        <v>0</v>
      </c>
      <c r="W61" s="103">
        <v>0</v>
      </c>
      <c r="X61" s="103">
        <v>0</v>
      </c>
      <c r="Y61" s="103">
        <v>0</v>
      </c>
      <c r="Z61" s="103">
        <v>0</v>
      </c>
      <c r="AA61" s="103">
        <v>0</v>
      </c>
      <c r="AB61" s="103">
        <v>0</v>
      </c>
      <c r="AC61" s="103">
        <v>0</v>
      </c>
      <c r="AD61" s="103">
        <v>0</v>
      </c>
      <c r="AE61" s="103">
        <v>0</v>
      </c>
      <c r="AF61" s="103">
        <v>0</v>
      </c>
      <c r="AG61" s="103">
        <v>0</v>
      </c>
      <c r="AH61" s="103">
        <v>0</v>
      </c>
      <c r="AI61" s="103">
        <v>0</v>
      </c>
      <c r="AJ61" s="103">
        <v>0</v>
      </c>
      <c r="AK61" s="103">
        <v>0</v>
      </c>
      <c r="AL61" s="103">
        <v>0</v>
      </c>
      <c r="AM61" s="103">
        <v>0</v>
      </c>
      <c r="AN61" s="103">
        <v>0</v>
      </c>
      <c r="AO61" s="103">
        <v>0</v>
      </c>
      <c r="AP61" s="103">
        <v>0</v>
      </c>
      <c r="AQ61" s="103">
        <v>0</v>
      </c>
      <c r="AR61" s="103">
        <v>0</v>
      </c>
      <c r="AS61" s="103">
        <v>0</v>
      </c>
      <c r="AT61" s="103">
        <v>0</v>
      </c>
      <c r="AU61" s="103">
        <v>0</v>
      </c>
      <c r="AV61" s="103">
        <v>0</v>
      </c>
      <c r="AW61" s="103">
        <v>0</v>
      </c>
      <c r="AX61" s="103">
        <v>0</v>
      </c>
      <c r="AY61" s="103">
        <v>0</v>
      </c>
      <c r="AZ61" s="103">
        <v>0</v>
      </c>
      <c r="BA61" s="103">
        <v>0</v>
      </c>
      <c r="BB61" s="103">
        <v>0</v>
      </c>
      <c r="BC61" s="103">
        <v>0</v>
      </c>
      <c r="BD61" s="103">
        <v>0</v>
      </c>
      <c r="BE61" s="103">
        <v>0</v>
      </c>
      <c r="BF61" s="103">
        <v>0</v>
      </c>
      <c r="BG61" s="103">
        <v>0</v>
      </c>
      <c r="BH61" s="103">
        <v>0</v>
      </c>
      <c r="BI61" s="103">
        <v>0</v>
      </c>
      <c r="BJ61" s="103">
        <v>0</v>
      </c>
      <c r="BK61" s="103">
        <v>0</v>
      </c>
      <c r="BL61" s="103">
        <v>0</v>
      </c>
      <c r="BM61" s="103">
        <v>0</v>
      </c>
      <c r="BN61" s="103">
        <v>0</v>
      </c>
      <c r="BO61" s="103">
        <v>0</v>
      </c>
      <c r="BP61" s="103">
        <v>0</v>
      </c>
      <c r="BQ61" s="103">
        <v>0</v>
      </c>
      <c r="BR61" s="103">
        <v>0</v>
      </c>
      <c r="BS61" s="103">
        <v>0</v>
      </c>
      <c r="BT61" s="103">
        <v>0</v>
      </c>
      <c r="BU61" s="103">
        <v>0</v>
      </c>
      <c r="BV61" s="103">
        <v>0</v>
      </c>
      <c r="BW61" s="103">
        <v>0</v>
      </c>
      <c r="BX61" s="103">
        <v>0</v>
      </c>
      <c r="BY61" s="103">
        <v>0</v>
      </c>
      <c r="BZ61" s="103">
        <v>0</v>
      </c>
      <c r="CA61" s="103">
        <v>0</v>
      </c>
      <c r="CB61" s="103">
        <v>0</v>
      </c>
      <c r="CC61" s="103">
        <v>0</v>
      </c>
      <c r="CD61" s="103">
        <v>0</v>
      </c>
      <c r="CE61" s="103">
        <v>0</v>
      </c>
      <c r="CF61" s="103">
        <v>0</v>
      </c>
      <c r="CG61" s="103">
        <v>0</v>
      </c>
      <c r="CH61" s="103">
        <v>0</v>
      </c>
      <c r="CI61" s="103">
        <v>0</v>
      </c>
      <c r="CJ61" s="103">
        <v>0</v>
      </c>
      <c r="CK61" s="103">
        <v>0</v>
      </c>
      <c r="CL61" s="103">
        <v>0</v>
      </c>
      <c r="CM61" s="103">
        <v>0</v>
      </c>
      <c r="CN61" s="103">
        <v>0</v>
      </c>
      <c r="CO61" s="103">
        <v>0</v>
      </c>
      <c r="CP61" s="103">
        <v>0</v>
      </c>
      <c r="CQ61" s="103">
        <v>0</v>
      </c>
      <c r="CR61" s="103">
        <v>0</v>
      </c>
      <c r="CS61" s="103">
        <v>0</v>
      </c>
      <c r="CT61" s="103">
        <v>0</v>
      </c>
      <c r="CU61" s="103">
        <v>0</v>
      </c>
    </row>
    <row r="62" spans="2:99" x14ac:dyDescent="0.2">
      <c r="C62" s="102" t="s">
        <v>227</v>
      </c>
      <c r="D62" s="103">
        <v>0</v>
      </c>
      <c r="E62" s="103">
        <v>0</v>
      </c>
      <c r="F62" s="103">
        <v>0</v>
      </c>
      <c r="G62" s="103">
        <v>0</v>
      </c>
      <c r="H62" s="103">
        <v>0</v>
      </c>
      <c r="I62" s="103">
        <v>0</v>
      </c>
      <c r="J62" s="103">
        <v>0</v>
      </c>
      <c r="K62" s="103">
        <v>0</v>
      </c>
      <c r="L62" s="103">
        <v>0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>
        <v>0</v>
      </c>
      <c r="U62" s="103">
        <v>0</v>
      </c>
      <c r="V62" s="103">
        <v>0</v>
      </c>
      <c r="W62" s="103">
        <v>0</v>
      </c>
      <c r="X62" s="103">
        <v>0</v>
      </c>
      <c r="Y62" s="103">
        <v>0</v>
      </c>
      <c r="Z62" s="103">
        <v>0</v>
      </c>
      <c r="AA62" s="103">
        <v>0</v>
      </c>
      <c r="AB62" s="103">
        <v>0</v>
      </c>
      <c r="AC62" s="103">
        <v>0</v>
      </c>
      <c r="AD62" s="103">
        <v>0</v>
      </c>
      <c r="AE62" s="103">
        <v>0</v>
      </c>
      <c r="AF62" s="103">
        <v>0</v>
      </c>
      <c r="AG62" s="103">
        <v>0</v>
      </c>
      <c r="AH62" s="103">
        <v>0</v>
      </c>
      <c r="AI62" s="103">
        <v>0</v>
      </c>
      <c r="AJ62" s="103">
        <v>0</v>
      </c>
      <c r="AK62" s="103">
        <v>0</v>
      </c>
      <c r="AL62" s="103">
        <v>0</v>
      </c>
      <c r="AM62" s="103">
        <v>0</v>
      </c>
      <c r="AN62" s="103">
        <v>0</v>
      </c>
      <c r="AO62" s="103">
        <v>0</v>
      </c>
      <c r="AP62" s="103">
        <v>0</v>
      </c>
      <c r="AQ62" s="103">
        <v>0</v>
      </c>
      <c r="AR62" s="103">
        <v>0</v>
      </c>
      <c r="AS62" s="103">
        <v>0</v>
      </c>
      <c r="AT62" s="103">
        <v>0</v>
      </c>
      <c r="AU62" s="103">
        <v>0</v>
      </c>
      <c r="AV62" s="103">
        <v>0</v>
      </c>
      <c r="AW62" s="103">
        <v>0</v>
      </c>
      <c r="AX62" s="103">
        <v>0</v>
      </c>
      <c r="AY62" s="103">
        <v>0</v>
      </c>
      <c r="AZ62" s="103">
        <v>0</v>
      </c>
      <c r="BA62" s="103">
        <v>0</v>
      </c>
      <c r="BB62" s="103">
        <v>0</v>
      </c>
      <c r="BC62" s="103">
        <v>0</v>
      </c>
      <c r="BD62" s="103">
        <v>0</v>
      </c>
      <c r="BE62" s="103">
        <v>0</v>
      </c>
      <c r="BF62" s="103">
        <v>0</v>
      </c>
      <c r="BG62" s="103">
        <v>0</v>
      </c>
      <c r="BH62" s="103">
        <v>0</v>
      </c>
      <c r="BI62" s="103">
        <v>0</v>
      </c>
      <c r="BJ62" s="103">
        <v>0</v>
      </c>
      <c r="BK62" s="103">
        <v>0</v>
      </c>
      <c r="BL62" s="103">
        <v>0</v>
      </c>
      <c r="BM62" s="103">
        <v>0</v>
      </c>
      <c r="BN62" s="103">
        <v>0</v>
      </c>
      <c r="BO62" s="103">
        <v>0</v>
      </c>
      <c r="BP62" s="103">
        <v>0</v>
      </c>
      <c r="BQ62" s="103">
        <v>0</v>
      </c>
      <c r="BR62" s="103">
        <v>0</v>
      </c>
      <c r="BS62" s="103">
        <v>0</v>
      </c>
      <c r="BT62" s="103">
        <v>0</v>
      </c>
      <c r="BU62" s="103">
        <v>0</v>
      </c>
      <c r="BV62" s="103">
        <v>0</v>
      </c>
      <c r="BW62" s="103">
        <v>0</v>
      </c>
      <c r="BX62" s="103">
        <v>0</v>
      </c>
      <c r="BY62" s="103">
        <v>0</v>
      </c>
      <c r="BZ62" s="103">
        <v>0</v>
      </c>
      <c r="CA62" s="103">
        <v>0</v>
      </c>
      <c r="CB62" s="103">
        <v>0</v>
      </c>
      <c r="CC62" s="103">
        <v>0</v>
      </c>
      <c r="CD62" s="103">
        <v>0</v>
      </c>
      <c r="CE62" s="103">
        <v>0</v>
      </c>
      <c r="CF62" s="103">
        <v>0</v>
      </c>
      <c r="CG62" s="103">
        <v>0</v>
      </c>
      <c r="CH62" s="103">
        <v>0</v>
      </c>
      <c r="CI62" s="103">
        <v>0</v>
      </c>
      <c r="CJ62" s="103">
        <v>0</v>
      </c>
      <c r="CK62" s="103">
        <v>0</v>
      </c>
      <c r="CL62" s="103">
        <v>0</v>
      </c>
      <c r="CM62" s="103">
        <v>0</v>
      </c>
      <c r="CN62" s="103">
        <v>0</v>
      </c>
      <c r="CO62" s="103">
        <v>0</v>
      </c>
      <c r="CP62" s="103">
        <v>0</v>
      </c>
      <c r="CQ62" s="103">
        <v>0</v>
      </c>
      <c r="CR62" s="103">
        <v>0</v>
      </c>
      <c r="CS62" s="103">
        <v>0</v>
      </c>
      <c r="CT62" s="103">
        <v>0</v>
      </c>
      <c r="CU62" s="103">
        <v>0</v>
      </c>
    </row>
    <row r="63" spans="2:99" x14ac:dyDescent="0.2">
      <c r="C63" s="102" t="s">
        <v>228</v>
      </c>
      <c r="D63" s="103">
        <v>0</v>
      </c>
      <c r="E63" s="103">
        <v>0</v>
      </c>
      <c r="F63" s="103">
        <v>0</v>
      </c>
      <c r="G63" s="103">
        <v>0</v>
      </c>
      <c r="H63" s="103">
        <v>0</v>
      </c>
      <c r="I63" s="103">
        <v>0</v>
      </c>
      <c r="J63" s="103">
        <v>0</v>
      </c>
      <c r="K63" s="103">
        <v>0</v>
      </c>
      <c r="L63" s="103">
        <v>0</v>
      </c>
      <c r="M63" s="103">
        <v>0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3">
        <v>0</v>
      </c>
      <c r="W63" s="103">
        <v>0</v>
      </c>
      <c r="X63" s="103">
        <v>0</v>
      </c>
      <c r="Y63" s="103">
        <v>0</v>
      </c>
      <c r="Z63" s="103">
        <v>0</v>
      </c>
      <c r="AA63" s="103">
        <v>0</v>
      </c>
      <c r="AB63" s="103">
        <v>0</v>
      </c>
      <c r="AC63" s="103">
        <v>0</v>
      </c>
      <c r="AD63" s="103">
        <v>0</v>
      </c>
      <c r="AE63" s="103">
        <v>0</v>
      </c>
      <c r="AF63" s="103">
        <v>0</v>
      </c>
      <c r="AG63" s="103">
        <v>0</v>
      </c>
      <c r="AH63" s="103">
        <v>0</v>
      </c>
      <c r="AI63" s="103">
        <v>0</v>
      </c>
      <c r="AJ63" s="103">
        <v>0</v>
      </c>
      <c r="AK63" s="103">
        <v>0</v>
      </c>
      <c r="AL63" s="103">
        <v>0</v>
      </c>
      <c r="AM63" s="103">
        <v>0</v>
      </c>
      <c r="AN63" s="103">
        <v>0</v>
      </c>
      <c r="AO63" s="103">
        <v>0</v>
      </c>
      <c r="AP63" s="103">
        <v>0</v>
      </c>
      <c r="AQ63" s="103">
        <v>0</v>
      </c>
      <c r="AR63" s="103">
        <v>0</v>
      </c>
      <c r="AS63" s="103">
        <v>0</v>
      </c>
      <c r="AT63" s="103">
        <v>0</v>
      </c>
      <c r="AU63" s="103">
        <v>0</v>
      </c>
      <c r="AV63" s="103">
        <v>0</v>
      </c>
      <c r="AW63" s="103">
        <v>0</v>
      </c>
      <c r="AX63" s="103">
        <v>0</v>
      </c>
      <c r="AY63" s="103">
        <v>0</v>
      </c>
      <c r="AZ63" s="103">
        <v>0</v>
      </c>
      <c r="BA63" s="103">
        <v>0</v>
      </c>
      <c r="BB63" s="103">
        <v>0</v>
      </c>
      <c r="BC63" s="103">
        <v>0</v>
      </c>
      <c r="BD63" s="103">
        <v>0</v>
      </c>
      <c r="BE63" s="103">
        <v>0</v>
      </c>
      <c r="BF63" s="103">
        <v>0</v>
      </c>
      <c r="BG63" s="103">
        <v>0</v>
      </c>
      <c r="BH63" s="103">
        <v>0</v>
      </c>
      <c r="BI63" s="103">
        <v>0</v>
      </c>
      <c r="BJ63" s="103">
        <v>0</v>
      </c>
      <c r="BK63" s="103">
        <v>0</v>
      </c>
      <c r="BL63" s="103">
        <v>0</v>
      </c>
      <c r="BM63" s="103">
        <v>0</v>
      </c>
      <c r="BN63" s="103">
        <v>0</v>
      </c>
      <c r="BO63" s="103">
        <v>0</v>
      </c>
      <c r="BP63" s="103">
        <v>0</v>
      </c>
      <c r="BQ63" s="103">
        <v>0</v>
      </c>
      <c r="BR63" s="103">
        <v>0</v>
      </c>
      <c r="BS63" s="103">
        <v>0</v>
      </c>
      <c r="BT63" s="103">
        <v>0</v>
      </c>
      <c r="BU63" s="103">
        <v>0</v>
      </c>
      <c r="BV63" s="103">
        <v>0</v>
      </c>
      <c r="BW63" s="103">
        <v>0</v>
      </c>
      <c r="BX63" s="103">
        <v>0</v>
      </c>
      <c r="BY63" s="103">
        <v>0</v>
      </c>
      <c r="BZ63" s="103">
        <v>0</v>
      </c>
      <c r="CA63" s="103">
        <v>0</v>
      </c>
      <c r="CB63" s="103">
        <v>0</v>
      </c>
      <c r="CC63" s="103">
        <v>0</v>
      </c>
      <c r="CD63" s="103">
        <v>0</v>
      </c>
      <c r="CE63" s="103">
        <v>0</v>
      </c>
      <c r="CF63" s="103">
        <v>0</v>
      </c>
      <c r="CG63" s="103">
        <v>0</v>
      </c>
      <c r="CH63" s="103">
        <v>0</v>
      </c>
      <c r="CI63" s="103">
        <v>0</v>
      </c>
      <c r="CJ63" s="103">
        <v>0</v>
      </c>
      <c r="CK63" s="103">
        <v>0</v>
      </c>
      <c r="CL63" s="103">
        <v>0</v>
      </c>
      <c r="CM63" s="103">
        <v>0</v>
      </c>
      <c r="CN63" s="103">
        <v>0</v>
      </c>
      <c r="CO63" s="103">
        <v>0</v>
      </c>
      <c r="CP63" s="103">
        <v>0</v>
      </c>
      <c r="CQ63" s="103">
        <v>0</v>
      </c>
      <c r="CR63" s="103">
        <v>0</v>
      </c>
      <c r="CS63" s="103">
        <v>0</v>
      </c>
      <c r="CT63" s="103">
        <v>0</v>
      </c>
      <c r="CU63" s="103">
        <v>0</v>
      </c>
    </row>
    <row r="64" spans="2:99" x14ac:dyDescent="0.2">
      <c r="C64" s="102" t="s">
        <v>229</v>
      </c>
      <c r="D64" s="103">
        <v>0</v>
      </c>
      <c r="E64" s="103">
        <v>0</v>
      </c>
      <c r="F64" s="103">
        <v>0</v>
      </c>
      <c r="G64" s="103">
        <v>0</v>
      </c>
      <c r="H64" s="103">
        <v>0</v>
      </c>
      <c r="I64" s="103">
        <v>0</v>
      </c>
      <c r="J64" s="103">
        <v>0</v>
      </c>
      <c r="K64" s="103">
        <v>0</v>
      </c>
      <c r="L64" s="103">
        <v>0</v>
      </c>
      <c r="M64" s="103">
        <v>0</v>
      </c>
      <c r="N64" s="103">
        <v>0</v>
      </c>
      <c r="O64" s="103">
        <v>0</v>
      </c>
      <c r="P64" s="103">
        <v>0</v>
      </c>
      <c r="Q64" s="103">
        <v>0</v>
      </c>
      <c r="R64" s="103">
        <v>0</v>
      </c>
      <c r="S64" s="103">
        <v>0</v>
      </c>
      <c r="T64" s="103">
        <v>0</v>
      </c>
      <c r="U64" s="103">
        <v>0</v>
      </c>
      <c r="V64" s="103">
        <v>0</v>
      </c>
      <c r="W64" s="103">
        <v>0</v>
      </c>
      <c r="X64" s="103">
        <v>0</v>
      </c>
      <c r="Y64" s="103">
        <v>0</v>
      </c>
      <c r="Z64" s="103">
        <v>0</v>
      </c>
      <c r="AA64" s="103">
        <v>0</v>
      </c>
      <c r="AB64" s="103">
        <v>0</v>
      </c>
      <c r="AC64" s="103">
        <v>0</v>
      </c>
      <c r="AD64" s="103">
        <v>0</v>
      </c>
      <c r="AE64" s="103">
        <v>0</v>
      </c>
      <c r="AF64" s="103">
        <v>0</v>
      </c>
      <c r="AG64" s="103">
        <v>0</v>
      </c>
      <c r="AH64" s="103">
        <v>0</v>
      </c>
      <c r="AI64" s="103">
        <v>0</v>
      </c>
      <c r="AJ64" s="103">
        <v>0</v>
      </c>
      <c r="AK64" s="103">
        <v>0</v>
      </c>
      <c r="AL64" s="103">
        <v>0</v>
      </c>
      <c r="AM64" s="103">
        <v>0</v>
      </c>
      <c r="AN64" s="103">
        <v>0</v>
      </c>
      <c r="AO64" s="103">
        <v>0</v>
      </c>
      <c r="AP64" s="103">
        <v>0</v>
      </c>
      <c r="AQ64" s="103">
        <v>0</v>
      </c>
      <c r="AR64" s="103">
        <v>0</v>
      </c>
      <c r="AS64" s="103">
        <v>0</v>
      </c>
      <c r="AT64" s="103">
        <v>0</v>
      </c>
      <c r="AU64" s="103">
        <v>0</v>
      </c>
      <c r="AV64" s="103">
        <v>0</v>
      </c>
      <c r="AW64" s="103">
        <v>0</v>
      </c>
      <c r="AX64" s="103">
        <v>0</v>
      </c>
      <c r="AY64" s="103">
        <v>0</v>
      </c>
      <c r="AZ64" s="103">
        <v>0</v>
      </c>
      <c r="BA64" s="103">
        <v>0</v>
      </c>
      <c r="BB64" s="103">
        <v>0</v>
      </c>
      <c r="BC64" s="103">
        <v>0</v>
      </c>
      <c r="BD64" s="103">
        <v>0</v>
      </c>
      <c r="BE64" s="103">
        <v>0</v>
      </c>
      <c r="BF64" s="103">
        <v>0</v>
      </c>
      <c r="BG64" s="103">
        <v>0</v>
      </c>
      <c r="BH64" s="103">
        <v>0</v>
      </c>
      <c r="BI64" s="103">
        <v>0</v>
      </c>
      <c r="BJ64" s="103">
        <v>0</v>
      </c>
      <c r="BK64" s="103">
        <v>0</v>
      </c>
      <c r="BL64" s="103">
        <v>0</v>
      </c>
      <c r="BM64" s="103">
        <v>0</v>
      </c>
      <c r="BN64" s="103">
        <v>0</v>
      </c>
      <c r="BO64" s="103">
        <v>0</v>
      </c>
      <c r="BP64" s="103">
        <v>0</v>
      </c>
      <c r="BQ64" s="103">
        <v>0</v>
      </c>
      <c r="BR64" s="103">
        <v>0</v>
      </c>
      <c r="BS64" s="103">
        <v>0</v>
      </c>
      <c r="BT64" s="103">
        <v>0</v>
      </c>
      <c r="BU64" s="103">
        <v>0</v>
      </c>
      <c r="BV64" s="103">
        <v>0</v>
      </c>
      <c r="BW64" s="103">
        <v>0</v>
      </c>
      <c r="BX64" s="103">
        <v>0</v>
      </c>
      <c r="BY64" s="103">
        <v>0</v>
      </c>
      <c r="BZ64" s="103">
        <v>0</v>
      </c>
      <c r="CA64" s="103">
        <v>0</v>
      </c>
      <c r="CB64" s="103">
        <v>0</v>
      </c>
      <c r="CC64" s="103">
        <v>0</v>
      </c>
      <c r="CD64" s="103">
        <v>0</v>
      </c>
      <c r="CE64" s="103">
        <v>0</v>
      </c>
      <c r="CF64" s="103">
        <v>0</v>
      </c>
      <c r="CG64" s="103">
        <v>0</v>
      </c>
      <c r="CH64" s="103">
        <v>0</v>
      </c>
      <c r="CI64" s="103">
        <v>0</v>
      </c>
      <c r="CJ64" s="103">
        <v>0</v>
      </c>
      <c r="CK64" s="103">
        <v>0</v>
      </c>
      <c r="CL64" s="103">
        <v>0</v>
      </c>
      <c r="CM64" s="103">
        <v>0</v>
      </c>
      <c r="CN64" s="103">
        <v>0</v>
      </c>
      <c r="CO64" s="103">
        <v>0</v>
      </c>
      <c r="CP64" s="103">
        <v>0</v>
      </c>
      <c r="CQ64" s="103">
        <v>0</v>
      </c>
      <c r="CR64" s="103">
        <v>0</v>
      </c>
      <c r="CS64" s="103">
        <v>0</v>
      </c>
      <c r="CT64" s="103">
        <v>0</v>
      </c>
      <c r="CU64" s="103">
        <v>0</v>
      </c>
    </row>
    <row r="65" spans="2:99" x14ac:dyDescent="0.2">
      <c r="C65" s="102" t="s">
        <v>230</v>
      </c>
      <c r="D65" s="103">
        <v>0</v>
      </c>
      <c r="E65" s="103">
        <v>0</v>
      </c>
      <c r="F65" s="103">
        <v>0</v>
      </c>
      <c r="G65" s="103">
        <v>0</v>
      </c>
      <c r="H65" s="103">
        <v>0</v>
      </c>
      <c r="I65" s="103">
        <v>0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0</v>
      </c>
      <c r="S65" s="103">
        <v>0</v>
      </c>
      <c r="T65" s="103">
        <v>0</v>
      </c>
      <c r="U65" s="103">
        <v>0</v>
      </c>
      <c r="V65" s="103">
        <v>0</v>
      </c>
      <c r="W65" s="103">
        <v>0</v>
      </c>
      <c r="X65" s="103">
        <v>0</v>
      </c>
      <c r="Y65" s="103">
        <v>0</v>
      </c>
      <c r="Z65" s="103">
        <v>0</v>
      </c>
      <c r="AA65" s="103">
        <v>0</v>
      </c>
      <c r="AB65" s="103">
        <v>0</v>
      </c>
      <c r="AC65" s="103">
        <v>0</v>
      </c>
      <c r="AD65" s="103">
        <v>0</v>
      </c>
      <c r="AE65" s="103">
        <v>0</v>
      </c>
      <c r="AF65" s="103">
        <v>0</v>
      </c>
      <c r="AG65" s="103">
        <v>0</v>
      </c>
      <c r="AH65" s="103">
        <v>0</v>
      </c>
      <c r="AI65" s="103">
        <v>0</v>
      </c>
      <c r="AJ65" s="103">
        <v>0</v>
      </c>
      <c r="AK65" s="103">
        <v>0</v>
      </c>
      <c r="AL65" s="103">
        <v>0</v>
      </c>
      <c r="AM65" s="103">
        <v>0</v>
      </c>
      <c r="AN65" s="103">
        <v>0</v>
      </c>
      <c r="AO65" s="103">
        <v>0</v>
      </c>
      <c r="AP65" s="103">
        <v>0</v>
      </c>
      <c r="AQ65" s="103">
        <v>0</v>
      </c>
      <c r="AR65" s="103">
        <v>0</v>
      </c>
      <c r="AS65" s="103">
        <v>0</v>
      </c>
      <c r="AT65" s="103">
        <v>0</v>
      </c>
      <c r="AU65" s="103">
        <v>0</v>
      </c>
      <c r="AV65" s="103">
        <v>0</v>
      </c>
      <c r="AW65" s="103">
        <v>0</v>
      </c>
      <c r="AX65" s="103">
        <v>0</v>
      </c>
      <c r="AY65" s="103">
        <v>0</v>
      </c>
      <c r="AZ65" s="103">
        <v>0</v>
      </c>
      <c r="BA65" s="103">
        <v>0</v>
      </c>
      <c r="BB65" s="103">
        <v>0</v>
      </c>
      <c r="BC65" s="103">
        <v>0</v>
      </c>
      <c r="BD65" s="103">
        <v>0</v>
      </c>
      <c r="BE65" s="103">
        <v>0</v>
      </c>
      <c r="BF65" s="103">
        <v>0</v>
      </c>
      <c r="BG65" s="103">
        <v>0</v>
      </c>
      <c r="BH65" s="103">
        <v>0</v>
      </c>
      <c r="BI65" s="103">
        <v>0</v>
      </c>
      <c r="BJ65" s="103">
        <v>0</v>
      </c>
      <c r="BK65" s="103">
        <v>0</v>
      </c>
      <c r="BL65" s="103">
        <v>0</v>
      </c>
      <c r="BM65" s="103">
        <v>0</v>
      </c>
      <c r="BN65" s="103">
        <v>0</v>
      </c>
      <c r="BO65" s="103">
        <v>0</v>
      </c>
      <c r="BP65" s="103">
        <v>0</v>
      </c>
      <c r="BQ65" s="103">
        <v>0</v>
      </c>
      <c r="BR65" s="103">
        <v>0</v>
      </c>
      <c r="BS65" s="103">
        <v>0</v>
      </c>
      <c r="BT65" s="103">
        <v>0</v>
      </c>
      <c r="BU65" s="103">
        <v>0</v>
      </c>
      <c r="BV65" s="103">
        <v>0</v>
      </c>
      <c r="BW65" s="103">
        <v>0</v>
      </c>
      <c r="BX65" s="103">
        <v>0</v>
      </c>
      <c r="BY65" s="103">
        <v>0</v>
      </c>
      <c r="BZ65" s="103">
        <v>0</v>
      </c>
      <c r="CA65" s="103">
        <v>0</v>
      </c>
      <c r="CB65" s="103">
        <v>0</v>
      </c>
      <c r="CC65" s="103">
        <v>0</v>
      </c>
      <c r="CD65" s="103">
        <v>0</v>
      </c>
      <c r="CE65" s="103">
        <v>0</v>
      </c>
      <c r="CF65" s="103">
        <v>0</v>
      </c>
      <c r="CG65" s="103">
        <v>0</v>
      </c>
      <c r="CH65" s="103">
        <v>0</v>
      </c>
      <c r="CI65" s="103">
        <v>0</v>
      </c>
      <c r="CJ65" s="103">
        <v>0</v>
      </c>
      <c r="CK65" s="103">
        <v>0</v>
      </c>
      <c r="CL65" s="103">
        <v>0</v>
      </c>
      <c r="CM65" s="103">
        <v>0</v>
      </c>
      <c r="CN65" s="103">
        <v>0</v>
      </c>
      <c r="CO65" s="103">
        <v>0</v>
      </c>
      <c r="CP65" s="103">
        <v>0</v>
      </c>
      <c r="CQ65" s="103">
        <v>0</v>
      </c>
      <c r="CR65" s="103">
        <v>0</v>
      </c>
      <c r="CS65" s="103">
        <v>0</v>
      </c>
      <c r="CT65" s="103">
        <v>0</v>
      </c>
      <c r="CU65" s="103">
        <v>0</v>
      </c>
    </row>
    <row r="66" spans="2:99" x14ac:dyDescent="0.2">
      <c r="C66" s="102" t="s">
        <v>231</v>
      </c>
      <c r="D66" s="103">
        <v>0</v>
      </c>
      <c r="E66" s="103">
        <v>0</v>
      </c>
      <c r="F66" s="103">
        <v>0</v>
      </c>
      <c r="G66" s="103">
        <v>0</v>
      </c>
      <c r="H66" s="103">
        <v>0</v>
      </c>
      <c r="I66" s="103">
        <v>0</v>
      </c>
      <c r="J66" s="103">
        <v>0</v>
      </c>
      <c r="K66" s="103">
        <v>0</v>
      </c>
      <c r="L66" s="103">
        <v>0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>
        <v>0</v>
      </c>
      <c r="X66" s="103">
        <v>0</v>
      </c>
      <c r="Y66" s="103">
        <v>0</v>
      </c>
      <c r="Z66" s="103">
        <v>0</v>
      </c>
      <c r="AA66" s="103">
        <v>0</v>
      </c>
      <c r="AB66" s="103">
        <v>0</v>
      </c>
      <c r="AC66" s="103">
        <v>0</v>
      </c>
      <c r="AD66" s="103">
        <v>0</v>
      </c>
      <c r="AE66" s="103">
        <v>0</v>
      </c>
      <c r="AF66" s="103">
        <v>0</v>
      </c>
      <c r="AG66" s="103">
        <v>0</v>
      </c>
      <c r="AH66" s="103">
        <v>0</v>
      </c>
      <c r="AI66" s="103">
        <v>0</v>
      </c>
      <c r="AJ66" s="103">
        <v>0</v>
      </c>
      <c r="AK66" s="103">
        <v>0</v>
      </c>
      <c r="AL66" s="103">
        <v>0</v>
      </c>
      <c r="AM66" s="103">
        <v>0</v>
      </c>
      <c r="AN66" s="103">
        <v>0</v>
      </c>
      <c r="AO66" s="103">
        <v>0</v>
      </c>
      <c r="AP66" s="103">
        <v>0</v>
      </c>
      <c r="AQ66" s="103">
        <v>0</v>
      </c>
      <c r="AR66" s="103">
        <v>0</v>
      </c>
      <c r="AS66" s="103">
        <v>0</v>
      </c>
      <c r="AT66" s="103">
        <v>0</v>
      </c>
      <c r="AU66" s="103">
        <v>0</v>
      </c>
      <c r="AV66" s="103">
        <v>0</v>
      </c>
      <c r="AW66" s="103">
        <v>0</v>
      </c>
      <c r="AX66" s="103">
        <v>0</v>
      </c>
      <c r="AY66" s="103">
        <v>0</v>
      </c>
      <c r="AZ66" s="103">
        <v>0</v>
      </c>
      <c r="BA66" s="103">
        <v>0</v>
      </c>
      <c r="BB66" s="103">
        <v>0</v>
      </c>
      <c r="BC66" s="103">
        <v>0</v>
      </c>
      <c r="BD66" s="103">
        <v>0</v>
      </c>
      <c r="BE66" s="103">
        <v>0</v>
      </c>
      <c r="BF66" s="103">
        <v>0</v>
      </c>
      <c r="BG66" s="103">
        <v>0</v>
      </c>
      <c r="BH66" s="103">
        <v>0</v>
      </c>
      <c r="BI66" s="103">
        <v>0</v>
      </c>
      <c r="BJ66" s="103">
        <v>0</v>
      </c>
      <c r="BK66" s="103">
        <v>0</v>
      </c>
      <c r="BL66" s="103">
        <v>0</v>
      </c>
      <c r="BM66" s="103">
        <v>0</v>
      </c>
      <c r="BN66" s="103">
        <v>0</v>
      </c>
      <c r="BO66" s="103">
        <v>0</v>
      </c>
      <c r="BP66" s="103">
        <v>0</v>
      </c>
      <c r="BQ66" s="103">
        <v>0</v>
      </c>
      <c r="BR66" s="103">
        <v>0</v>
      </c>
      <c r="BS66" s="103">
        <v>0</v>
      </c>
      <c r="BT66" s="103">
        <v>0</v>
      </c>
      <c r="BU66" s="103">
        <v>0</v>
      </c>
      <c r="BV66" s="103">
        <v>0</v>
      </c>
      <c r="BW66" s="103">
        <v>0</v>
      </c>
      <c r="BX66" s="103">
        <v>0</v>
      </c>
      <c r="BY66" s="103">
        <v>0</v>
      </c>
      <c r="BZ66" s="103">
        <v>0</v>
      </c>
      <c r="CA66" s="103">
        <v>0</v>
      </c>
      <c r="CB66" s="103">
        <v>0</v>
      </c>
      <c r="CC66" s="103">
        <v>0</v>
      </c>
      <c r="CD66" s="103">
        <v>0</v>
      </c>
      <c r="CE66" s="103">
        <v>0</v>
      </c>
      <c r="CF66" s="103">
        <v>0</v>
      </c>
      <c r="CG66" s="103">
        <v>0</v>
      </c>
      <c r="CH66" s="103">
        <v>0</v>
      </c>
      <c r="CI66" s="103">
        <v>0</v>
      </c>
      <c r="CJ66" s="103">
        <v>0</v>
      </c>
      <c r="CK66" s="103">
        <v>0</v>
      </c>
      <c r="CL66" s="103">
        <v>0</v>
      </c>
      <c r="CM66" s="103">
        <v>0</v>
      </c>
      <c r="CN66" s="103">
        <v>0</v>
      </c>
      <c r="CO66" s="103">
        <v>0</v>
      </c>
      <c r="CP66" s="103">
        <v>0</v>
      </c>
      <c r="CQ66" s="103">
        <v>0</v>
      </c>
      <c r="CR66" s="103">
        <v>0</v>
      </c>
      <c r="CS66" s="103">
        <v>0</v>
      </c>
      <c r="CT66" s="103">
        <v>0</v>
      </c>
      <c r="CU66" s="103">
        <v>0</v>
      </c>
    </row>
    <row r="67" spans="2:99" x14ac:dyDescent="0.2">
      <c r="C67" s="102" t="s">
        <v>232</v>
      </c>
      <c r="D67" s="103">
        <v>0</v>
      </c>
      <c r="E67" s="103">
        <v>0</v>
      </c>
      <c r="F67" s="103">
        <v>0</v>
      </c>
      <c r="G67" s="103">
        <v>0</v>
      </c>
      <c r="H67" s="103">
        <v>0</v>
      </c>
      <c r="I67" s="103">
        <v>0</v>
      </c>
      <c r="J67" s="103">
        <v>0</v>
      </c>
      <c r="K67" s="103">
        <v>0</v>
      </c>
      <c r="L67" s="103">
        <v>0</v>
      </c>
      <c r="M67" s="103">
        <v>0</v>
      </c>
      <c r="N67" s="103">
        <v>0</v>
      </c>
      <c r="O67" s="103">
        <v>0</v>
      </c>
      <c r="P67" s="103">
        <v>0</v>
      </c>
      <c r="Q67" s="103">
        <v>0</v>
      </c>
      <c r="R67" s="103">
        <v>0</v>
      </c>
      <c r="S67" s="103">
        <v>0</v>
      </c>
      <c r="T67" s="103">
        <v>0</v>
      </c>
      <c r="U67" s="103">
        <v>0</v>
      </c>
      <c r="V67" s="103">
        <v>0</v>
      </c>
      <c r="W67" s="103">
        <v>0</v>
      </c>
      <c r="X67" s="103">
        <v>0</v>
      </c>
      <c r="Y67" s="103">
        <v>0</v>
      </c>
      <c r="Z67" s="103">
        <v>0</v>
      </c>
      <c r="AA67" s="103">
        <v>0</v>
      </c>
      <c r="AB67" s="103">
        <v>0</v>
      </c>
      <c r="AC67" s="103">
        <v>0</v>
      </c>
      <c r="AD67" s="103">
        <v>0</v>
      </c>
      <c r="AE67" s="103">
        <v>0</v>
      </c>
      <c r="AF67" s="103">
        <v>0</v>
      </c>
      <c r="AG67" s="103">
        <v>0</v>
      </c>
      <c r="AH67" s="103">
        <v>0</v>
      </c>
      <c r="AI67" s="103">
        <v>0</v>
      </c>
      <c r="AJ67" s="103">
        <v>0</v>
      </c>
      <c r="AK67" s="103">
        <v>0</v>
      </c>
      <c r="AL67" s="103">
        <v>0</v>
      </c>
      <c r="AM67" s="103">
        <v>0</v>
      </c>
      <c r="AN67" s="103">
        <v>0</v>
      </c>
      <c r="AO67" s="103">
        <v>0</v>
      </c>
      <c r="AP67" s="103">
        <v>0</v>
      </c>
      <c r="AQ67" s="103">
        <v>0</v>
      </c>
      <c r="AR67" s="103">
        <v>0</v>
      </c>
      <c r="AS67" s="103">
        <v>0</v>
      </c>
      <c r="AT67" s="103">
        <v>0</v>
      </c>
      <c r="AU67" s="103">
        <v>0</v>
      </c>
      <c r="AV67" s="103">
        <v>0</v>
      </c>
      <c r="AW67" s="103">
        <v>0</v>
      </c>
      <c r="AX67" s="103">
        <v>0</v>
      </c>
      <c r="AY67" s="103">
        <v>0</v>
      </c>
      <c r="AZ67" s="103">
        <v>0</v>
      </c>
      <c r="BA67" s="103">
        <v>0</v>
      </c>
      <c r="BB67" s="103">
        <v>0</v>
      </c>
      <c r="BC67" s="103">
        <v>0</v>
      </c>
      <c r="BD67" s="103">
        <v>0</v>
      </c>
      <c r="BE67" s="103">
        <v>0</v>
      </c>
      <c r="BF67" s="103">
        <v>0</v>
      </c>
      <c r="BG67" s="103">
        <v>0</v>
      </c>
      <c r="BH67" s="103">
        <v>0</v>
      </c>
      <c r="BI67" s="103">
        <v>0</v>
      </c>
      <c r="BJ67" s="103">
        <v>0</v>
      </c>
      <c r="BK67" s="103">
        <v>0</v>
      </c>
      <c r="BL67" s="103">
        <v>0</v>
      </c>
      <c r="BM67" s="103">
        <v>0</v>
      </c>
      <c r="BN67" s="103">
        <v>0</v>
      </c>
      <c r="BO67" s="103">
        <v>0</v>
      </c>
      <c r="BP67" s="103">
        <v>0</v>
      </c>
      <c r="BQ67" s="103">
        <v>0</v>
      </c>
      <c r="BR67" s="103">
        <v>0</v>
      </c>
      <c r="BS67" s="103">
        <v>0</v>
      </c>
      <c r="BT67" s="103">
        <v>0</v>
      </c>
      <c r="BU67" s="103">
        <v>0</v>
      </c>
      <c r="BV67" s="103">
        <v>0</v>
      </c>
      <c r="BW67" s="103">
        <v>0</v>
      </c>
      <c r="BX67" s="103">
        <v>0</v>
      </c>
      <c r="BY67" s="103">
        <v>0</v>
      </c>
      <c r="BZ67" s="103">
        <v>0</v>
      </c>
      <c r="CA67" s="103">
        <v>0</v>
      </c>
      <c r="CB67" s="103">
        <v>0</v>
      </c>
      <c r="CC67" s="103">
        <v>0</v>
      </c>
      <c r="CD67" s="103">
        <v>0</v>
      </c>
      <c r="CE67" s="103">
        <v>0</v>
      </c>
      <c r="CF67" s="103">
        <v>0</v>
      </c>
      <c r="CG67" s="103">
        <v>0</v>
      </c>
      <c r="CH67" s="103">
        <v>0</v>
      </c>
      <c r="CI67" s="103">
        <v>0</v>
      </c>
      <c r="CJ67" s="103">
        <v>0</v>
      </c>
      <c r="CK67" s="103">
        <v>0</v>
      </c>
      <c r="CL67" s="103">
        <v>0</v>
      </c>
      <c r="CM67" s="103">
        <v>0</v>
      </c>
      <c r="CN67" s="103">
        <v>0</v>
      </c>
      <c r="CO67" s="103">
        <v>0</v>
      </c>
      <c r="CP67" s="103">
        <v>0</v>
      </c>
      <c r="CQ67" s="103">
        <v>0</v>
      </c>
      <c r="CR67" s="103">
        <v>0</v>
      </c>
      <c r="CS67" s="103">
        <v>0</v>
      </c>
      <c r="CT67" s="103">
        <v>0</v>
      </c>
      <c r="CU67" s="103">
        <v>0</v>
      </c>
    </row>
    <row r="68" spans="2:99" x14ac:dyDescent="0.2">
      <c r="C68" s="102" t="s">
        <v>233</v>
      </c>
      <c r="D68" s="103">
        <v>0</v>
      </c>
      <c r="E68" s="103">
        <v>0</v>
      </c>
      <c r="F68" s="103">
        <v>0</v>
      </c>
      <c r="G68" s="103">
        <v>0</v>
      </c>
      <c r="H68" s="103">
        <v>0</v>
      </c>
      <c r="I68" s="103">
        <v>0</v>
      </c>
      <c r="J68" s="103">
        <v>0</v>
      </c>
      <c r="K68" s="103">
        <v>0</v>
      </c>
      <c r="L68" s="103">
        <v>0</v>
      </c>
      <c r="M68" s="103">
        <v>0</v>
      </c>
      <c r="N68" s="103">
        <v>0</v>
      </c>
      <c r="O68" s="103">
        <v>0</v>
      </c>
      <c r="P68" s="103">
        <v>0</v>
      </c>
      <c r="Q68" s="103">
        <v>0</v>
      </c>
      <c r="R68" s="103">
        <v>0</v>
      </c>
      <c r="S68" s="103">
        <v>0</v>
      </c>
      <c r="T68" s="103">
        <v>0</v>
      </c>
      <c r="U68" s="103">
        <v>0</v>
      </c>
      <c r="V68" s="103">
        <v>0</v>
      </c>
      <c r="W68" s="103">
        <v>0</v>
      </c>
      <c r="X68" s="103">
        <v>0</v>
      </c>
      <c r="Y68" s="103">
        <v>0</v>
      </c>
      <c r="Z68" s="103">
        <v>0</v>
      </c>
      <c r="AA68" s="103">
        <v>0</v>
      </c>
      <c r="AB68" s="103">
        <v>0</v>
      </c>
      <c r="AC68" s="103">
        <v>0</v>
      </c>
      <c r="AD68" s="103">
        <v>0</v>
      </c>
      <c r="AE68" s="103">
        <v>0</v>
      </c>
      <c r="AF68" s="103">
        <v>0</v>
      </c>
      <c r="AG68" s="103">
        <v>0</v>
      </c>
      <c r="AH68" s="103">
        <v>0</v>
      </c>
      <c r="AI68" s="103">
        <v>0</v>
      </c>
      <c r="AJ68" s="103">
        <v>0</v>
      </c>
      <c r="AK68" s="103">
        <v>0</v>
      </c>
      <c r="AL68" s="103">
        <v>0</v>
      </c>
      <c r="AM68" s="103">
        <v>0</v>
      </c>
      <c r="AN68" s="103">
        <v>0</v>
      </c>
      <c r="AO68" s="103">
        <v>0</v>
      </c>
      <c r="AP68" s="103">
        <v>0</v>
      </c>
      <c r="AQ68" s="103">
        <v>0</v>
      </c>
      <c r="AR68" s="103">
        <v>0</v>
      </c>
      <c r="AS68" s="103">
        <v>0</v>
      </c>
      <c r="AT68" s="103">
        <v>0</v>
      </c>
      <c r="AU68" s="103">
        <v>0</v>
      </c>
      <c r="AV68" s="103">
        <v>0</v>
      </c>
      <c r="AW68" s="103">
        <v>0</v>
      </c>
      <c r="AX68" s="103">
        <v>0</v>
      </c>
      <c r="AY68" s="103">
        <v>0</v>
      </c>
      <c r="AZ68" s="103">
        <v>0</v>
      </c>
      <c r="BA68" s="103">
        <v>0</v>
      </c>
      <c r="BB68" s="103">
        <v>0</v>
      </c>
      <c r="BC68" s="103">
        <v>0</v>
      </c>
      <c r="BD68" s="103">
        <v>0</v>
      </c>
      <c r="BE68" s="103">
        <v>0</v>
      </c>
      <c r="BF68" s="103">
        <v>0</v>
      </c>
      <c r="BG68" s="103">
        <v>0</v>
      </c>
      <c r="BH68" s="103">
        <v>0</v>
      </c>
      <c r="BI68" s="103">
        <v>0</v>
      </c>
      <c r="BJ68" s="103">
        <v>0</v>
      </c>
      <c r="BK68" s="103">
        <v>0</v>
      </c>
      <c r="BL68" s="103">
        <v>0</v>
      </c>
      <c r="BM68" s="103">
        <v>0</v>
      </c>
      <c r="BN68" s="103">
        <v>0</v>
      </c>
      <c r="BO68" s="103">
        <v>0</v>
      </c>
      <c r="BP68" s="103">
        <v>0</v>
      </c>
      <c r="BQ68" s="103">
        <v>0</v>
      </c>
      <c r="BR68" s="103">
        <v>0</v>
      </c>
      <c r="BS68" s="103">
        <v>0</v>
      </c>
      <c r="BT68" s="103">
        <v>0</v>
      </c>
      <c r="BU68" s="103">
        <v>0</v>
      </c>
      <c r="BV68" s="103">
        <v>0</v>
      </c>
      <c r="BW68" s="103">
        <v>0</v>
      </c>
      <c r="BX68" s="103">
        <v>0</v>
      </c>
      <c r="BY68" s="103">
        <v>0</v>
      </c>
      <c r="BZ68" s="103">
        <v>0</v>
      </c>
      <c r="CA68" s="103">
        <v>0</v>
      </c>
      <c r="CB68" s="103">
        <v>0</v>
      </c>
      <c r="CC68" s="103">
        <v>0</v>
      </c>
      <c r="CD68" s="103">
        <v>0</v>
      </c>
      <c r="CE68" s="103">
        <v>0</v>
      </c>
      <c r="CF68" s="103">
        <v>0</v>
      </c>
      <c r="CG68" s="103">
        <v>0</v>
      </c>
      <c r="CH68" s="103">
        <v>0</v>
      </c>
      <c r="CI68" s="103">
        <v>0</v>
      </c>
      <c r="CJ68" s="103">
        <v>0</v>
      </c>
      <c r="CK68" s="103">
        <v>0</v>
      </c>
      <c r="CL68" s="103">
        <v>0</v>
      </c>
      <c r="CM68" s="103">
        <v>0</v>
      </c>
      <c r="CN68" s="103">
        <v>0</v>
      </c>
      <c r="CO68" s="103">
        <v>0</v>
      </c>
      <c r="CP68" s="103">
        <v>0</v>
      </c>
      <c r="CQ68" s="103">
        <v>0</v>
      </c>
      <c r="CR68" s="103">
        <v>0</v>
      </c>
      <c r="CS68" s="103">
        <v>0</v>
      </c>
      <c r="CT68" s="103">
        <v>0</v>
      </c>
      <c r="CU68" s="103">
        <v>0</v>
      </c>
    </row>
    <row r="69" spans="2:99" x14ac:dyDescent="0.2">
      <c r="C69" s="102" t="s">
        <v>234</v>
      </c>
      <c r="D69" s="103">
        <v>0</v>
      </c>
      <c r="E69" s="103">
        <v>0</v>
      </c>
      <c r="F69" s="103">
        <v>0</v>
      </c>
      <c r="G69" s="103">
        <v>0</v>
      </c>
      <c r="H69" s="103">
        <v>0</v>
      </c>
      <c r="I69" s="103">
        <v>0</v>
      </c>
      <c r="J69" s="103">
        <v>0</v>
      </c>
      <c r="K69" s="103">
        <v>0</v>
      </c>
      <c r="L69" s="103">
        <v>0</v>
      </c>
      <c r="M69" s="103">
        <v>0</v>
      </c>
      <c r="N69" s="103">
        <v>0</v>
      </c>
      <c r="O69" s="103">
        <v>0</v>
      </c>
      <c r="P69" s="103">
        <v>0</v>
      </c>
      <c r="Q69" s="103">
        <v>0</v>
      </c>
      <c r="R69" s="103">
        <v>0</v>
      </c>
      <c r="S69" s="103">
        <v>0</v>
      </c>
      <c r="T69" s="103">
        <v>0</v>
      </c>
      <c r="U69" s="103">
        <v>0</v>
      </c>
      <c r="V69" s="103">
        <v>0</v>
      </c>
      <c r="W69" s="103">
        <v>0</v>
      </c>
      <c r="X69" s="103">
        <v>0</v>
      </c>
      <c r="Y69" s="103">
        <v>0</v>
      </c>
      <c r="Z69" s="103">
        <v>0</v>
      </c>
      <c r="AA69" s="103">
        <v>0</v>
      </c>
      <c r="AB69" s="103">
        <v>0</v>
      </c>
      <c r="AC69" s="103">
        <v>0</v>
      </c>
      <c r="AD69" s="103">
        <v>0</v>
      </c>
      <c r="AE69" s="103">
        <v>0</v>
      </c>
      <c r="AF69" s="103">
        <v>0</v>
      </c>
      <c r="AG69" s="103">
        <v>0</v>
      </c>
      <c r="AH69" s="103">
        <v>0</v>
      </c>
      <c r="AI69" s="103">
        <v>0</v>
      </c>
      <c r="AJ69" s="103">
        <v>0</v>
      </c>
      <c r="AK69" s="103">
        <v>0</v>
      </c>
      <c r="AL69" s="103">
        <v>0</v>
      </c>
      <c r="AM69" s="103">
        <v>0</v>
      </c>
      <c r="AN69" s="103">
        <v>0</v>
      </c>
      <c r="AO69" s="103">
        <v>0</v>
      </c>
      <c r="AP69" s="103">
        <v>0</v>
      </c>
      <c r="AQ69" s="103">
        <v>0</v>
      </c>
      <c r="AR69" s="103">
        <v>0</v>
      </c>
      <c r="AS69" s="103">
        <v>0</v>
      </c>
      <c r="AT69" s="103">
        <v>0</v>
      </c>
      <c r="AU69" s="103">
        <v>0</v>
      </c>
      <c r="AV69" s="103">
        <v>0</v>
      </c>
      <c r="AW69" s="103">
        <v>0</v>
      </c>
      <c r="AX69" s="103">
        <v>0</v>
      </c>
      <c r="AY69" s="103">
        <v>0</v>
      </c>
      <c r="AZ69" s="103">
        <v>0</v>
      </c>
      <c r="BA69" s="103">
        <v>0</v>
      </c>
      <c r="BB69" s="103">
        <v>0</v>
      </c>
      <c r="BC69" s="103">
        <v>0</v>
      </c>
      <c r="BD69" s="103">
        <v>0</v>
      </c>
      <c r="BE69" s="103">
        <v>0</v>
      </c>
      <c r="BF69" s="103">
        <v>0</v>
      </c>
      <c r="BG69" s="103">
        <v>0</v>
      </c>
      <c r="BH69" s="103">
        <v>0</v>
      </c>
      <c r="BI69" s="103">
        <v>0</v>
      </c>
      <c r="BJ69" s="103">
        <v>0</v>
      </c>
      <c r="BK69" s="103">
        <v>0</v>
      </c>
      <c r="BL69" s="103">
        <v>0</v>
      </c>
      <c r="BM69" s="103">
        <v>0</v>
      </c>
      <c r="BN69" s="103">
        <v>0</v>
      </c>
      <c r="BO69" s="103">
        <v>0</v>
      </c>
      <c r="BP69" s="103">
        <v>0</v>
      </c>
      <c r="BQ69" s="103">
        <v>0</v>
      </c>
      <c r="BR69" s="103">
        <v>0</v>
      </c>
      <c r="BS69" s="103">
        <v>0</v>
      </c>
      <c r="BT69" s="103">
        <v>0</v>
      </c>
      <c r="BU69" s="103">
        <v>0</v>
      </c>
      <c r="BV69" s="103">
        <v>0</v>
      </c>
      <c r="BW69" s="103">
        <v>0</v>
      </c>
      <c r="BX69" s="103">
        <v>0</v>
      </c>
      <c r="BY69" s="103">
        <v>0</v>
      </c>
      <c r="BZ69" s="103">
        <v>0</v>
      </c>
      <c r="CA69" s="103">
        <v>0</v>
      </c>
      <c r="CB69" s="103">
        <v>0</v>
      </c>
      <c r="CC69" s="103">
        <v>0</v>
      </c>
      <c r="CD69" s="103">
        <v>0</v>
      </c>
      <c r="CE69" s="103">
        <v>0</v>
      </c>
      <c r="CF69" s="103">
        <v>0</v>
      </c>
      <c r="CG69" s="103">
        <v>0</v>
      </c>
      <c r="CH69" s="103">
        <v>0</v>
      </c>
      <c r="CI69" s="103">
        <v>0</v>
      </c>
      <c r="CJ69" s="103">
        <v>0</v>
      </c>
      <c r="CK69" s="103">
        <v>0</v>
      </c>
      <c r="CL69" s="103">
        <v>0</v>
      </c>
      <c r="CM69" s="103">
        <v>0</v>
      </c>
      <c r="CN69" s="103">
        <v>0</v>
      </c>
      <c r="CO69" s="103">
        <v>0</v>
      </c>
      <c r="CP69" s="103">
        <v>0</v>
      </c>
      <c r="CQ69" s="103">
        <v>0</v>
      </c>
      <c r="CR69" s="103">
        <v>0</v>
      </c>
      <c r="CS69" s="103">
        <v>0</v>
      </c>
      <c r="CT69" s="103">
        <v>0</v>
      </c>
      <c r="CU69" s="103">
        <v>0</v>
      </c>
    </row>
    <row r="70" spans="2:99" x14ac:dyDescent="0.2">
      <c r="C70" s="102" t="s">
        <v>235</v>
      </c>
      <c r="D70" s="103">
        <v>0</v>
      </c>
      <c r="E70" s="103">
        <v>0</v>
      </c>
      <c r="F70" s="103">
        <v>0</v>
      </c>
      <c r="G70" s="103">
        <v>0</v>
      </c>
      <c r="H70" s="103">
        <v>0</v>
      </c>
      <c r="I70" s="103">
        <v>0</v>
      </c>
      <c r="J70" s="103">
        <v>0</v>
      </c>
      <c r="K70" s="103">
        <v>0</v>
      </c>
      <c r="L70" s="103">
        <v>0</v>
      </c>
      <c r="M70" s="103">
        <v>0</v>
      </c>
      <c r="N70" s="103">
        <v>0</v>
      </c>
      <c r="O70" s="103">
        <v>0</v>
      </c>
      <c r="P70" s="103">
        <v>0</v>
      </c>
      <c r="Q70" s="103">
        <v>0</v>
      </c>
      <c r="R70" s="103">
        <v>0</v>
      </c>
      <c r="S70" s="103">
        <v>0</v>
      </c>
      <c r="T70" s="103">
        <v>0</v>
      </c>
      <c r="U70" s="103">
        <v>0</v>
      </c>
      <c r="V70" s="103">
        <v>0</v>
      </c>
      <c r="W70" s="103">
        <v>0</v>
      </c>
      <c r="X70" s="103">
        <v>0</v>
      </c>
      <c r="Y70" s="103">
        <v>0</v>
      </c>
      <c r="Z70" s="103">
        <v>0</v>
      </c>
      <c r="AA70" s="103">
        <v>0</v>
      </c>
      <c r="AB70" s="103">
        <v>0</v>
      </c>
      <c r="AC70" s="103">
        <v>0</v>
      </c>
      <c r="AD70" s="103">
        <v>0</v>
      </c>
      <c r="AE70" s="103">
        <v>0</v>
      </c>
      <c r="AF70" s="103">
        <v>0</v>
      </c>
      <c r="AG70" s="103">
        <v>0</v>
      </c>
      <c r="AH70" s="103">
        <v>0</v>
      </c>
      <c r="AI70" s="103">
        <v>0</v>
      </c>
      <c r="AJ70" s="103">
        <v>0</v>
      </c>
      <c r="AK70" s="103">
        <v>0</v>
      </c>
      <c r="AL70" s="103">
        <v>0</v>
      </c>
      <c r="AM70" s="103">
        <v>0</v>
      </c>
      <c r="AN70" s="103">
        <v>0</v>
      </c>
      <c r="AO70" s="103">
        <v>0</v>
      </c>
      <c r="AP70" s="103">
        <v>0</v>
      </c>
      <c r="AQ70" s="103">
        <v>0</v>
      </c>
      <c r="AR70" s="103">
        <v>0</v>
      </c>
      <c r="AS70" s="103">
        <v>0</v>
      </c>
      <c r="AT70" s="103">
        <v>0</v>
      </c>
      <c r="AU70" s="103">
        <v>0</v>
      </c>
      <c r="AV70" s="103">
        <v>0</v>
      </c>
      <c r="AW70" s="103">
        <v>0</v>
      </c>
      <c r="AX70" s="103">
        <v>0</v>
      </c>
      <c r="AY70" s="103">
        <v>0</v>
      </c>
      <c r="AZ70" s="103">
        <v>0</v>
      </c>
      <c r="BA70" s="103">
        <v>0</v>
      </c>
      <c r="BB70" s="103">
        <v>0</v>
      </c>
      <c r="BC70" s="103">
        <v>0</v>
      </c>
      <c r="BD70" s="103">
        <v>0</v>
      </c>
      <c r="BE70" s="103">
        <v>0</v>
      </c>
      <c r="BF70" s="103">
        <v>0</v>
      </c>
      <c r="BG70" s="103">
        <v>0</v>
      </c>
      <c r="BH70" s="103">
        <v>0</v>
      </c>
      <c r="BI70" s="103">
        <v>0</v>
      </c>
      <c r="BJ70" s="103">
        <v>0</v>
      </c>
      <c r="BK70" s="103">
        <v>0</v>
      </c>
      <c r="BL70" s="103">
        <v>0</v>
      </c>
      <c r="BM70" s="103">
        <v>0</v>
      </c>
      <c r="BN70" s="103">
        <v>0</v>
      </c>
      <c r="BO70" s="103">
        <v>0</v>
      </c>
      <c r="BP70" s="103">
        <v>0</v>
      </c>
      <c r="BQ70" s="103">
        <v>0</v>
      </c>
      <c r="BR70" s="103">
        <v>0</v>
      </c>
      <c r="BS70" s="103">
        <v>0</v>
      </c>
      <c r="BT70" s="103">
        <v>0</v>
      </c>
      <c r="BU70" s="103">
        <v>0</v>
      </c>
      <c r="BV70" s="103">
        <v>0</v>
      </c>
      <c r="BW70" s="103">
        <v>0</v>
      </c>
      <c r="BX70" s="103">
        <v>0</v>
      </c>
      <c r="BY70" s="103">
        <v>0</v>
      </c>
      <c r="BZ70" s="103">
        <v>0</v>
      </c>
      <c r="CA70" s="103">
        <v>0</v>
      </c>
      <c r="CB70" s="103">
        <v>0</v>
      </c>
      <c r="CC70" s="103">
        <v>0</v>
      </c>
      <c r="CD70" s="103">
        <v>0</v>
      </c>
      <c r="CE70" s="103">
        <v>0</v>
      </c>
      <c r="CF70" s="103">
        <v>0</v>
      </c>
      <c r="CG70" s="103">
        <v>0</v>
      </c>
      <c r="CH70" s="103">
        <v>0</v>
      </c>
      <c r="CI70" s="103">
        <v>0</v>
      </c>
      <c r="CJ70" s="103">
        <v>0</v>
      </c>
      <c r="CK70" s="103">
        <v>0</v>
      </c>
      <c r="CL70" s="103">
        <v>0</v>
      </c>
      <c r="CM70" s="103">
        <v>0</v>
      </c>
      <c r="CN70" s="103">
        <v>0</v>
      </c>
      <c r="CO70" s="103">
        <v>0</v>
      </c>
      <c r="CP70" s="103">
        <v>0</v>
      </c>
      <c r="CQ70" s="103">
        <v>0</v>
      </c>
      <c r="CR70" s="103">
        <v>0</v>
      </c>
      <c r="CS70" s="103">
        <v>0</v>
      </c>
      <c r="CT70" s="103">
        <v>0</v>
      </c>
      <c r="CU70" s="103">
        <v>0</v>
      </c>
    </row>
    <row r="71" spans="2:99" x14ac:dyDescent="0.2">
      <c r="B71" s="102" t="s">
        <v>130</v>
      </c>
      <c r="C71" s="102" t="s">
        <v>236</v>
      </c>
      <c r="D71" s="103">
        <v>0</v>
      </c>
      <c r="E71" s="103">
        <v>0</v>
      </c>
      <c r="F71" s="103">
        <v>0</v>
      </c>
      <c r="G71" s="103">
        <v>0</v>
      </c>
      <c r="H71" s="103">
        <v>0</v>
      </c>
      <c r="I71" s="103">
        <v>0</v>
      </c>
      <c r="J71" s="103">
        <v>0</v>
      </c>
      <c r="K71" s="103">
        <v>0</v>
      </c>
      <c r="L71" s="103">
        <v>0</v>
      </c>
      <c r="M71" s="103">
        <v>0</v>
      </c>
      <c r="N71" s="103">
        <v>0</v>
      </c>
      <c r="O71" s="103">
        <v>0</v>
      </c>
      <c r="P71" s="103"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v>0</v>
      </c>
      <c r="W71" s="103">
        <v>0</v>
      </c>
      <c r="X71" s="103">
        <v>0</v>
      </c>
      <c r="Y71" s="103">
        <v>0</v>
      </c>
      <c r="Z71" s="103">
        <v>0</v>
      </c>
      <c r="AA71" s="103">
        <v>0</v>
      </c>
      <c r="AB71" s="103">
        <v>0</v>
      </c>
      <c r="AC71" s="103">
        <v>0</v>
      </c>
      <c r="AD71" s="103">
        <v>0</v>
      </c>
      <c r="AE71" s="103">
        <v>0</v>
      </c>
      <c r="AF71" s="103">
        <v>0</v>
      </c>
      <c r="AG71" s="103">
        <v>0</v>
      </c>
      <c r="AH71" s="103">
        <v>0</v>
      </c>
      <c r="AI71" s="103">
        <v>0</v>
      </c>
      <c r="AJ71" s="103">
        <v>0</v>
      </c>
      <c r="AK71" s="103">
        <v>0</v>
      </c>
      <c r="AL71" s="103">
        <v>0</v>
      </c>
      <c r="AM71" s="103">
        <v>0</v>
      </c>
      <c r="AN71" s="103">
        <v>0</v>
      </c>
      <c r="AO71" s="103">
        <v>0</v>
      </c>
      <c r="AP71" s="103">
        <v>0</v>
      </c>
      <c r="AQ71" s="103">
        <v>0</v>
      </c>
      <c r="AR71" s="103">
        <v>0</v>
      </c>
      <c r="AS71" s="103">
        <v>0</v>
      </c>
      <c r="AT71" s="103">
        <v>0</v>
      </c>
      <c r="AU71" s="103">
        <v>0</v>
      </c>
      <c r="AV71" s="103">
        <v>0</v>
      </c>
      <c r="AW71" s="103">
        <v>0</v>
      </c>
      <c r="AX71" s="103">
        <v>0</v>
      </c>
      <c r="AY71" s="103">
        <v>0</v>
      </c>
      <c r="AZ71" s="103">
        <v>0</v>
      </c>
      <c r="BA71" s="103">
        <v>0</v>
      </c>
      <c r="BB71" s="103">
        <v>0</v>
      </c>
      <c r="BC71" s="103">
        <v>0</v>
      </c>
      <c r="BD71" s="103">
        <v>0</v>
      </c>
      <c r="BE71" s="103">
        <v>0</v>
      </c>
      <c r="BF71" s="103">
        <v>0</v>
      </c>
      <c r="BG71" s="103">
        <v>0</v>
      </c>
      <c r="BH71" s="103">
        <v>0</v>
      </c>
      <c r="BI71" s="103">
        <v>0</v>
      </c>
      <c r="BJ71" s="103">
        <v>0</v>
      </c>
      <c r="BK71" s="103">
        <v>0</v>
      </c>
      <c r="BL71" s="103">
        <v>0</v>
      </c>
      <c r="BM71" s="103">
        <v>0</v>
      </c>
      <c r="BN71" s="103">
        <v>0</v>
      </c>
      <c r="BO71" s="103">
        <v>0</v>
      </c>
      <c r="BP71" s="103">
        <v>0</v>
      </c>
      <c r="BQ71" s="103">
        <v>0</v>
      </c>
      <c r="BR71" s="103">
        <v>0</v>
      </c>
      <c r="BS71" s="103">
        <v>0</v>
      </c>
      <c r="BT71" s="103">
        <v>0</v>
      </c>
      <c r="BU71" s="103">
        <v>0</v>
      </c>
      <c r="BV71" s="103">
        <v>0</v>
      </c>
      <c r="BW71" s="103">
        <v>0</v>
      </c>
      <c r="BX71" s="103">
        <v>0</v>
      </c>
      <c r="BY71" s="103">
        <v>0</v>
      </c>
      <c r="BZ71" s="103">
        <v>0</v>
      </c>
      <c r="CA71" s="103">
        <v>0</v>
      </c>
      <c r="CB71" s="103">
        <v>0</v>
      </c>
      <c r="CC71" s="103">
        <v>0</v>
      </c>
      <c r="CD71" s="103">
        <v>0</v>
      </c>
      <c r="CE71" s="103">
        <v>0</v>
      </c>
      <c r="CF71" s="103">
        <v>0</v>
      </c>
      <c r="CG71" s="103">
        <v>0</v>
      </c>
      <c r="CH71" s="103">
        <v>0</v>
      </c>
      <c r="CI71" s="103">
        <v>0</v>
      </c>
      <c r="CJ71" s="103">
        <v>0</v>
      </c>
      <c r="CK71" s="103">
        <v>0</v>
      </c>
      <c r="CL71" s="103">
        <v>0</v>
      </c>
      <c r="CM71" s="103">
        <v>0</v>
      </c>
      <c r="CN71" s="103">
        <v>0</v>
      </c>
      <c r="CO71" s="103">
        <v>0</v>
      </c>
      <c r="CP71" s="103">
        <v>0</v>
      </c>
      <c r="CQ71" s="103">
        <v>0</v>
      </c>
      <c r="CR71" s="103">
        <v>0</v>
      </c>
      <c r="CS71" s="103">
        <v>0</v>
      </c>
      <c r="CT71" s="103">
        <v>0</v>
      </c>
      <c r="CU71" s="103">
        <v>0</v>
      </c>
    </row>
    <row r="72" spans="2:99" x14ac:dyDescent="0.2">
      <c r="C72" s="102" t="s">
        <v>237</v>
      </c>
      <c r="D72" s="103">
        <v>0</v>
      </c>
      <c r="E72" s="103">
        <v>0</v>
      </c>
      <c r="F72" s="103">
        <v>0</v>
      </c>
      <c r="G72" s="103">
        <v>0</v>
      </c>
      <c r="H72" s="103">
        <v>0</v>
      </c>
      <c r="I72" s="103">
        <v>0</v>
      </c>
      <c r="J72" s="103">
        <v>0</v>
      </c>
      <c r="K72" s="103">
        <v>0</v>
      </c>
      <c r="L72" s="103">
        <v>0</v>
      </c>
      <c r="M72" s="103">
        <v>0</v>
      </c>
      <c r="N72" s="103">
        <v>0</v>
      </c>
      <c r="O72" s="103">
        <v>0</v>
      </c>
      <c r="P72" s="103">
        <v>0</v>
      </c>
      <c r="Q72" s="103">
        <v>0</v>
      </c>
      <c r="R72" s="103">
        <v>0</v>
      </c>
      <c r="S72" s="103">
        <v>0</v>
      </c>
      <c r="T72" s="103">
        <v>0</v>
      </c>
      <c r="U72" s="103">
        <v>0</v>
      </c>
      <c r="V72" s="103">
        <v>0</v>
      </c>
      <c r="W72" s="103">
        <v>0</v>
      </c>
      <c r="X72" s="103">
        <v>0</v>
      </c>
      <c r="Y72" s="103">
        <v>0</v>
      </c>
      <c r="Z72" s="103">
        <v>0</v>
      </c>
      <c r="AA72" s="103">
        <v>0</v>
      </c>
      <c r="AB72" s="103">
        <v>0</v>
      </c>
      <c r="AC72" s="103">
        <v>0</v>
      </c>
      <c r="AD72" s="103">
        <v>0</v>
      </c>
      <c r="AE72" s="103">
        <v>0</v>
      </c>
      <c r="AF72" s="103">
        <v>0</v>
      </c>
      <c r="AG72" s="103">
        <v>0</v>
      </c>
      <c r="AH72" s="103">
        <v>0</v>
      </c>
      <c r="AI72" s="103">
        <v>0</v>
      </c>
      <c r="AJ72" s="103">
        <v>0</v>
      </c>
      <c r="AK72" s="103">
        <v>0</v>
      </c>
      <c r="AL72" s="103">
        <v>0</v>
      </c>
      <c r="AM72" s="103">
        <v>0</v>
      </c>
      <c r="AN72" s="103">
        <v>0</v>
      </c>
      <c r="AO72" s="103">
        <v>0</v>
      </c>
      <c r="AP72" s="103">
        <v>0</v>
      </c>
      <c r="AQ72" s="103">
        <v>0</v>
      </c>
      <c r="AR72" s="103">
        <v>0</v>
      </c>
      <c r="AS72" s="103">
        <v>0</v>
      </c>
      <c r="AT72" s="103">
        <v>0</v>
      </c>
      <c r="AU72" s="103">
        <v>0</v>
      </c>
      <c r="AV72" s="103">
        <v>0</v>
      </c>
      <c r="AW72" s="103">
        <v>0</v>
      </c>
      <c r="AX72" s="103">
        <v>0</v>
      </c>
      <c r="AY72" s="103">
        <v>0</v>
      </c>
      <c r="AZ72" s="103">
        <v>0</v>
      </c>
      <c r="BA72" s="103">
        <v>0</v>
      </c>
      <c r="BB72" s="103">
        <v>0</v>
      </c>
      <c r="BC72" s="103">
        <v>0</v>
      </c>
      <c r="BD72" s="103">
        <v>0</v>
      </c>
      <c r="BE72" s="103">
        <v>0</v>
      </c>
      <c r="BF72" s="103">
        <v>0</v>
      </c>
      <c r="BG72" s="103">
        <v>0</v>
      </c>
      <c r="BH72" s="103">
        <v>0</v>
      </c>
      <c r="BI72" s="103">
        <v>0</v>
      </c>
      <c r="BJ72" s="103">
        <v>0</v>
      </c>
      <c r="BK72" s="103">
        <v>0</v>
      </c>
      <c r="BL72" s="103">
        <v>0</v>
      </c>
      <c r="BM72" s="103">
        <v>0</v>
      </c>
      <c r="BN72" s="103">
        <v>0</v>
      </c>
      <c r="BO72" s="103">
        <v>0</v>
      </c>
      <c r="BP72" s="103">
        <v>0</v>
      </c>
      <c r="BQ72" s="103">
        <v>0</v>
      </c>
      <c r="BR72" s="103">
        <v>0</v>
      </c>
      <c r="BS72" s="103">
        <v>0</v>
      </c>
      <c r="BT72" s="103">
        <v>0</v>
      </c>
      <c r="BU72" s="103">
        <v>0</v>
      </c>
      <c r="BV72" s="103">
        <v>0</v>
      </c>
      <c r="BW72" s="103">
        <v>0</v>
      </c>
      <c r="BX72" s="103">
        <v>0</v>
      </c>
      <c r="BY72" s="103">
        <v>0</v>
      </c>
      <c r="BZ72" s="103">
        <v>0</v>
      </c>
      <c r="CA72" s="103">
        <v>0</v>
      </c>
      <c r="CB72" s="103">
        <v>0</v>
      </c>
      <c r="CC72" s="103">
        <v>0</v>
      </c>
      <c r="CD72" s="103">
        <v>0</v>
      </c>
      <c r="CE72" s="103">
        <v>0</v>
      </c>
      <c r="CF72" s="103">
        <v>0</v>
      </c>
      <c r="CG72" s="103">
        <v>0</v>
      </c>
      <c r="CH72" s="103">
        <v>0</v>
      </c>
      <c r="CI72" s="103">
        <v>0</v>
      </c>
      <c r="CJ72" s="103">
        <v>0</v>
      </c>
      <c r="CK72" s="103">
        <v>0</v>
      </c>
      <c r="CL72" s="103">
        <v>0</v>
      </c>
      <c r="CM72" s="103">
        <v>0</v>
      </c>
      <c r="CN72" s="103">
        <v>0</v>
      </c>
      <c r="CO72" s="103">
        <v>0</v>
      </c>
      <c r="CP72" s="103">
        <v>0</v>
      </c>
      <c r="CQ72" s="103">
        <v>0</v>
      </c>
      <c r="CR72" s="103">
        <v>0</v>
      </c>
      <c r="CS72" s="103">
        <v>0</v>
      </c>
      <c r="CT72" s="103">
        <v>0</v>
      </c>
      <c r="CU72" s="103">
        <v>0</v>
      </c>
    </row>
    <row r="73" spans="2:99" x14ac:dyDescent="0.2">
      <c r="C73" s="102" t="s">
        <v>238</v>
      </c>
      <c r="D73" s="103">
        <v>0</v>
      </c>
      <c r="E73" s="103">
        <v>0</v>
      </c>
      <c r="F73" s="103">
        <v>0</v>
      </c>
      <c r="G73" s="103">
        <v>0</v>
      </c>
      <c r="H73" s="103">
        <v>0</v>
      </c>
      <c r="I73" s="103">
        <v>0</v>
      </c>
      <c r="J73" s="103">
        <v>0</v>
      </c>
      <c r="K73" s="103">
        <v>0</v>
      </c>
      <c r="L73" s="103">
        <v>0</v>
      </c>
      <c r="M73" s="103">
        <v>0</v>
      </c>
      <c r="N73" s="103">
        <v>0</v>
      </c>
      <c r="O73" s="103">
        <v>0</v>
      </c>
      <c r="P73" s="103">
        <v>0</v>
      </c>
      <c r="Q73" s="103">
        <v>0</v>
      </c>
      <c r="R73" s="103">
        <v>0</v>
      </c>
      <c r="S73" s="103">
        <v>0</v>
      </c>
      <c r="T73" s="103">
        <v>0</v>
      </c>
      <c r="U73" s="103">
        <v>0</v>
      </c>
      <c r="V73" s="103">
        <v>0</v>
      </c>
      <c r="W73" s="103">
        <v>0</v>
      </c>
      <c r="X73" s="103">
        <v>0</v>
      </c>
      <c r="Y73" s="103">
        <v>0</v>
      </c>
      <c r="Z73" s="103">
        <v>0</v>
      </c>
      <c r="AA73" s="103">
        <v>0</v>
      </c>
      <c r="AB73" s="103">
        <v>0</v>
      </c>
      <c r="AC73" s="103">
        <v>0</v>
      </c>
      <c r="AD73" s="103">
        <v>0</v>
      </c>
      <c r="AE73" s="103">
        <v>0</v>
      </c>
      <c r="AF73" s="103">
        <v>0</v>
      </c>
      <c r="AG73" s="103">
        <v>0</v>
      </c>
      <c r="AH73" s="103">
        <v>0</v>
      </c>
      <c r="AI73" s="103">
        <v>0</v>
      </c>
      <c r="AJ73" s="103">
        <v>0</v>
      </c>
      <c r="AK73" s="103">
        <v>0</v>
      </c>
      <c r="AL73" s="103">
        <v>0</v>
      </c>
      <c r="AM73" s="103">
        <v>0</v>
      </c>
      <c r="AN73" s="103">
        <v>0</v>
      </c>
      <c r="AO73" s="103">
        <v>0</v>
      </c>
      <c r="AP73" s="103">
        <v>0</v>
      </c>
      <c r="AQ73" s="103">
        <v>0</v>
      </c>
      <c r="AR73" s="103">
        <v>0</v>
      </c>
      <c r="AS73" s="103">
        <v>0</v>
      </c>
      <c r="AT73" s="103">
        <v>0</v>
      </c>
      <c r="AU73" s="103">
        <v>0</v>
      </c>
      <c r="AV73" s="103">
        <v>0</v>
      </c>
      <c r="AW73" s="103">
        <v>0</v>
      </c>
      <c r="AX73" s="103">
        <v>0</v>
      </c>
      <c r="AY73" s="103">
        <v>0</v>
      </c>
      <c r="AZ73" s="103">
        <v>0</v>
      </c>
      <c r="BA73" s="103">
        <v>0</v>
      </c>
      <c r="BB73" s="103">
        <v>0</v>
      </c>
      <c r="BC73" s="103">
        <v>0</v>
      </c>
      <c r="BD73" s="103">
        <v>0</v>
      </c>
      <c r="BE73" s="103">
        <v>0</v>
      </c>
      <c r="BF73" s="103">
        <v>0</v>
      </c>
      <c r="BG73" s="103">
        <v>0</v>
      </c>
      <c r="BH73" s="103">
        <v>0</v>
      </c>
      <c r="BI73" s="103">
        <v>0</v>
      </c>
      <c r="BJ73" s="103">
        <v>0</v>
      </c>
      <c r="BK73" s="103">
        <v>0</v>
      </c>
      <c r="BL73" s="103">
        <v>0</v>
      </c>
      <c r="BM73" s="103">
        <v>0</v>
      </c>
      <c r="BN73" s="103">
        <v>0</v>
      </c>
      <c r="BO73" s="103">
        <v>0</v>
      </c>
      <c r="BP73" s="103">
        <v>0</v>
      </c>
      <c r="BQ73" s="103">
        <v>0</v>
      </c>
      <c r="BR73" s="103">
        <v>0</v>
      </c>
      <c r="BS73" s="103">
        <v>0</v>
      </c>
      <c r="BT73" s="103">
        <v>0</v>
      </c>
      <c r="BU73" s="103">
        <v>0</v>
      </c>
      <c r="BV73" s="103">
        <v>0</v>
      </c>
      <c r="BW73" s="103">
        <v>0</v>
      </c>
      <c r="BX73" s="103">
        <v>0</v>
      </c>
      <c r="BY73" s="103">
        <v>0</v>
      </c>
      <c r="BZ73" s="103">
        <v>0</v>
      </c>
      <c r="CA73" s="103">
        <v>0</v>
      </c>
      <c r="CB73" s="103">
        <v>0</v>
      </c>
      <c r="CC73" s="103">
        <v>0</v>
      </c>
      <c r="CD73" s="103">
        <v>0</v>
      </c>
      <c r="CE73" s="103">
        <v>0</v>
      </c>
      <c r="CF73" s="103">
        <v>0</v>
      </c>
      <c r="CG73" s="103">
        <v>0</v>
      </c>
      <c r="CH73" s="103">
        <v>0</v>
      </c>
      <c r="CI73" s="103">
        <v>0</v>
      </c>
      <c r="CJ73" s="103">
        <v>0</v>
      </c>
      <c r="CK73" s="103">
        <v>0</v>
      </c>
      <c r="CL73" s="103">
        <v>0</v>
      </c>
      <c r="CM73" s="103">
        <v>0</v>
      </c>
      <c r="CN73" s="103">
        <v>0</v>
      </c>
      <c r="CO73" s="103">
        <v>0</v>
      </c>
      <c r="CP73" s="103">
        <v>0</v>
      </c>
      <c r="CQ73" s="103">
        <v>0</v>
      </c>
      <c r="CR73" s="103">
        <v>0</v>
      </c>
      <c r="CS73" s="103">
        <v>0</v>
      </c>
      <c r="CT73" s="103">
        <v>0</v>
      </c>
      <c r="CU73" s="103">
        <v>0</v>
      </c>
    </row>
    <row r="74" spans="2:99" x14ac:dyDescent="0.2">
      <c r="C74" s="102" t="s">
        <v>239</v>
      </c>
      <c r="D74" s="103">
        <v>0</v>
      </c>
      <c r="E74" s="103">
        <v>0</v>
      </c>
      <c r="F74" s="103">
        <v>0</v>
      </c>
      <c r="G74" s="103">
        <v>0</v>
      </c>
      <c r="H74" s="103">
        <v>0</v>
      </c>
      <c r="I74" s="103">
        <v>0</v>
      </c>
      <c r="J74" s="103">
        <v>0</v>
      </c>
      <c r="K74" s="103">
        <v>0</v>
      </c>
      <c r="L74" s="103">
        <v>0</v>
      </c>
      <c r="M74" s="103">
        <v>0</v>
      </c>
      <c r="N74" s="103">
        <v>0</v>
      </c>
      <c r="O74" s="103">
        <v>0</v>
      </c>
      <c r="P74" s="103">
        <v>0</v>
      </c>
      <c r="Q74" s="103">
        <v>0</v>
      </c>
      <c r="R74" s="103">
        <v>0</v>
      </c>
      <c r="S74" s="103">
        <v>0</v>
      </c>
      <c r="T74" s="103">
        <v>0</v>
      </c>
      <c r="U74" s="103">
        <v>0</v>
      </c>
      <c r="V74" s="103">
        <v>0</v>
      </c>
      <c r="W74" s="103">
        <v>0</v>
      </c>
      <c r="X74" s="103">
        <v>0</v>
      </c>
      <c r="Y74" s="103">
        <v>0</v>
      </c>
      <c r="Z74" s="103">
        <v>0</v>
      </c>
      <c r="AA74" s="103">
        <v>0</v>
      </c>
      <c r="AB74" s="103">
        <v>0</v>
      </c>
      <c r="AC74" s="103">
        <v>0</v>
      </c>
      <c r="AD74" s="103">
        <v>0</v>
      </c>
      <c r="AE74" s="103">
        <v>0</v>
      </c>
      <c r="AF74" s="103">
        <v>0</v>
      </c>
      <c r="AG74" s="103">
        <v>0</v>
      </c>
      <c r="AH74" s="103">
        <v>0</v>
      </c>
      <c r="AI74" s="103">
        <v>0</v>
      </c>
      <c r="AJ74" s="103">
        <v>0</v>
      </c>
      <c r="AK74" s="103">
        <v>0</v>
      </c>
      <c r="AL74" s="103">
        <v>0</v>
      </c>
      <c r="AM74" s="103">
        <v>0</v>
      </c>
      <c r="AN74" s="103">
        <v>0</v>
      </c>
      <c r="AO74" s="103">
        <v>0</v>
      </c>
      <c r="AP74" s="103">
        <v>0</v>
      </c>
      <c r="AQ74" s="103">
        <v>0</v>
      </c>
      <c r="AR74" s="103">
        <v>0</v>
      </c>
      <c r="AS74" s="103">
        <v>0</v>
      </c>
      <c r="AT74" s="103">
        <v>0</v>
      </c>
      <c r="AU74" s="103">
        <v>0</v>
      </c>
      <c r="AV74" s="103">
        <v>0</v>
      </c>
      <c r="AW74" s="103">
        <v>0</v>
      </c>
      <c r="AX74" s="103">
        <v>0</v>
      </c>
      <c r="AY74" s="103">
        <v>0</v>
      </c>
      <c r="AZ74" s="103">
        <v>0</v>
      </c>
      <c r="BA74" s="103">
        <v>0</v>
      </c>
      <c r="BB74" s="103">
        <v>0</v>
      </c>
      <c r="BC74" s="103">
        <v>0</v>
      </c>
      <c r="BD74" s="103">
        <v>0</v>
      </c>
      <c r="BE74" s="103">
        <v>0</v>
      </c>
      <c r="BF74" s="103">
        <v>0</v>
      </c>
      <c r="BG74" s="103">
        <v>0</v>
      </c>
      <c r="BH74" s="103">
        <v>0</v>
      </c>
      <c r="BI74" s="103">
        <v>0</v>
      </c>
      <c r="BJ74" s="103">
        <v>0</v>
      </c>
      <c r="BK74" s="103">
        <v>0</v>
      </c>
      <c r="BL74" s="103">
        <v>0</v>
      </c>
      <c r="BM74" s="103">
        <v>0</v>
      </c>
      <c r="BN74" s="103">
        <v>0</v>
      </c>
      <c r="BO74" s="103">
        <v>0</v>
      </c>
      <c r="BP74" s="103">
        <v>0</v>
      </c>
      <c r="BQ74" s="103">
        <v>0</v>
      </c>
      <c r="BR74" s="103">
        <v>0</v>
      </c>
      <c r="BS74" s="103">
        <v>0</v>
      </c>
      <c r="BT74" s="103">
        <v>0</v>
      </c>
      <c r="BU74" s="103">
        <v>0</v>
      </c>
      <c r="BV74" s="103">
        <v>0</v>
      </c>
      <c r="BW74" s="103">
        <v>0</v>
      </c>
      <c r="BX74" s="103">
        <v>0</v>
      </c>
      <c r="BY74" s="103">
        <v>0</v>
      </c>
      <c r="BZ74" s="103">
        <v>0</v>
      </c>
      <c r="CA74" s="103">
        <v>0</v>
      </c>
      <c r="CB74" s="103">
        <v>0</v>
      </c>
      <c r="CC74" s="103">
        <v>0</v>
      </c>
      <c r="CD74" s="103">
        <v>0</v>
      </c>
      <c r="CE74" s="103">
        <v>0</v>
      </c>
      <c r="CF74" s="103">
        <v>0</v>
      </c>
      <c r="CG74" s="103">
        <v>0</v>
      </c>
      <c r="CH74" s="103">
        <v>0</v>
      </c>
      <c r="CI74" s="103">
        <v>0</v>
      </c>
      <c r="CJ74" s="103">
        <v>0</v>
      </c>
      <c r="CK74" s="103">
        <v>0</v>
      </c>
      <c r="CL74" s="103">
        <v>0</v>
      </c>
      <c r="CM74" s="103">
        <v>0</v>
      </c>
      <c r="CN74" s="103">
        <v>0</v>
      </c>
      <c r="CO74" s="103">
        <v>0</v>
      </c>
      <c r="CP74" s="103">
        <v>0</v>
      </c>
      <c r="CQ74" s="103">
        <v>0</v>
      </c>
      <c r="CR74" s="103">
        <v>0</v>
      </c>
      <c r="CS74" s="103">
        <v>0</v>
      </c>
      <c r="CT74" s="103">
        <v>0</v>
      </c>
      <c r="CU74" s="103">
        <v>0</v>
      </c>
    </row>
    <row r="75" spans="2:99" x14ac:dyDescent="0.2">
      <c r="C75" s="102" t="s">
        <v>240</v>
      </c>
      <c r="D75" s="103">
        <v>0</v>
      </c>
      <c r="E75" s="103">
        <v>0</v>
      </c>
      <c r="F75" s="103">
        <v>0</v>
      </c>
      <c r="G75" s="103">
        <v>0</v>
      </c>
      <c r="H75" s="103">
        <v>0</v>
      </c>
      <c r="I75" s="103">
        <v>0</v>
      </c>
      <c r="J75" s="103">
        <v>0</v>
      </c>
      <c r="K75" s="103">
        <v>0</v>
      </c>
      <c r="L75" s="103">
        <v>0</v>
      </c>
      <c r="M75" s="103">
        <v>0</v>
      </c>
      <c r="N75" s="103">
        <v>0</v>
      </c>
      <c r="O75" s="103">
        <v>0</v>
      </c>
      <c r="P75" s="103">
        <v>0</v>
      </c>
      <c r="Q75" s="103">
        <v>0</v>
      </c>
      <c r="R75" s="103">
        <v>0</v>
      </c>
      <c r="S75" s="103">
        <v>0</v>
      </c>
      <c r="T75" s="103">
        <v>0</v>
      </c>
      <c r="U75" s="103">
        <v>0</v>
      </c>
      <c r="V75" s="103">
        <v>0</v>
      </c>
      <c r="W75" s="103">
        <v>0</v>
      </c>
      <c r="X75" s="103">
        <v>0</v>
      </c>
      <c r="Y75" s="103">
        <v>0</v>
      </c>
      <c r="Z75" s="103">
        <v>0</v>
      </c>
      <c r="AA75" s="103">
        <v>0</v>
      </c>
      <c r="AB75" s="103">
        <v>0</v>
      </c>
      <c r="AC75" s="103">
        <v>0</v>
      </c>
      <c r="AD75" s="103">
        <v>0</v>
      </c>
      <c r="AE75" s="103">
        <v>0</v>
      </c>
      <c r="AF75" s="103">
        <v>0</v>
      </c>
      <c r="AG75" s="103">
        <v>0</v>
      </c>
      <c r="AH75" s="103">
        <v>0</v>
      </c>
      <c r="AI75" s="103">
        <v>0</v>
      </c>
      <c r="AJ75" s="103">
        <v>0</v>
      </c>
      <c r="AK75" s="103">
        <v>0</v>
      </c>
      <c r="AL75" s="103">
        <v>0</v>
      </c>
      <c r="AM75" s="103">
        <v>0</v>
      </c>
      <c r="AN75" s="103">
        <v>0</v>
      </c>
      <c r="AO75" s="103">
        <v>0</v>
      </c>
      <c r="AP75" s="103">
        <v>0</v>
      </c>
      <c r="AQ75" s="103">
        <v>0</v>
      </c>
      <c r="AR75" s="103">
        <v>0</v>
      </c>
      <c r="AS75" s="103">
        <v>0</v>
      </c>
      <c r="AT75" s="103">
        <v>0</v>
      </c>
      <c r="AU75" s="103">
        <v>0</v>
      </c>
      <c r="AV75" s="103">
        <v>0</v>
      </c>
      <c r="AW75" s="103">
        <v>0</v>
      </c>
      <c r="AX75" s="103">
        <v>0</v>
      </c>
      <c r="AY75" s="103">
        <v>0</v>
      </c>
      <c r="AZ75" s="103">
        <v>0</v>
      </c>
      <c r="BA75" s="103">
        <v>0</v>
      </c>
      <c r="BB75" s="103">
        <v>0</v>
      </c>
      <c r="BC75" s="103">
        <v>0</v>
      </c>
      <c r="BD75" s="103">
        <v>0</v>
      </c>
      <c r="BE75" s="103">
        <v>0</v>
      </c>
      <c r="BF75" s="103">
        <v>0</v>
      </c>
      <c r="BG75" s="103">
        <v>0</v>
      </c>
      <c r="BH75" s="103">
        <v>0</v>
      </c>
      <c r="BI75" s="103">
        <v>0</v>
      </c>
      <c r="BJ75" s="103">
        <v>0</v>
      </c>
      <c r="BK75" s="103">
        <v>0</v>
      </c>
      <c r="BL75" s="103">
        <v>0</v>
      </c>
      <c r="BM75" s="103">
        <v>0</v>
      </c>
      <c r="BN75" s="103">
        <v>0</v>
      </c>
      <c r="BO75" s="103">
        <v>0</v>
      </c>
      <c r="BP75" s="103">
        <v>0</v>
      </c>
      <c r="BQ75" s="103">
        <v>0</v>
      </c>
      <c r="BR75" s="103">
        <v>0</v>
      </c>
      <c r="BS75" s="103">
        <v>0</v>
      </c>
      <c r="BT75" s="103">
        <v>0</v>
      </c>
      <c r="BU75" s="103">
        <v>0</v>
      </c>
      <c r="BV75" s="103">
        <v>0</v>
      </c>
      <c r="BW75" s="103">
        <v>0</v>
      </c>
      <c r="BX75" s="103">
        <v>0</v>
      </c>
      <c r="BY75" s="103">
        <v>0</v>
      </c>
      <c r="BZ75" s="103">
        <v>0</v>
      </c>
      <c r="CA75" s="103">
        <v>0</v>
      </c>
      <c r="CB75" s="103">
        <v>0</v>
      </c>
      <c r="CC75" s="103">
        <v>0</v>
      </c>
      <c r="CD75" s="103">
        <v>0</v>
      </c>
      <c r="CE75" s="103">
        <v>0</v>
      </c>
      <c r="CF75" s="103">
        <v>0</v>
      </c>
      <c r="CG75" s="103">
        <v>0</v>
      </c>
      <c r="CH75" s="103">
        <v>0</v>
      </c>
      <c r="CI75" s="103">
        <v>0</v>
      </c>
      <c r="CJ75" s="103">
        <v>0</v>
      </c>
      <c r="CK75" s="103">
        <v>0</v>
      </c>
      <c r="CL75" s="103">
        <v>0</v>
      </c>
      <c r="CM75" s="103">
        <v>0</v>
      </c>
      <c r="CN75" s="103">
        <v>0</v>
      </c>
      <c r="CO75" s="103">
        <v>0</v>
      </c>
      <c r="CP75" s="103">
        <v>0</v>
      </c>
      <c r="CQ75" s="103">
        <v>0</v>
      </c>
      <c r="CR75" s="103">
        <v>0</v>
      </c>
      <c r="CS75" s="103">
        <v>0</v>
      </c>
      <c r="CT75" s="103">
        <v>0</v>
      </c>
      <c r="CU75" s="103">
        <v>0</v>
      </c>
    </row>
    <row r="76" spans="2:99" x14ac:dyDescent="0.2">
      <c r="C76" s="102" t="s">
        <v>241</v>
      </c>
      <c r="D76" s="103">
        <v>0</v>
      </c>
      <c r="E76" s="103">
        <v>0</v>
      </c>
      <c r="F76" s="103">
        <v>0</v>
      </c>
      <c r="G76" s="103">
        <v>0</v>
      </c>
      <c r="H76" s="103">
        <v>0</v>
      </c>
      <c r="I76" s="103">
        <v>0</v>
      </c>
      <c r="J76" s="103">
        <v>0</v>
      </c>
      <c r="K76" s="103">
        <v>0</v>
      </c>
      <c r="L76" s="103">
        <v>0</v>
      </c>
      <c r="M76" s="103">
        <v>0</v>
      </c>
      <c r="N76" s="103">
        <v>0</v>
      </c>
      <c r="O76" s="103">
        <v>0</v>
      </c>
      <c r="P76" s="103">
        <v>0</v>
      </c>
      <c r="Q76" s="103">
        <v>0</v>
      </c>
      <c r="R76" s="103">
        <v>0</v>
      </c>
      <c r="S76" s="103">
        <v>0</v>
      </c>
      <c r="T76" s="103">
        <v>0</v>
      </c>
      <c r="U76" s="103">
        <v>0</v>
      </c>
      <c r="V76" s="103">
        <v>0</v>
      </c>
      <c r="W76" s="103">
        <v>0</v>
      </c>
      <c r="X76" s="103">
        <v>0</v>
      </c>
      <c r="Y76" s="103">
        <v>0</v>
      </c>
      <c r="Z76" s="103">
        <v>0</v>
      </c>
      <c r="AA76" s="103">
        <v>0</v>
      </c>
      <c r="AB76" s="103">
        <v>0</v>
      </c>
      <c r="AC76" s="103">
        <v>0</v>
      </c>
      <c r="AD76" s="103">
        <v>0</v>
      </c>
      <c r="AE76" s="103">
        <v>0</v>
      </c>
      <c r="AF76" s="103">
        <v>0</v>
      </c>
      <c r="AG76" s="103">
        <v>0</v>
      </c>
      <c r="AH76" s="103">
        <v>0</v>
      </c>
      <c r="AI76" s="103">
        <v>0</v>
      </c>
      <c r="AJ76" s="103">
        <v>0</v>
      </c>
      <c r="AK76" s="103">
        <v>0</v>
      </c>
      <c r="AL76" s="103">
        <v>0</v>
      </c>
      <c r="AM76" s="103">
        <v>0</v>
      </c>
      <c r="AN76" s="103">
        <v>0</v>
      </c>
      <c r="AO76" s="103">
        <v>0</v>
      </c>
      <c r="AP76" s="103">
        <v>0</v>
      </c>
      <c r="AQ76" s="103">
        <v>0</v>
      </c>
      <c r="AR76" s="103">
        <v>0</v>
      </c>
      <c r="AS76" s="103">
        <v>0</v>
      </c>
      <c r="AT76" s="103">
        <v>0</v>
      </c>
      <c r="AU76" s="103">
        <v>0</v>
      </c>
      <c r="AV76" s="103">
        <v>0</v>
      </c>
      <c r="AW76" s="103">
        <v>0</v>
      </c>
      <c r="AX76" s="103">
        <v>0</v>
      </c>
      <c r="AY76" s="103">
        <v>0</v>
      </c>
      <c r="AZ76" s="103">
        <v>0</v>
      </c>
      <c r="BA76" s="103">
        <v>0</v>
      </c>
      <c r="BB76" s="103">
        <v>0</v>
      </c>
      <c r="BC76" s="103">
        <v>0</v>
      </c>
      <c r="BD76" s="103">
        <v>0</v>
      </c>
      <c r="BE76" s="103">
        <v>0</v>
      </c>
      <c r="BF76" s="103">
        <v>0</v>
      </c>
      <c r="BG76" s="103">
        <v>0</v>
      </c>
      <c r="BH76" s="103">
        <v>0</v>
      </c>
      <c r="BI76" s="103">
        <v>0</v>
      </c>
      <c r="BJ76" s="103">
        <v>0</v>
      </c>
      <c r="BK76" s="103">
        <v>0</v>
      </c>
      <c r="BL76" s="103">
        <v>0</v>
      </c>
      <c r="BM76" s="103">
        <v>0</v>
      </c>
      <c r="BN76" s="103">
        <v>0</v>
      </c>
      <c r="BO76" s="103">
        <v>0</v>
      </c>
      <c r="BP76" s="103">
        <v>0</v>
      </c>
      <c r="BQ76" s="103">
        <v>0</v>
      </c>
      <c r="BR76" s="103">
        <v>0</v>
      </c>
      <c r="BS76" s="103">
        <v>0</v>
      </c>
      <c r="BT76" s="103">
        <v>0</v>
      </c>
      <c r="BU76" s="103">
        <v>0</v>
      </c>
      <c r="BV76" s="103">
        <v>0</v>
      </c>
      <c r="BW76" s="103">
        <v>0</v>
      </c>
      <c r="BX76" s="103">
        <v>0</v>
      </c>
      <c r="BY76" s="103">
        <v>0</v>
      </c>
      <c r="BZ76" s="103">
        <v>0</v>
      </c>
      <c r="CA76" s="103">
        <v>0</v>
      </c>
      <c r="CB76" s="103">
        <v>0</v>
      </c>
      <c r="CC76" s="103">
        <v>0</v>
      </c>
      <c r="CD76" s="103">
        <v>0</v>
      </c>
      <c r="CE76" s="103">
        <v>0</v>
      </c>
      <c r="CF76" s="103">
        <v>0</v>
      </c>
      <c r="CG76" s="103">
        <v>0</v>
      </c>
      <c r="CH76" s="103">
        <v>0</v>
      </c>
      <c r="CI76" s="103">
        <v>0</v>
      </c>
      <c r="CJ76" s="103">
        <v>0</v>
      </c>
      <c r="CK76" s="103">
        <v>0</v>
      </c>
      <c r="CL76" s="103">
        <v>0</v>
      </c>
      <c r="CM76" s="103">
        <v>0</v>
      </c>
      <c r="CN76" s="103">
        <v>0</v>
      </c>
      <c r="CO76" s="103">
        <v>0</v>
      </c>
      <c r="CP76" s="103">
        <v>0</v>
      </c>
      <c r="CQ76" s="103">
        <v>0</v>
      </c>
      <c r="CR76" s="103">
        <v>0</v>
      </c>
      <c r="CS76" s="103">
        <v>0</v>
      </c>
      <c r="CT76" s="103">
        <v>0</v>
      </c>
      <c r="CU76" s="103">
        <v>0</v>
      </c>
    </row>
    <row r="77" spans="2:99" x14ac:dyDescent="0.2">
      <c r="C77" s="102" t="s">
        <v>242</v>
      </c>
      <c r="D77" s="103">
        <v>0</v>
      </c>
      <c r="E77" s="103">
        <v>0</v>
      </c>
      <c r="F77" s="103">
        <v>0</v>
      </c>
      <c r="G77" s="103">
        <v>0</v>
      </c>
      <c r="H77" s="103">
        <v>0</v>
      </c>
      <c r="I77" s="103">
        <v>0</v>
      </c>
      <c r="J77" s="103">
        <v>0</v>
      </c>
      <c r="K77" s="103">
        <v>0</v>
      </c>
      <c r="L77" s="103">
        <v>0</v>
      </c>
      <c r="M77" s="103">
        <v>0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3">
        <v>0</v>
      </c>
      <c r="W77" s="103">
        <v>0</v>
      </c>
      <c r="X77" s="103">
        <v>0</v>
      </c>
      <c r="Y77" s="103">
        <v>0</v>
      </c>
      <c r="Z77" s="103">
        <v>0</v>
      </c>
      <c r="AA77" s="103">
        <v>0</v>
      </c>
      <c r="AB77" s="103">
        <v>0</v>
      </c>
      <c r="AC77" s="103">
        <v>0</v>
      </c>
      <c r="AD77" s="103">
        <v>0</v>
      </c>
      <c r="AE77" s="103">
        <v>0</v>
      </c>
      <c r="AF77" s="103">
        <v>0</v>
      </c>
      <c r="AG77" s="103">
        <v>0</v>
      </c>
      <c r="AH77" s="103">
        <v>0</v>
      </c>
      <c r="AI77" s="103">
        <v>0</v>
      </c>
      <c r="AJ77" s="103">
        <v>0</v>
      </c>
      <c r="AK77" s="103">
        <v>0</v>
      </c>
      <c r="AL77" s="103">
        <v>0</v>
      </c>
      <c r="AM77" s="103">
        <v>0</v>
      </c>
      <c r="AN77" s="103">
        <v>0</v>
      </c>
      <c r="AO77" s="103">
        <v>0</v>
      </c>
      <c r="AP77" s="103">
        <v>0</v>
      </c>
      <c r="AQ77" s="103">
        <v>0</v>
      </c>
      <c r="AR77" s="103">
        <v>0</v>
      </c>
      <c r="AS77" s="103">
        <v>0</v>
      </c>
      <c r="AT77" s="103">
        <v>0</v>
      </c>
      <c r="AU77" s="103">
        <v>0</v>
      </c>
      <c r="AV77" s="103">
        <v>0</v>
      </c>
      <c r="AW77" s="103">
        <v>0</v>
      </c>
      <c r="AX77" s="103">
        <v>0</v>
      </c>
      <c r="AY77" s="103">
        <v>0</v>
      </c>
      <c r="AZ77" s="103">
        <v>0</v>
      </c>
      <c r="BA77" s="103">
        <v>0</v>
      </c>
      <c r="BB77" s="103">
        <v>0</v>
      </c>
      <c r="BC77" s="103">
        <v>0</v>
      </c>
      <c r="BD77" s="103">
        <v>0</v>
      </c>
      <c r="BE77" s="103">
        <v>0</v>
      </c>
      <c r="BF77" s="103">
        <v>0</v>
      </c>
      <c r="BG77" s="103">
        <v>0</v>
      </c>
      <c r="BH77" s="103">
        <v>0</v>
      </c>
      <c r="BI77" s="103">
        <v>0</v>
      </c>
      <c r="BJ77" s="103">
        <v>0</v>
      </c>
      <c r="BK77" s="103">
        <v>0</v>
      </c>
      <c r="BL77" s="103">
        <v>0</v>
      </c>
      <c r="BM77" s="103">
        <v>0</v>
      </c>
      <c r="BN77" s="103">
        <v>0</v>
      </c>
      <c r="BO77" s="103">
        <v>0</v>
      </c>
      <c r="BP77" s="103">
        <v>0</v>
      </c>
      <c r="BQ77" s="103">
        <v>0</v>
      </c>
      <c r="BR77" s="103">
        <v>0</v>
      </c>
      <c r="BS77" s="103">
        <v>0</v>
      </c>
      <c r="BT77" s="103">
        <v>0</v>
      </c>
      <c r="BU77" s="103">
        <v>0</v>
      </c>
      <c r="BV77" s="103">
        <v>0</v>
      </c>
      <c r="BW77" s="103">
        <v>0</v>
      </c>
      <c r="BX77" s="103">
        <v>0</v>
      </c>
      <c r="BY77" s="103">
        <v>0</v>
      </c>
      <c r="BZ77" s="103">
        <v>0</v>
      </c>
      <c r="CA77" s="103">
        <v>0</v>
      </c>
      <c r="CB77" s="103">
        <v>0</v>
      </c>
      <c r="CC77" s="103">
        <v>0</v>
      </c>
      <c r="CD77" s="103">
        <v>0</v>
      </c>
      <c r="CE77" s="103">
        <v>0</v>
      </c>
      <c r="CF77" s="103">
        <v>0</v>
      </c>
      <c r="CG77" s="103">
        <v>0</v>
      </c>
      <c r="CH77" s="103">
        <v>0</v>
      </c>
      <c r="CI77" s="103">
        <v>0</v>
      </c>
      <c r="CJ77" s="103">
        <v>0</v>
      </c>
      <c r="CK77" s="103">
        <v>0</v>
      </c>
      <c r="CL77" s="103">
        <v>0</v>
      </c>
      <c r="CM77" s="103">
        <v>0</v>
      </c>
      <c r="CN77" s="103">
        <v>0</v>
      </c>
      <c r="CO77" s="103">
        <v>0</v>
      </c>
      <c r="CP77" s="103">
        <v>0</v>
      </c>
      <c r="CQ77" s="103">
        <v>0</v>
      </c>
      <c r="CR77" s="103">
        <v>0</v>
      </c>
      <c r="CS77" s="103">
        <v>0</v>
      </c>
      <c r="CT77" s="103">
        <v>0</v>
      </c>
      <c r="CU77" s="103">
        <v>0</v>
      </c>
    </row>
    <row r="78" spans="2:99" x14ac:dyDescent="0.2">
      <c r="C78" s="102" t="s">
        <v>243</v>
      </c>
      <c r="D78" s="103">
        <v>0</v>
      </c>
      <c r="E78" s="103">
        <v>0</v>
      </c>
      <c r="F78" s="103">
        <v>0</v>
      </c>
      <c r="G78" s="103">
        <v>0</v>
      </c>
      <c r="H78" s="103">
        <v>0</v>
      </c>
      <c r="I78" s="103">
        <v>0</v>
      </c>
      <c r="J78" s="103">
        <v>0</v>
      </c>
      <c r="K78" s="103">
        <v>0</v>
      </c>
      <c r="L78" s="103">
        <v>0</v>
      </c>
      <c r="M78" s="103">
        <v>0</v>
      </c>
      <c r="N78" s="103">
        <v>0</v>
      </c>
      <c r="O78" s="103">
        <v>0</v>
      </c>
      <c r="P78" s="103">
        <v>0</v>
      </c>
      <c r="Q78" s="103">
        <v>0</v>
      </c>
      <c r="R78" s="103">
        <v>0</v>
      </c>
      <c r="S78" s="103">
        <v>0</v>
      </c>
      <c r="T78" s="103">
        <v>0</v>
      </c>
      <c r="U78" s="103">
        <v>0</v>
      </c>
      <c r="V78" s="103">
        <v>0</v>
      </c>
      <c r="W78" s="103">
        <v>0</v>
      </c>
      <c r="X78" s="103">
        <v>0</v>
      </c>
      <c r="Y78" s="103">
        <v>0</v>
      </c>
      <c r="Z78" s="103">
        <v>0</v>
      </c>
      <c r="AA78" s="103">
        <v>0</v>
      </c>
      <c r="AB78" s="103">
        <v>0</v>
      </c>
      <c r="AC78" s="103">
        <v>0</v>
      </c>
      <c r="AD78" s="103">
        <v>0</v>
      </c>
      <c r="AE78" s="103">
        <v>0</v>
      </c>
      <c r="AF78" s="103">
        <v>0</v>
      </c>
      <c r="AG78" s="103">
        <v>0</v>
      </c>
      <c r="AH78" s="103">
        <v>0</v>
      </c>
      <c r="AI78" s="103">
        <v>0</v>
      </c>
      <c r="AJ78" s="103">
        <v>0</v>
      </c>
      <c r="AK78" s="103">
        <v>0</v>
      </c>
      <c r="AL78" s="103">
        <v>0</v>
      </c>
      <c r="AM78" s="103">
        <v>0</v>
      </c>
      <c r="AN78" s="103">
        <v>0</v>
      </c>
      <c r="AO78" s="103">
        <v>0</v>
      </c>
      <c r="AP78" s="103">
        <v>0</v>
      </c>
      <c r="AQ78" s="103">
        <v>0</v>
      </c>
      <c r="AR78" s="103">
        <v>0</v>
      </c>
      <c r="AS78" s="103">
        <v>0</v>
      </c>
      <c r="AT78" s="103">
        <v>0</v>
      </c>
      <c r="AU78" s="103">
        <v>0</v>
      </c>
      <c r="AV78" s="103">
        <v>0</v>
      </c>
      <c r="AW78" s="103">
        <v>0</v>
      </c>
      <c r="AX78" s="103">
        <v>0</v>
      </c>
      <c r="AY78" s="103">
        <v>0</v>
      </c>
      <c r="AZ78" s="103">
        <v>0</v>
      </c>
      <c r="BA78" s="103">
        <v>0</v>
      </c>
      <c r="BB78" s="103">
        <v>0</v>
      </c>
      <c r="BC78" s="103">
        <v>0</v>
      </c>
      <c r="BD78" s="103">
        <v>0</v>
      </c>
      <c r="BE78" s="103">
        <v>0</v>
      </c>
      <c r="BF78" s="103">
        <v>0</v>
      </c>
      <c r="BG78" s="103">
        <v>0</v>
      </c>
      <c r="BH78" s="103">
        <v>0</v>
      </c>
      <c r="BI78" s="103">
        <v>0</v>
      </c>
      <c r="BJ78" s="103">
        <v>0</v>
      </c>
      <c r="BK78" s="103">
        <v>0</v>
      </c>
      <c r="BL78" s="103">
        <v>0</v>
      </c>
      <c r="BM78" s="103">
        <v>0</v>
      </c>
      <c r="BN78" s="103">
        <v>0</v>
      </c>
      <c r="BO78" s="103">
        <v>0</v>
      </c>
      <c r="BP78" s="103">
        <v>0</v>
      </c>
      <c r="BQ78" s="103">
        <v>0</v>
      </c>
      <c r="BR78" s="103">
        <v>0</v>
      </c>
      <c r="BS78" s="103">
        <v>0</v>
      </c>
      <c r="BT78" s="103">
        <v>0</v>
      </c>
      <c r="BU78" s="103">
        <v>0</v>
      </c>
      <c r="BV78" s="103">
        <v>0</v>
      </c>
      <c r="BW78" s="103">
        <v>0</v>
      </c>
      <c r="BX78" s="103">
        <v>0</v>
      </c>
      <c r="BY78" s="103">
        <v>0</v>
      </c>
      <c r="BZ78" s="103">
        <v>0</v>
      </c>
      <c r="CA78" s="103">
        <v>0</v>
      </c>
      <c r="CB78" s="103">
        <v>0</v>
      </c>
      <c r="CC78" s="103">
        <v>0</v>
      </c>
      <c r="CD78" s="103">
        <v>0</v>
      </c>
      <c r="CE78" s="103">
        <v>0</v>
      </c>
      <c r="CF78" s="103">
        <v>0</v>
      </c>
      <c r="CG78" s="103">
        <v>0</v>
      </c>
      <c r="CH78" s="103">
        <v>0</v>
      </c>
      <c r="CI78" s="103">
        <v>0</v>
      </c>
      <c r="CJ78" s="103">
        <v>0</v>
      </c>
      <c r="CK78" s="103">
        <v>0</v>
      </c>
      <c r="CL78" s="103">
        <v>0</v>
      </c>
      <c r="CM78" s="103">
        <v>0</v>
      </c>
      <c r="CN78" s="103">
        <v>0</v>
      </c>
      <c r="CO78" s="103">
        <v>0</v>
      </c>
      <c r="CP78" s="103">
        <v>0</v>
      </c>
      <c r="CQ78" s="103">
        <v>0</v>
      </c>
      <c r="CR78" s="103">
        <v>0</v>
      </c>
      <c r="CS78" s="103">
        <v>0</v>
      </c>
      <c r="CT78" s="103">
        <v>0</v>
      </c>
      <c r="CU78" s="103">
        <v>0</v>
      </c>
    </row>
    <row r="79" spans="2:99" x14ac:dyDescent="0.2">
      <c r="C79" s="102" t="s">
        <v>244</v>
      </c>
      <c r="D79" s="103">
        <v>0</v>
      </c>
      <c r="E79" s="103">
        <v>0</v>
      </c>
      <c r="F79" s="103">
        <v>0</v>
      </c>
      <c r="G79" s="103">
        <v>0</v>
      </c>
      <c r="H79" s="103">
        <v>0</v>
      </c>
      <c r="I79" s="103">
        <v>0</v>
      </c>
      <c r="J79" s="103">
        <v>0</v>
      </c>
      <c r="K79" s="103">
        <v>0</v>
      </c>
      <c r="L79" s="103">
        <v>0</v>
      </c>
      <c r="M79" s="103">
        <v>0</v>
      </c>
      <c r="N79" s="103">
        <v>0</v>
      </c>
      <c r="O79" s="103">
        <v>0</v>
      </c>
      <c r="P79" s="103">
        <v>0</v>
      </c>
      <c r="Q79" s="103">
        <v>0</v>
      </c>
      <c r="R79" s="103">
        <v>0</v>
      </c>
      <c r="S79" s="103">
        <v>0</v>
      </c>
      <c r="T79" s="103">
        <v>0</v>
      </c>
      <c r="U79" s="103">
        <v>0</v>
      </c>
      <c r="V79" s="103">
        <v>0</v>
      </c>
      <c r="W79" s="103">
        <v>0</v>
      </c>
      <c r="X79" s="103">
        <v>0</v>
      </c>
      <c r="Y79" s="103">
        <v>0</v>
      </c>
      <c r="Z79" s="103">
        <v>0</v>
      </c>
      <c r="AA79" s="103">
        <v>0</v>
      </c>
      <c r="AB79" s="103">
        <v>0</v>
      </c>
      <c r="AC79" s="103">
        <v>0</v>
      </c>
      <c r="AD79" s="103">
        <v>0</v>
      </c>
      <c r="AE79" s="103">
        <v>0</v>
      </c>
      <c r="AF79" s="103">
        <v>0</v>
      </c>
      <c r="AG79" s="103">
        <v>0</v>
      </c>
      <c r="AH79" s="103">
        <v>0</v>
      </c>
      <c r="AI79" s="103">
        <v>0</v>
      </c>
      <c r="AJ79" s="103">
        <v>0</v>
      </c>
      <c r="AK79" s="103">
        <v>0</v>
      </c>
      <c r="AL79" s="103">
        <v>0</v>
      </c>
      <c r="AM79" s="103">
        <v>0</v>
      </c>
      <c r="AN79" s="103">
        <v>0</v>
      </c>
      <c r="AO79" s="103">
        <v>0</v>
      </c>
      <c r="AP79" s="103">
        <v>0</v>
      </c>
      <c r="AQ79" s="103">
        <v>0</v>
      </c>
      <c r="AR79" s="103">
        <v>0</v>
      </c>
      <c r="AS79" s="103">
        <v>0</v>
      </c>
      <c r="AT79" s="103">
        <v>0</v>
      </c>
      <c r="AU79" s="103">
        <v>0</v>
      </c>
      <c r="AV79" s="103">
        <v>0</v>
      </c>
      <c r="AW79" s="103">
        <v>0</v>
      </c>
      <c r="AX79" s="103">
        <v>0</v>
      </c>
      <c r="AY79" s="103">
        <v>0</v>
      </c>
      <c r="AZ79" s="103">
        <v>0</v>
      </c>
      <c r="BA79" s="103">
        <v>0</v>
      </c>
      <c r="BB79" s="103">
        <v>0</v>
      </c>
      <c r="BC79" s="103">
        <v>0</v>
      </c>
      <c r="BD79" s="103">
        <v>0</v>
      </c>
      <c r="BE79" s="103">
        <v>0</v>
      </c>
      <c r="BF79" s="103">
        <v>0</v>
      </c>
      <c r="BG79" s="103">
        <v>0</v>
      </c>
      <c r="BH79" s="103">
        <v>0</v>
      </c>
      <c r="BI79" s="103">
        <v>0</v>
      </c>
      <c r="BJ79" s="103">
        <v>0</v>
      </c>
      <c r="BK79" s="103">
        <v>0</v>
      </c>
      <c r="BL79" s="103">
        <v>0</v>
      </c>
      <c r="BM79" s="103">
        <v>0</v>
      </c>
      <c r="BN79" s="103">
        <v>0</v>
      </c>
      <c r="BO79" s="103">
        <v>0</v>
      </c>
      <c r="BP79" s="103">
        <v>0</v>
      </c>
      <c r="BQ79" s="103">
        <v>0</v>
      </c>
      <c r="BR79" s="103">
        <v>0</v>
      </c>
      <c r="BS79" s="103">
        <v>0</v>
      </c>
      <c r="BT79" s="103">
        <v>0</v>
      </c>
      <c r="BU79" s="103">
        <v>0</v>
      </c>
      <c r="BV79" s="103">
        <v>0</v>
      </c>
      <c r="BW79" s="103">
        <v>0</v>
      </c>
      <c r="BX79" s="103">
        <v>0</v>
      </c>
      <c r="BY79" s="103">
        <v>0</v>
      </c>
      <c r="BZ79" s="103">
        <v>0</v>
      </c>
      <c r="CA79" s="103">
        <v>0</v>
      </c>
      <c r="CB79" s="103">
        <v>0</v>
      </c>
      <c r="CC79" s="103">
        <v>0</v>
      </c>
      <c r="CD79" s="103">
        <v>0</v>
      </c>
      <c r="CE79" s="103">
        <v>0</v>
      </c>
      <c r="CF79" s="103">
        <v>0</v>
      </c>
      <c r="CG79" s="103">
        <v>0</v>
      </c>
      <c r="CH79" s="103">
        <v>0</v>
      </c>
      <c r="CI79" s="103">
        <v>0</v>
      </c>
      <c r="CJ79" s="103">
        <v>0</v>
      </c>
      <c r="CK79" s="103">
        <v>0</v>
      </c>
      <c r="CL79" s="103">
        <v>0</v>
      </c>
      <c r="CM79" s="103">
        <v>0</v>
      </c>
      <c r="CN79" s="103">
        <v>0</v>
      </c>
      <c r="CO79" s="103">
        <v>0</v>
      </c>
      <c r="CP79" s="103">
        <v>0</v>
      </c>
      <c r="CQ79" s="103">
        <v>0</v>
      </c>
      <c r="CR79" s="103">
        <v>0</v>
      </c>
      <c r="CS79" s="103">
        <v>0</v>
      </c>
      <c r="CT79" s="103">
        <v>0</v>
      </c>
      <c r="CU79" s="103">
        <v>0</v>
      </c>
    </row>
    <row r="80" spans="2:99" x14ac:dyDescent="0.2">
      <c r="C80" s="102" t="s">
        <v>245</v>
      </c>
      <c r="D80" s="103">
        <v>0</v>
      </c>
      <c r="E80" s="103">
        <v>0</v>
      </c>
      <c r="F80" s="103">
        <v>0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03">
        <v>0</v>
      </c>
      <c r="N80" s="103">
        <v>0</v>
      </c>
      <c r="O80" s="103">
        <v>0</v>
      </c>
      <c r="P80" s="103">
        <v>0</v>
      </c>
      <c r="Q80" s="103">
        <v>0</v>
      </c>
      <c r="R80" s="103">
        <v>0</v>
      </c>
      <c r="S80" s="103">
        <v>0</v>
      </c>
      <c r="T80" s="103">
        <v>0</v>
      </c>
      <c r="U80" s="103">
        <v>0</v>
      </c>
      <c r="V80" s="103">
        <v>0</v>
      </c>
      <c r="W80" s="103">
        <v>0</v>
      </c>
      <c r="X80" s="103">
        <v>0</v>
      </c>
      <c r="Y80" s="103">
        <v>0</v>
      </c>
      <c r="Z80" s="103">
        <v>0</v>
      </c>
      <c r="AA80" s="103">
        <v>0</v>
      </c>
      <c r="AB80" s="103">
        <v>0</v>
      </c>
      <c r="AC80" s="103">
        <v>0</v>
      </c>
      <c r="AD80" s="103">
        <v>0</v>
      </c>
      <c r="AE80" s="103">
        <v>0</v>
      </c>
      <c r="AF80" s="103">
        <v>0</v>
      </c>
      <c r="AG80" s="103">
        <v>0</v>
      </c>
      <c r="AH80" s="103">
        <v>0</v>
      </c>
      <c r="AI80" s="103">
        <v>0</v>
      </c>
      <c r="AJ80" s="103">
        <v>0</v>
      </c>
      <c r="AK80" s="103">
        <v>0</v>
      </c>
      <c r="AL80" s="103">
        <v>0</v>
      </c>
      <c r="AM80" s="103">
        <v>0</v>
      </c>
      <c r="AN80" s="103">
        <v>0</v>
      </c>
      <c r="AO80" s="103">
        <v>0</v>
      </c>
      <c r="AP80" s="103">
        <v>0</v>
      </c>
      <c r="AQ80" s="103">
        <v>0</v>
      </c>
      <c r="AR80" s="103">
        <v>0</v>
      </c>
      <c r="AS80" s="103">
        <v>0</v>
      </c>
      <c r="AT80" s="103">
        <v>0</v>
      </c>
      <c r="AU80" s="103">
        <v>0</v>
      </c>
      <c r="AV80" s="103">
        <v>0</v>
      </c>
      <c r="AW80" s="103">
        <v>0</v>
      </c>
      <c r="AX80" s="103">
        <v>0</v>
      </c>
      <c r="AY80" s="103">
        <v>0</v>
      </c>
      <c r="AZ80" s="103">
        <v>0</v>
      </c>
      <c r="BA80" s="103">
        <v>0</v>
      </c>
      <c r="BB80" s="103">
        <v>0</v>
      </c>
      <c r="BC80" s="103">
        <v>0</v>
      </c>
      <c r="BD80" s="103">
        <v>0</v>
      </c>
      <c r="BE80" s="103">
        <v>0</v>
      </c>
      <c r="BF80" s="103">
        <v>0</v>
      </c>
      <c r="BG80" s="103">
        <v>0</v>
      </c>
      <c r="BH80" s="103">
        <v>0</v>
      </c>
      <c r="BI80" s="103">
        <v>0</v>
      </c>
      <c r="BJ80" s="103">
        <v>0</v>
      </c>
      <c r="BK80" s="103">
        <v>0</v>
      </c>
      <c r="BL80" s="103">
        <v>0</v>
      </c>
      <c r="BM80" s="103">
        <v>0</v>
      </c>
      <c r="BN80" s="103">
        <v>0</v>
      </c>
      <c r="BO80" s="103">
        <v>0</v>
      </c>
      <c r="BP80" s="103">
        <v>0</v>
      </c>
      <c r="BQ80" s="103">
        <v>0</v>
      </c>
      <c r="BR80" s="103">
        <v>0</v>
      </c>
      <c r="BS80" s="103">
        <v>0</v>
      </c>
      <c r="BT80" s="103">
        <v>0</v>
      </c>
      <c r="BU80" s="103">
        <v>0</v>
      </c>
      <c r="BV80" s="103">
        <v>0</v>
      </c>
      <c r="BW80" s="103">
        <v>0</v>
      </c>
      <c r="BX80" s="103">
        <v>0</v>
      </c>
      <c r="BY80" s="103">
        <v>0</v>
      </c>
      <c r="BZ80" s="103">
        <v>0</v>
      </c>
      <c r="CA80" s="103">
        <v>0</v>
      </c>
      <c r="CB80" s="103">
        <v>0</v>
      </c>
      <c r="CC80" s="103">
        <v>0</v>
      </c>
      <c r="CD80" s="103">
        <v>0</v>
      </c>
      <c r="CE80" s="103">
        <v>0</v>
      </c>
      <c r="CF80" s="103">
        <v>0</v>
      </c>
      <c r="CG80" s="103">
        <v>0</v>
      </c>
      <c r="CH80" s="103">
        <v>0</v>
      </c>
      <c r="CI80" s="103">
        <v>0</v>
      </c>
      <c r="CJ80" s="103">
        <v>0</v>
      </c>
      <c r="CK80" s="103">
        <v>0</v>
      </c>
      <c r="CL80" s="103">
        <v>0</v>
      </c>
      <c r="CM80" s="103">
        <v>0</v>
      </c>
      <c r="CN80" s="103">
        <v>0</v>
      </c>
      <c r="CO80" s="103">
        <v>0</v>
      </c>
      <c r="CP80" s="103">
        <v>0</v>
      </c>
      <c r="CQ80" s="103">
        <v>0</v>
      </c>
      <c r="CR80" s="103">
        <v>0</v>
      </c>
      <c r="CS80" s="103">
        <v>0</v>
      </c>
      <c r="CT80" s="103">
        <v>0</v>
      </c>
      <c r="CU80" s="103">
        <v>0</v>
      </c>
    </row>
    <row r="81" spans="2:99" x14ac:dyDescent="0.2">
      <c r="C81" s="102" t="s">
        <v>246</v>
      </c>
      <c r="D81" s="103">
        <v>0</v>
      </c>
      <c r="E81" s="103">
        <v>0</v>
      </c>
      <c r="F81" s="103">
        <v>0</v>
      </c>
      <c r="G81" s="103">
        <v>0</v>
      </c>
      <c r="H81" s="103">
        <v>0</v>
      </c>
      <c r="I81" s="103">
        <v>0</v>
      </c>
      <c r="J81" s="103">
        <v>0</v>
      </c>
      <c r="K81" s="103">
        <v>0</v>
      </c>
      <c r="L81" s="103">
        <v>0</v>
      </c>
      <c r="M81" s="103">
        <v>0</v>
      </c>
      <c r="N81" s="103">
        <v>0</v>
      </c>
      <c r="O81" s="103">
        <v>0</v>
      </c>
      <c r="P81" s="103">
        <v>0</v>
      </c>
      <c r="Q81" s="103">
        <v>0</v>
      </c>
      <c r="R81" s="103">
        <v>0</v>
      </c>
      <c r="S81" s="103">
        <v>0</v>
      </c>
      <c r="T81" s="103">
        <v>0</v>
      </c>
      <c r="U81" s="103">
        <v>0</v>
      </c>
      <c r="V81" s="103">
        <v>0</v>
      </c>
      <c r="W81" s="103">
        <v>0</v>
      </c>
      <c r="X81" s="103">
        <v>0</v>
      </c>
      <c r="Y81" s="103">
        <v>0</v>
      </c>
      <c r="Z81" s="103">
        <v>0</v>
      </c>
      <c r="AA81" s="103">
        <v>0</v>
      </c>
      <c r="AB81" s="103">
        <v>0</v>
      </c>
      <c r="AC81" s="103">
        <v>0</v>
      </c>
      <c r="AD81" s="103">
        <v>0</v>
      </c>
      <c r="AE81" s="103">
        <v>0</v>
      </c>
      <c r="AF81" s="103">
        <v>0</v>
      </c>
      <c r="AG81" s="103">
        <v>0</v>
      </c>
      <c r="AH81" s="103">
        <v>0</v>
      </c>
      <c r="AI81" s="103">
        <v>0</v>
      </c>
      <c r="AJ81" s="103">
        <v>0</v>
      </c>
      <c r="AK81" s="103">
        <v>0</v>
      </c>
      <c r="AL81" s="103">
        <v>0</v>
      </c>
      <c r="AM81" s="103">
        <v>0</v>
      </c>
      <c r="AN81" s="103">
        <v>0</v>
      </c>
      <c r="AO81" s="103">
        <v>0</v>
      </c>
      <c r="AP81" s="103">
        <v>0</v>
      </c>
      <c r="AQ81" s="103">
        <v>0</v>
      </c>
      <c r="AR81" s="103">
        <v>0</v>
      </c>
      <c r="AS81" s="103">
        <v>0</v>
      </c>
      <c r="AT81" s="103">
        <v>0</v>
      </c>
      <c r="AU81" s="103">
        <v>0</v>
      </c>
      <c r="AV81" s="103">
        <v>0</v>
      </c>
      <c r="AW81" s="103">
        <v>0</v>
      </c>
      <c r="AX81" s="103">
        <v>0</v>
      </c>
      <c r="AY81" s="103">
        <v>0</v>
      </c>
      <c r="AZ81" s="103">
        <v>0</v>
      </c>
      <c r="BA81" s="103">
        <v>0</v>
      </c>
      <c r="BB81" s="103">
        <v>0</v>
      </c>
      <c r="BC81" s="103">
        <v>0</v>
      </c>
      <c r="BD81" s="103">
        <v>0</v>
      </c>
      <c r="BE81" s="103">
        <v>0</v>
      </c>
      <c r="BF81" s="103">
        <v>0</v>
      </c>
      <c r="BG81" s="103">
        <v>0</v>
      </c>
      <c r="BH81" s="103">
        <v>0</v>
      </c>
      <c r="BI81" s="103">
        <v>0</v>
      </c>
      <c r="BJ81" s="103">
        <v>0</v>
      </c>
      <c r="BK81" s="103">
        <v>0</v>
      </c>
      <c r="BL81" s="103">
        <v>0</v>
      </c>
      <c r="BM81" s="103">
        <v>0</v>
      </c>
      <c r="BN81" s="103">
        <v>0</v>
      </c>
      <c r="BO81" s="103">
        <v>0</v>
      </c>
      <c r="BP81" s="103">
        <v>0</v>
      </c>
      <c r="BQ81" s="103">
        <v>0</v>
      </c>
      <c r="BR81" s="103">
        <v>0</v>
      </c>
      <c r="BS81" s="103">
        <v>0</v>
      </c>
      <c r="BT81" s="103">
        <v>0</v>
      </c>
      <c r="BU81" s="103">
        <v>0</v>
      </c>
      <c r="BV81" s="103">
        <v>0</v>
      </c>
      <c r="BW81" s="103">
        <v>0</v>
      </c>
      <c r="BX81" s="103">
        <v>0</v>
      </c>
      <c r="BY81" s="103">
        <v>0</v>
      </c>
      <c r="BZ81" s="103">
        <v>0</v>
      </c>
      <c r="CA81" s="103">
        <v>0</v>
      </c>
      <c r="CB81" s="103">
        <v>0</v>
      </c>
      <c r="CC81" s="103">
        <v>0</v>
      </c>
      <c r="CD81" s="103">
        <v>0</v>
      </c>
      <c r="CE81" s="103">
        <v>0</v>
      </c>
      <c r="CF81" s="103">
        <v>0</v>
      </c>
      <c r="CG81" s="103">
        <v>0</v>
      </c>
      <c r="CH81" s="103">
        <v>0</v>
      </c>
      <c r="CI81" s="103">
        <v>0</v>
      </c>
      <c r="CJ81" s="103">
        <v>0</v>
      </c>
      <c r="CK81" s="103">
        <v>0</v>
      </c>
      <c r="CL81" s="103">
        <v>0</v>
      </c>
      <c r="CM81" s="103">
        <v>0</v>
      </c>
      <c r="CN81" s="103">
        <v>0</v>
      </c>
      <c r="CO81" s="103">
        <v>0</v>
      </c>
      <c r="CP81" s="103">
        <v>0</v>
      </c>
      <c r="CQ81" s="103">
        <v>0</v>
      </c>
      <c r="CR81" s="103">
        <v>0</v>
      </c>
      <c r="CS81" s="103">
        <v>0</v>
      </c>
      <c r="CT81" s="103">
        <v>0</v>
      </c>
      <c r="CU81" s="103">
        <v>0</v>
      </c>
    </row>
    <row r="82" spans="2:99" x14ac:dyDescent="0.2">
      <c r="C82" s="102" t="s">
        <v>247</v>
      </c>
      <c r="D82" s="103">
        <v>0</v>
      </c>
      <c r="E82" s="103">
        <v>0</v>
      </c>
      <c r="F82" s="103">
        <v>0</v>
      </c>
      <c r="G82" s="103">
        <v>0</v>
      </c>
      <c r="H82" s="103">
        <v>0</v>
      </c>
      <c r="I82" s="103">
        <v>0</v>
      </c>
      <c r="J82" s="103">
        <v>0</v>
      </c>
      <c r="K82" s="103">
        <v>0</v>
      </c>
      <c r="L82" s="103">
        <v>0</v>
      </c>
      <c r="M82" s="103">
        <v>0</v>
      </c>
      <c r="N82" s="103">
        <v>0</v>
      </c>
      <c r="O82" s="103">
        <v>0</v>
      </c>
      <c r="P82" s="103">
        <v>0</v>
      </c>
      <c r="Q82" s="103">
        <v>0</v>
      </c>
      <c r="R82" s="103">
        <v>0</v>
      </c>
      <c r="S82" s="103">
        <v>0</v>
      </c>
      <c r="T82" s="103">
        <v>0</v>
      </c>
      <c r="U82" s="103">
        <v>0</v>
      </c>
      <c r="V82" s="103">
        <v>0</v>
      </c>
      <c r="W82" s="103">
        <v>0</v>
      </c>
      <c r="X82" s="103">
        <v>0</v>
      </c>
      <c r="Y82" s="103">
        <v>0</v>
      </c>
      <c r="Z82" s="103">
        <v>0</v>
      </c>
      <c r="AA82" s="103">
        <v>0</v>
      </c>
      <c r="AB82" s="103">
        <v>0</v>
      </c>
      <c r="AC82" s="103">
        <v>0</v>
      </c>
      <c r="AD82" s="103">
        <v>0</v>
      </c>
      <c r="AE82" s="103">
        <v>0</v>
      </c>
      <c r="AF82" s="103">
        <v>0</v>
      </c>
      <c r="AG82" s="103">
        <v>0</v>
      </c>
      <c r="AH82" s="103">
        <v>0</v>
      </c>
      <c r="AI82" s="103">
        <v>0</v>
      </c>
      <c r="AJ82" s="103">
        <v>0</v>
      </c>
      <c r="AK82" s="103">
        <v>0</v>
      </c>
      <c r="AL82" s="103">
        <v>0</v>
      </c>
      <c r="AM82" s="103">
        <v>0</v>
      </c>
      <c r="AN82" s="103">
        <v>0</v>
      </c>
      <c r="AO82" s="103">
        <v>0</v>
      </c>
      <c r="AP82" s="103">
        <v>0</v>
      </c>
      <c r="AQ82" s="103">
        <v>0</v>
      </c>
      <c r="AR82" s="103">
        <v>0</v>
      </c>
      <c r="AS82" s="103">
        <v>0</v>
      </c>
      <c r="AT82" s="103">
        <v>0</v>
      </c>
      <c r="AU82" s="103">
        <v>0</v>
      </c>
      <c r="AV82" s="103">
        <v>0</v>
      </c>
      <c r="AW82" s="103">
        <v>0</v>
      </c>
      <c r="AX82" s="103">
        <v>0</v>
      </c>
      <c r="AY82" s="103">
        <v>0</v>
      </c>
      <c r="AZ82" s="103">
        <v>0</v>
      </c>
      <c r="BA82" s="103">
        <v>0</v>
      </c>
      <c r="BB82" s="103">
        <v>0</v>
      </c>
      <c r="BC82" s="103">
        <v>0</v>
      </c>
      <c r="BD82" s="103">
        <v>0</v>
      </c>
      <c r="BE82" s="103">
        <v>0</v>
      </c>
      <c r="BF82" s="103">
        <v>0</v>
      </c>
      <c r="BG82" s="103">
        <v>0</v>
      </c>
      <c r="BH82" s="103">
        <v>0</v>
      </c>
      <c r="BI82" s="103">
        <v>0</v>
      </c>
      <c r="BJ82" s="103">
        <v>0</v>
      </c>
      <c r="BK82" s="103">
        <v>0</v>
      </c>
      <c r="BL82" s="103">
        <v>0</v>
      </c>
      <c r="BM82" s="103">
        <v>0</v>
      </c>
      <c r="BN82" s="103">
        <v>0</v>
      </c>
      <c r="BO82" s="103">
        <v>0</v>
      </c>
      <c r="BP82" s="103">
        <v>0</v>
      </c>
      <c r="BQ82" s="103">
        <v>0</v>
      </c>
      <c r="BR82" s="103">
        <v>0</v>
      </c>
      <c r="BS82" s="103">
        <v>0</v>
      </c>
      <c r="BT82" s="103">
        <v>0</v>
      </c>
      <c r="BU82" s="103">
        <v>0</v>
      </c>
      <c r="BV82" s="103">
        <v>0</v>
      </c>
      <c r="BW82" s="103">
        <v>0</v>
      </c>
      <c r="BX82" s="103">
        <v>0</v>
      </c>
      <c r="BY82" s="103">
        <v>0</v>
      </c>
      <c r="BZ82" s="103">
        <v>0</v>
      </c>
      <c r="CA82" s="103">
        <v>0</v>
      </c>
      <c r="CB82" s="103">
        <v>0</v>
      </c>
      <c r="CC82" s="103">
        <v>0</v>
      </c>
      <c r="CD82" s="103">
        <v>0</v>
      </c>
      <c r="CE82" s="103">
        <v>0</v>
      </c>
      <c r="CF82" s="103">
        <v>0</v>
      </c>
      <c r="CG82" s="103">
        <v>0</v>
      </c>
      <c r="CH82" s="103">
        <v>0</v>
      </c>
      <c r="CI82" s="103">
        <v>0</v>
      </c>
      <c r="CJ82" s="103">
        <v>0</v>
      </c>
      <c r="CK82" s="103">
        <v>0</v>
      </c>
      <c r="CL82" s="103">
        <v>0</v>
      </c>
      <c r="CM82" s="103">
        <v>0</v>
      </c>
      <c r="CN82" s="103">
        <v>0</v>
      </c>
      <c r="CO82" s="103">
        <v>0</v>
      </c>
      <c r="CP82" s="103">
        <v>0</v>
      </c>
      <c r="CQ82" s="103">
        <v>0</v>
      </c>
      <c r="CR82" s="103">
        <v>0</v>
      </c>
      <c r="CS82" s="103">
        <v>0</v>
      </c>
      <c r="CT82" s="103">
        <v>0</v>
      </c>
      <c r="CU82" s="103">
        <v>0</v>
      </c>
    </row>
    <row r="83" spans="2:99" x14ac:dyDescent="0.2">
      <c r="C83" s="102" t="s">
        <v>248</v>
      </c>
      <c r="D83" s="103">
        <v>0</v>
      </c>
      <c r="E83" s="103">
        <v>0</v>
      </c>
      <c r="F83" s="103">
        <v>0</v>
      </c>
      <c r="G83" s="103">
        <v>0</v>
      </c>
      <c r="H83" s="103">
        <v>0</v>
      </c>
      <c r="I83" s="103">
        <v>0</v>
      </c>
      <c r="J83" s="103">
        <v>0</v>
      </c>
      <c r="K83" s="103">
        <v>0</v>
      </c>
      <c r="L83" s="103">
        <v>0</v>
      </c>
      <c r="M83" s="103">
        <v>0</v>
      </c>
      <c r="N83" s="103">
        <v>0</v>
      </c>
      <c r="O83" s="103">
        <v>0</v>
      </c>
      <c r="P83" s="103">
        <v>0</v>
      </c>
      <c r="Q83" s="103">
        <v>0</v>
      </c>
      <c r="R83" s="103">
        <v>0</v>
      </c>
      <c r="S83" s="103">
        <v>0</v>
      </c>
      <c r="T83" s="103">
        <v>0</v>
      </c>
      <c r="U83" s="103">
        <v>0</v>
      </c>
      <c r="V83" s="103">
        <v>0</v>
      </c>
      <c r="W83" s="103">
        <v>0</v>
      </c>
      <c r="X83" s="103">
        <v>0</v>
      </c>
      <c r="Y83" s="103">
        <v>0</v>
      </c>
      <c r="Z83" s="103">
        <v>0</v>
      </c>
      <c r="AA83" s="103">
        <v>0</v>
      </c>
      <c r="AB83" s="103">
        <v>0</v>
      </c>
      <c r="AC83" s="103">
        <v>0</v>
      </c>
      <c r="AD83" s="103">
        <v>0</v>
      </c>
      <c r="AE83" s="103">
        <v>0</v>
      </c>
      <c r="AF83" s="103">
        <v>0</v>
      </c>
      <c r="AG83" s="103">
        <v>0</v>
      </c>
      <c r="AH83" s="103">
        <v>0</v>
      </c>
      <c r="AI83" s="103">
        <v>0</v>
      </c>
      <c r="AJ83" s="103">
        <v>0</v>
      </c>
      <c r="AK83" s="103">
        <v>0</v>
      </c>
      <c r="AL83" s="103">
        <v>0</v>
      </c>
      <c r="AM83" s="103">
        <v>0</v>
      </c>
      <c r="AN83" s="103">
        <v>0</v>
      </c>
      <c r="AO83" s="103">
        <v>0</v>
      </c>
      <c r="AP83" s="103">
        <v>0</v>
      </c>
      <c r="AQ83" s="103">
        <v>0</v>
      </c>
      <c r="AR83" s="103">
        <v>0</v>
      </c>
      <c r="AS83" s="103">
        <v>0</v>
      </c>
      <c r="AT83" s="103">
        <v>0</v>
      </c>
      <c r="AU83" s="103">
        <v>0</v>
      </c>
      <c r="AV83" s="103">
        <v>0</v>
      </c>
      <c r="AW83" s="103">
        <v>0</v>
      </c>
      <c r="AX83" s="103">
        <v>0</v>
      </c>
      <c r="AY83" s="103">
        <v>0</v>
      </c>
      <c r="AZ83" s="103">
        <v>0</v>
      </c>
      <c r="BA83" s="103">
        <v>0</v>
      </c>
      <c r="BB83" s="103">
        <v>0</v>
      </c>
      <c r="BC83" s="103">
        <v>0</v>
      </c>
      <c r="BD83" s="103">
        <v>0</v>
      </c>
      <c r="BE83" s="103">
        <v>0</v>
      </c>
      <c r="BF83" s="103">
        <v>0</v>
      </c>
      <c r="BG83" s="103">
        <v>0</v>
      </c>
      <c r="BH83" s="103">
        <v>0</v>
      </c>
      <c r="BI83" s="103">
        <v>0</v>
      </c>
      <c r="BJ83" s="103">
        <v>0</v>
      </c>
      <c r="BK83" s="103">
        <v>0</v>
      </c>
      <c r="BL83" s="103">
        <v>0</v>
      </c>
      <c r="BM83" s="103">
        <v>0</v>
      </c>
      <c r="BN83" s="103">
        <v>0</v>
      </c>
      <c r="BO83" s="103">
        <v>0</v>
      </c>
      <c r="BP83" s="103">
        <v>0</v>
      </c>
      <c r="BQ83" s="103">
        <v>0</v>
      </c>
      <c r="BR83" s="103">
        <v>0</v>
      </c>
      <c r="BS83" s="103">
        <v>0</v>
      </c>
      <c r="BT83" s="103">
        <v>0</v>
      </c>
      <c r="BU83" s="103">
        <v>0</v>
      </c>
      <c r="BV83" s="103">
        <v>0</v>
      </c>
      <c r="BW83" s="103">
        <v>0</v>
      </c>
      <c r="BX83" s="103">
        <v>0</v>
      </c>
      <c r="BY83" s="103">
        <v>0</v>
      </c>
      <c r="BZ83" s="103">
        <v>0</v>
      </c>
      <c r="CA83" s="103">
        <v>0</v>
      </c>
      <c r="CB83" s="103">
        <v>0</v>
      </c>
      <c r="CC83" s="103">
        <v>0</v>
      </c>
      <c r="CD83" s="103">
        <v>0</v>
      </c>
      <c r="CE83" s="103">
        <v>0</v>
      </c>
      <c r="CF83" s="103">
        <v>0</v>
      </c>
      <c r="CG83" s="103">
        <v>0</v>
      </c>
      <c r="CH83" s="103">
        <v>0</v>
      </c>
      <c r="CI83" s="103">
        <v>0</v>
      </c>
      <c r="CJ83" s="103">
        <v>0</v>
      </c>
      <c r="CK83" s="103">
        <v>0</v>
      </c>
      <c r="CL83" s="103">
        <v>0</v>
      </c>
      <c r="CM83" s="103">
        <v>0</v>
      </c>
      <c r="CN83" s="103">
        <v>0</v>
      </c>
      <c r="CO83" s="103">
        <v>0</v>
      </c>
      <c r="CP83" s="103">
        <v>0</v>
      </c>
      <c r="CQ83" s="103">
        <v>0</v>
      </c>
      <c r="CR83" s="103">
        <v>0</v>
      </c>
      <c r="CS83" s="103">
        <v>0</v>
      </c>
      <c r="CT83" s="103">
        <v>0</v>
      </c>
      <c r="CU83" s="103">
        <v>0</v>
      </c>
    </row>
    <row r="84" spans="2:99" x14ac:dyDescent="0.2">
      <c r="C84" s="102" t="s">
        <v>249</v>
      </c>
      <c r="D84" s="103">
        <v>0</v>
      </c>
      <c r="E84" s="103">
        <v>0</v>
      </c>
      <c r="F84" s="103">
        <v>0</v>
      </c>
      <c r="G84" s="103">
        <v>0</v>
      </c>
      <c r="H84" s="103">
        <v>0</v>
      </c>
      <c r="I84" s="103">
        <v>0</v>
      </c>
      <c r="J84" s="103">
        <v>0</v>
      </c>
      <c r="K84" s="103">
        <v>0</v>
      </c>
      <c r="L84" s="103">
        <v>0</v>
      </c>
      <c r="M84" s="103">
        <v>0</v>
      </c>
      <c r="N84" s="103">
        <v>0</v>
      </c>
      <c r="O84" s="103">
        <v>0</v>
      </c>
      <c r="P84" s="103">
        <v>0</v>
      </c>
      <c r="Q84" s="103">
        <v>0</v>
      </c>
      <c r="R84" s="103">
        <v>0</v>
      </c>
      <c r="S84" s="103">
        <v>0</v>
      </c>
      <c r="T84" s="103">
        <v>0</v>
      </c>
      <c r="U84" s="103">
        <v>0</v>
      </c>
      <c r="V84" s="103">
        <v>0</v>
      </c>
      <c r="W84" s="103">
        <v>0</v>
      </c>
      <c r="X84" s="103">
        <v>0</v>
      </c>
      <c r="Y84" s="103">
        <v>0</v>
      </c>
      <c r="Z84" s="103">
        <v>0</v>
      </c>
      <c r="AA84" s="103">
        <v>0</v>
      </c>
      <c r="AB84" s="103">
        <v>0</v>
      </c>
      <c r="AC84" s="103">
        <v>0</v>
      </c>
      <c r="AD84" s="103">
        <v>0</v>
      </c>
      <c r="AE84" s="103">
        <v>0</v>
      </c>
      <c r="AF84" s="103">
        <v>0</v>
      </c>
      <c r="AG84" s="103">
        <v>0</v>
      </c>
      <c r="AH84" s="103">
        <v>0</v>
      </c>
      <c r="AI84" s="103">
        <v>0</v>
      </c>
      <c r="AJ84" s="103">
        <v>0</v>
      </c>
      <c r="AK84" s="103">
        <v>0</v>
      </c>
      <c r="AL84" s="103">
        <v>0</v>
      </c>
      <c r="AM84" s="103">
        <v>0</v>
      </c>
      <c r="AN84" s="103">
        <v>0</v>
      </c>
      <c r="AO84" s="103">
        <v>0</v>
      </c>
      <c r="AP84" s="103">
        <v>0</v>
      </c>
      <c r="AQ84" s="103">
        <v>0</v>
      </c>
      <c r="AR84" s="103">
        <v>0</v>
      </c>
      <c r="AS84" s="103">
        <v>0</v>
      </c>
      <c r="AT84" s="103">
        <v>0</v>
      </c>
      <c r="AU84" s="103">
        <v>0</v>
      </c>
      <c r="AV84" s="103">
        <v>0</v>
      </c>
      <c r="AW84" s="103">
        <v>0</v>
      </c>
      <c r="AX84" s="103">
        <v>0</v>
      </c>
      <c r="AY84" s="103">
        <v>0</v>
      </c>
      <c r="AZ84" s="103">
        <v>0</v>
      </c>
      <c r="BA84" s="103">
        <v>0</v>
      </c>
      <c r="BB84" s="103">
        <v>0</v>
      </c>
      <c r="BC84" s="103">
        <v>0</v>
      </c>
      <c r="BD84" s="103">
        <v>0</v>
      </c>
      <c r="BE84" s="103">
        <v>0</v>
      </c>
      <c r="BF84" s="103">
        <v>0</v>
      </c>
      <c r="BG84" s="103">
        <v>0</v>
      </c>
      <c r="BH84" s="103">
        <v>0</v>
      </c>
      <c r="BI84" s="103">
        <v>0</v>
      </c>
      <c r="BJ84" s="103">
        <v>0</v>
      </c>
      <c r="BK84" s="103">
        <v>0</v>
      </c>
      <c r="BL84" s="103">
        <v>0</v>
      </c>
      <c r="BM84" s="103">
        <v>0</v>
      </c>
      <c r="BN84" s="103">
        <v>0</v>
      </c>
      <c r="BO84" s="103">
        <v>0</v>
      </c>
      <c r="BP84" s="103">
        <v>0</v>
      </c>
      <c r="BQ84" s="103">
        <v>0</v>
      </c>
      <c r="BR84" s="103">
        <v>0</v>
      </c>
      <c r="BS84" s="103">
        <v>0</v>
      </c>
      <c r="BT84" s="103">
        <v>0</v>
      </c>
      <c r="BU84" s="103">
        <v>0</v>
      </c>
      <c r="BV84" s="103">
        <v>0</v>
      </c>
      <c r="BW84" s="103">
        <v>0</v>
      </c>
      <c r="BX84" s="103">
        <v>0</v>
      </c>
      <c r="BY84" s="103">
        <v>0</v>
      </c>
      <c r="BZ84" s="103">
        <v>0</v>
      </c>
      <c r="CA84" s="103">
        <v>0</v>
      </c>
      <c r="CB84" s="103">
        <v>0</v>
      </c>
      <c r="CC84" s="103">
        <v>0</v>
      </c>
      <c r="CD84" s="103">
        <v>0</v>
      </c>
      <c r="CE84" s="103">
        <v>0</v>
      </c>
      <c r="CF84" s="103">
        <v>0</v>
      </c>
      <c r="CG84" s="103">
        <v>0</v>
      </c>
      <c r="CH84" s="103">
        <v>0</v>
      </c>
      <c r="CI84" s="103">
        <v>0</v>
      </c>
      <c r="CJ84" s="103">
        <v>0</v>
      </c>
      <c r="CK84" s="103">
        <v>0</v>
      </c>
      <c r="CL84" s="103">
        <v>0</v>
      </c>
      <c r="CM84" s="103">
        <v>0</v>
      </c>
      <c r="CN84" s="103">
        <v>0</v>
      </c>
      <c r="CO84" s="103">
        <v>0</v>
      </c>
      <c r="CP84" s="103">
        <v>0</v>
      </c>
      <c r="CQ84" s="103">
        <v>0</v>
      </c>
      <c r="CR84" s="103">
        <v>0</v>
      </c>
      <c r="CS84" s="103">
        <v>0</v>
      </c>
      <c r="CT84" s="103">
        <v>0</v>
      </c>
      <c r="CU84" s="103">
        <v>0</v>
      </c>
    </row>
    <row r="85" spans="2:99" x14ac:dyDescent="0.2">
      <c r="C85" s="102" t="s">
        <v>250</v>
      </c>
      <c r="D85" s="103">
        <v>0</v>
      </c>
      <c r="E85" s="103">
        <v>0</v>
      </c>
      <c r="F85" s="103">
        <v>0</v>
      </c>
      <c r="G85" s="103">
        <v>0</v>
      </c>
      <c r="H85" s="103">
        <v>0</v>
      </c>
      <c r="I85" s="103">
        <v>0</v>
      </c>
      <c r="J85" s="103">
        <v>0</v>
      </c>
      <c r="K85" s="103">
        <v>0</v>
      </c>
      <c r="L85" s="103">
        <v>0</v>
      </c>
      <c r="M85" s="103">
        <v>0</v>
      </c>
      <c r="N85" s="103">
        <v>0</v>
      </c>
      <c r="O85" s="103">
        <v>0</v>
      </c>
      <c r="P85" s="103">
        <v>0</v>
      </c>
      <c r="Q85" s="103">
        <v>0</v>
      </c>
      <c r="R85" s="103">
        <v>0</v>
      </c>
      <c r="S85" s="103">
        <v>0</v>
      </c>
      <c r="T85" s="103">
        <v>0</v>
      </c>
      <c r="U85" s="103">
        <v>0</v>
      </c>
      <c r="V85" s="103">
        <v>0</v>
      </c>
      <c r="W85" s="103">
        <v>0</v>
      </c>
      <c r="X85" s="103">
        <v>0</v>
      </c>
      <c r="Y85" s="103">
        <v>0</v>
      </c>
      <c r="Z85" s="103">
        <v>0</v>
      </c>
      <c r="AA85" s="103">
        <v>0</v>
      </c>
      <c r="AB85" s="103">
        <v>0</v>
      </c>
      <c r="AC85" s="103">
        <v>0</v>
      </c>
      <c r="AD85" s="103">
        <v>0</v>
      </c>
      <c r="AE85" s="103">
        <v>0</v>
      </c>
      <c r="AF85" s="103">
        <v>0</v>
      </c>
      <c r="AG85" s="103">
        <v>0</v>
      </c>
      <c r="AH85" s="103">
        <v>0</v>
      </c>
      <c r="AI85" s="103">
        <v>0</v>
      </c>
      <c r="AJ85" s="103">
        <v>0</v>
      </c>
      <c r="AK85" s="103">
        <v>0</v>
      </c>
      <c r="AL85" s="103">
        <v>0</v>
      </c>
      <c r="AM85" s="103">
        <v>0</v>
      </c>
      <c r="AN85" s="103">
        <v>0</v>
      </c>
      <c r="AO85" s="103">
        <v>0</v>
      </c>
      <c r="AP85" s="103">
        <v>0</v>
      </c>
      <c r="AQ85" s="103">
        <v>0</v>
      </c>
      <c r="AR85" s="103">
        <v>0</v>
      </c>
      <c r="AS85" s="103">
        <v>0</v>
      </c>
      <c r="AT85" s="103">
        <v>0</v>
      </c>
      <c r="AU85" s="103">
        <v>0</v>
      </c>
      <c r="AV85" s="103">
        <v>0</v>
      </c>
      <c r="AW85" s="103">
        <v>0</v>
      </c>
      <c r="AX85" s="103">
        <v>0</v>
      </c>
      <c r="AY85" s="103">
        <v>0</v>
      </c>
      <c r="AZ85" s="103">
        <v>0</v>
      </c>
      <c r="BA85" s="103">
        <v>0</v>
      </c>
      <c r="BB85" s="103">
        <v>0</v>
      </c>
      <c r="BC85" s="103">
        <v>0</v>
      </c>
      <c r="BD85" s="103">
        <v>0</v>
      </c>
      <c r="BE85" s="103">
        <v>0</v>
      </c>
      <c r="BF85" s="103">
        <v>0</v>
      </c>
      <c r="BG85" s="103">
        <v>0</v>
      </c>
      <c r="BH85" s="103">
        <v>0</v>
      </c>
      <c r="BI85" s="103">
        <v>0</v>
      </c>
      <c r="BJ85" s="103">
        <v>0</v>
      </c>
      <c r="BK85" s="103">
        <v>0</v>
      </c>
      <c r="BL85" s="103">
        <v>0</v>
      </c>
      <c r="BM85" s="103">
        <v>0</v>
      </c>
      <c r="BN85" s="103">
        <v>0</v>
      </c>
      <c r="BO85" s="103">
        <v>0</v>
      </c>
      <c r="BP85" s="103">
        <v>0</v>
      </c>
      <c r="BQ85" s="103">
        <v>0</v>
      </c>
      <c r="BR85" s="103">
        <v>0</v>
      </c>
      <c r="BS85" s="103">
        <v>0</v>
      </c>
      <c r="BT85" s="103">
        <v>0</v>
      </c>
      <c r="BU85" s="103">
        <v>0</v>
      </c>
      <c r="BV85" s="103">
        <v>0</v>
      </c>
      <c r="BW85" s="103">
        <v>0</v>
      </c>
      <c r="BX85" s="103">
        <v>0</v>
      </c>
      <c r="BY85" s="103">
        <v>0</v>
      </c>
      <c r="BZ85" s="103">
        <v>0</v>
      </c>
      <c r="CA85" s="103">
        <v>0</v>
      </c>
      <c r="CB85" s="103">
        <v>0</v>
      </c>
      <c r="CC85" s="103">
        <v>0</v>
      </c>
      <c r="CD85" s="103">
        <v>0</v>
      </c>
      <c r="CE85" s="103">
        <v>0</v>
      </c>
      <c r="CF85" s="103">
        <v>0</v>
      </c>
      <c r="CG85" s="103">
        <v>0</v>
      </c>
      <c r="CH85" s="103">
        <v>0</v>
      </c>
      <c r="CI85" s="103">
        <v>0</v>
      </c>
      <c r="CJ85" s="103">
        <v>0</v>
      </c>
      <c r="CK85" s="103">
        <v>0</v>
      </c>
      <c r="CL85" s="103">
        <v>0</v>
      </c>
      <c r="CM85" s="103">
        <v>0</v>
      </c>
      <c r="CN85" s="103">
        <v>0</v>
      </c>
      <c r="CO85" s="103">
        <v>0</v>
      </c>
      <c r="CP85" s="103">
        <v>0</v>
      </c>
      <c r="CQ85" s="103">
        <v>0</v>
      </c>
      <c r="CR85" s="103">
        <v>0</v>
      </c>
      <c r="CS85" s="103">
        <v>0</v>
      </c>
      <c r="CT85" s="103">
        <v>0</v>
      </c>
      <c r="CU85" s="103">
        <v>0</v>
      </c>
    </row>
    <row r="86" spans="2:99" x14ac:dyDescent="0.2">
      <c r="C86" s="102" t="s">
        <v>251</v>
      </c>
      <c r="D86" s="103">
        <v>0</v>
      </c>
      <c r="E86" s="103">
        <v>0</v>
      </c>
      <c r="F86" s="103">
        <v>0</v>
      </c>
      <c r="G86" s="103">
        <v>0</v>
      </c>
      <c r="H86" s="103">
        <v>0</v>
      </c>
      <c r="I86" s="103">
        <v>0</v>
      </c>
      <c r="J86" s="103">
        <v>0</v>
      </c>
      <c r="K86" s="103">
        <v>0</v>
      </c>
      <c r="L86" s="103">
        <v>0</v>
      </c>
      <c r="M86" s="103">
        <v>0</v>
      </c>
      <c r="N86" s="103">
        <v>0</v>
      </c>
      <c r="O86" s="103">
        <v>0</v>
      </c>
      <c r="P86" s="103">
        <v>0</v>
      </c>
      <c r="Q86" s="103">
        <v>0</v>
      </c>
      <c r="R86" s="103">
        <v>0</v>
      </c>
      <c r="S86" s="103">
        <v>0</v>
      </c>
      <c r="T86" s="103">
        <v>0</v>
      </c>
      <c r="U86" s="103">
        <v>0</v>
      </c>
      <c r="V86" s="103">
        <v>0</v>
      </c>
      <c r="W86" s="103">
        <v>0</v>
      </c>
      <c r="X86" s="103">
        <v>0</v>
      </c>
      <c r="Y86" s="103">
        <v>0</v>
      </c>
      <c r="Z86" s="103">
        <v>0</v>
      </c>
      <c r="AA86" s="103">
        <v>0</v>
      </c>
      <c r="AB86" s="103">
        <v>0</v>
      </c>
      <c r="AC86" s="103">
        <v>0</v>
      </c>
      <c r="AD86" s="103">
        <v>0</v>
      </c>
      <c r="AE86" s="103">
        <v>0</v>
      </c>
      <c r="AF86" s="103">
        <v>0</v>
      </c>
      <c r="AG86" s="103">
        <v>0</v>
      </c>
      <c r="AH86" s="103">
        <v>0</v>
      </c>
      <c r="AI86" s="103">
        <v>0</v>
      </c>
      <c r="AJ86" s="103">
        <v>0</v>
      </c>
      <c r="AK86" s="103">
        <v>0</v>
      </c>
      <c r="AL86" s="103">
        <v>0</v>
      </c>
      <c r="AM86" s="103">
        <v>0</v>
      </c>
      <c r="AN86" s="103">
        <v>0</v>
      </c>
      <c r="AO86" s="103">
        <v>0</v>
      </c>
      <c r="AP86" s="103">
        <v>0</v>
      </c>
      <c r="AQ86" s="103">
        <v>0</v>
      </c>
      <c r="AR86" s="103">
        <v>0</v>
      </c>
      <c r="AS86" s="103">
        <v>0</v>
      </c>
      <c r="AT86" s="103">
        <v>0</v>
      </c>
      <c r="AU86" s="103">
        <v>0</v>
      </c>
      <c r="AV86" s="103">
        <v>0</v>
      </c>
      <c r="AW86" s="103">
        <v>0</v>
      </c>
      <c r="AX86" s="103">
        <v>0</v>
      </c>
      <c r="AY86" s="103">
        <v>0</v>
      </c>
      <c r="AZ86" s="103">
        <v>0</v>
      </c>
      <c r="BA86" s="103">
        <v>0</v>
      </c>
      <c r="BB86" s="103">
        <v>0</v>
      </c>
      <c r="BC86" s="103">
        <v>0</v>
      </c>
      <c r="BD86" s="103">
        <v>0</v>
      </c>
      <c r="BE86" s="103">
        <v>0</v>
      </c>
      <c r="BF86" s="103">
        <v>0</v>
      </c>
      <c r="BG86" s="103">
        <v>0</v>
      </c>
      <c r="BH86" s="103">
        <v>0</v>
      </c>
      <c r="BI86" s="103">
        <v>0</v>
      </c>
      <c r="BJ86" s="103">
        <v>0</v>
      </c>
      <c r="BK86" s="103">
        <v>0</v>
      </c>
      <c r="BL86" s="103">
        <v>0</v>
      </c>
      <c r="BM86" s="103">
        <v>0</v>
      </c>
      <c r="BN86" s="103">
        <v>0</v>
      </c>
      <c r="BO86" s="103">
        <v>0</v>
      </c>
      <c r="BP86" s="103">
        <v>0</v>
      </c>
      <c r="BQ86" s="103">
        <v>0</v>
      </c>
      <c r="BR86" s="103">
        <v>0</v>
      </c>
      <c r="BS86" s="103">
        <v>0</v>
      </c>
      <c r="BT86" s="103">
        <v>0</v>
      </c>
      <c r="BU86" s="103">
        <v>0</v>
      </c>
      <c r="BV86" s="103">
        <v>0</v>
      </c>
      <c r="BW86" s="103">
        <v>0</v>
      </c>
      <c r="BX86" s="103">
        <v>0</v>
      </c>
      <c r="BY86" s="103">
        <v>0</v>
      </c>
      <c r="BZ86" s="103">
        <v>0</v>
      </c>
      <c r="CA86" s="103">
        <v>0</v>
      </c>
      <c r="CB86" s="103">
        <v>0</v>
      </c>
      <c r="CC86" s="103">
        <v>0</v>
      </c>
      <c r="CD86" s="103">
        <v>0</v>
      </c>
      <c r="CE86" s="103">
        <v>0</v>
      </c>
      <c r="CF86" s="103">
        <v>0</v>
      </c>
      <c r="CG86" s="103">
        <v>0</v>
      </c>
      <c r="CH86" s="103">
        <v>0</v>
      </c>
      <c r="CI86" s="103">
        <v>0</v>
      </c>
      <c r="CJ86" s="103">
        <v>0</v>
      </c>
      <c r="CK86" s="103">
        <v>0</v>
      </c>
      <c r="CL86" s="103">
        <v>0</v>
      </c>
      <c r="CM86" s="103">
        <v>0</v>
      </c>
      <c r="CN86" s="103">
        <v>0</v>
      </c>
      <c r="CO86" s="103">
        <v>0</v>
      </c>
      <c r="CP86" s="103">
        <v>0</v>
      </c>
      <c r="CQ86" s="103">
        <v>0</v>
      </c>
      <c r="CR86" s="103">
        <v>0</v>
      </c>
      <c r="CS86" s="103">
        <v>0</v>
      </c>
      <c r="CT86" s="103">
        <v>0</v>
      </c>
      <c r="CU86" s="103">
        <v>0</v>
      </c>
    </row>
    <row r="87" spans="2:99" x14ac:dyDescent="0.2">
      <c r="B87" s="102" t="s">
        <v>131</v>
      </c>
      <c r="C87" s="102" t="s">
        <v>252</v>
      </c>
      <c r="D87" s="103">
        <v>0</v>
      </c>
      <c r="E87" s="103">
        <v>0</v>
      </c>
      <c r="F87" s="103">
        <v>0</v>
      </c>
      <c r="G87" s="103">
        <v>0</v>
      </c>
      <c r="H87" s="103">
        <v>0</v>
      </c>
      <c r="I87" s="103">
        <v>0</v>
      </c>
      <c r="J87" s="103">
        <v>0</v>
      </c>
      <c r="K87" s="103">
        <v>0</v>
      </c>
      <c r="L87" s="103">
        <v>0</v>
      </c>
      <c r="M87" s="103">
        <v>0</v>
      </c>
      <c r="N87" s="103">
        <v>0</v>
      </c>
      <c r="O87" s="103">
        <v>0</v>
      </c>
      <c r="P87" s="103">
        <v>0</v>
      </c>
      <c r="Q87" s="103">
        <v>0</v>
      </c>
      <c r="R87" s="103">
        <v>0</v>
      </c>
      <c r="S87" s="103">
        <v>0</v>
      </c>
      <c r="T87" s="103">
        <v>0</v>
      </c>
      <c r="U87" s="103">
        <v>0</v>
      </c>
      <c r="V87" s="103">
        <v>0</v>
      </c>
      <c r="W87" s="103">
        <v>0</v>
      </c>
      <c r="X87" s="103">
        <v>0</v>
      </c>
      <c r="Y87" s="103">
        <v>0</v>
      </c>
      <c r="Z87" s="103">
        <v>0</v>
      </c>
      <c r="AA87" s="103">
        <v>0</v>
      </c>
      <c r="AB87" s="103">
        <v>0</v>
      </c>
      <c r="AC87" s="103">
        <v>0</v>
      </c>
      <c r="AD87" s="103">
        <v>0</v>
      </c>
      <c r="AE87" s="103">
        <v>0</v>
      </c>
      <c r="AF87" s="103">
        <v>0</v>
      </c>
      <c r="AG87" s="103">
        <v>0</v>
      </c>
      <c r="AH87" s="103">
        <v>0</v>
      </c>
      <c r="AI87" s="103">
        <v>0</v>
      </c>
      <c r="AJ87" s="103">
        <v>0</v>
      </c>
      <c r="AK87" s="103">
        <v>0</v>
      </c>
      <c r="AL87" s="103">
        <v>0</v>
      </c>
      <c r="AM87" s="103">
        <v>0</v>
      </c>
      <c r="AN87" s="103">
        <v>0</v>
      </c>
      <c r="AO87" s="103">
        <v>0</v>
      </c>
      <c r="AP87" s="103">
        <v>0</v>
      </c>
      <c r="AQ87" s="103">
        <v>0</v>
      </c>
      <c r="AR87" s="103">
        <v>0</v>
      </c>
      <c r="AS87" s="103">
        <v>0</v>
      </c>
      <c r="AT87" s="103">
        <v>0</v>
      </c>
      <c r="AU87" s="103">
        <v>0</v>
      </c>
      <c r="AV87" s="103">
        <v>0</v>
      </c>
      <c r="AW87" s="103">
        <v>0</v>
      </c>
      <c r="AX87" s="103">
        <v>0</v>
      </c>
      <c r="AY87" s="103">
        <v>0</v>
      </c>
      <c r="AZ87" s="103">
        <v>0</v>
      </c>
      <c r="BA87" s="103">
        <v>0</v>
      </c>
      <c r="BB87" s="103">
        <v>0</v>
      </c>
      <c r="BC87" s="103">
        <v>0</v>
      </c>
      <c r="BD87" s="103">
        <v>0</v>
      </c>
      <c r="BE87" s="103">
        <v>0</v>
      </c>
      <c r="BF87" s="103">
        <v>0</v>
      </c>
      <c r="BG87" s="103">
        <v>0</v>
      </c>
      <c r="BH87" s="103">
        <v>0</v>
      </c>
      <c r="BI87" s="103">
        <v>0</v>
      </c>
      <c r="BJ87" s="103">
        <v>0</v>
      </c>
      <c r="BK87" s="103">
        <v>0</v>
      </c>
      <c r="BL87" s="103">
        <v>0</v>
      </c>
      <c r="BM87" s="103">
        <v>0</v>
      </c>
      <c r="BN87" s="103">
        <v>0</v>
      </c>
      <c r="BO87" s="103">
        <v>0</v>
      </c>
      <c r="BP87" s="103">
        <v>0</v>
      </c>
      <c r="BQ87" s="103">
        <v>0</v>
      </c>
      <c r="BR87" s="103">
        <v>0</v>
      </c>
      <c r="BS87" s="103">
        <v>0</v>
      </c>
      <c r="BT87" s="103">
        <v>0</v>
      </c>
      <c r="BU87" s="103">
        <v>0</v>
      </c>
      <c r="BV87" s="103">
        <v>0</v>
      </c>
      <c r="BW87" s="103">
        <v>0</v>
      </c>
      <c r="BX87" s="103">
        <v>0</v>
      </c>
      <c r="BY87" s="103">
        <v>0</v>
      </c>
      <c r="BZ87" s="103">
        <v>0</v>
      </c>
      <c r="CA87" s="103">
        <v>0</v>
      </c>
      <c r="CB87" s="103">
        <v>0</v>
      </c>
      <c r="CC87" s="103">
        <v>0</v>
      </c>
      <c r="CD87" s="103">
        <v>0</v>
      </c>
      <c r="CE87" s="103">
        <v>0</v>
      </c>
      <c r="CF87" s="103">
        <v>0</v>
      </c>
      <c r="CG87" s="103">
        <v>0</v>
      </c>
      <c r="CH87" s="103">
        <v>0</v>
      </c>
      <c r="CI87" s="103">
        <v>0</v>
      </c>
      <c r="CJ87" s="103">
        <v>0</v>
      </c>
      <c r="CK87" s="103">
        <v>0</v>
      </c>
      <c r="CL87" s="103">
        <v>0</v>
      </c>
      <c r="CM87" s="103">
        <v>0</v>
      </c>
      <c r="CN87" s="103">
        <v>0</v>
      </c>
      <c r="CO87" s="103">
        <v>0</v>
      </c>
      <c r="CP87" s="103">
        <v>0</v>
      </c>
      <c r="CQ87" s="103">
        <v>0</v>
      </c>
      <c r="CR87" s="103">
        <v>0</v>
      </c>
      <c r="CS87" s="103">
        <v>0</v>
      </c>
      <c r="CT87" s="103">
        <v>0</v>
      </c>
      <c r="CU87" s="103">
        <v>0</v>
      </c>
    </row>
    <row r="88" spans="2:99" x14ac:dyDescent="0.2">
      <c r="C88" s="102" t="s">
        <v>253</v>
      </c>
      <c r="D88" s="103">
        <v>0</v>
      </c>
      <c r="E88" s="103">
        <v>0</v>
      </c>
      <c r="F88" s="103">
        <v>0</v>
      </c>
      <c r="G88" s="103">
        <v>0</v>
      </c>
      <c r="H88" s="103">
        <v>0</v>
      </c>
      <c r="I88" s="103">
        <v>0</v>
      </c>
      <c r="J88" s="103">
        <v>0</v>
      </c>
      <c r="K88" s="103">
        <v>0</v>
      </c>
      <c r="L88" s="103">
        <v>0</v>
      </c>
      <c r="M88" s="103">
        <v>0</v>
      </c>
      <c r="N88" s="103">
        <v>0</v>
      </c>
      <c r="O88" s="103">
        <v>0</v>
      </c>
      <c r="P88" s="103">
        <v>0</v>
      </c>
      <c r="Q88" s="103">
        <v>0</v>
      </c>
      <c r="R88" s="103">
        <v>0</v>
      </c>
      <c r="S88" s="103">
        <v>0</v>
      </c>
      <c r="T88" s="103">
        <v>0</v>
      </c>
      <c r="U88" s="103">
        <v>0</v>
      </c>
      <c r="V88" s="103">
        <v>0</v>
      </c>
      <c r="W88" s="103">
        <v>0</v>
      </c>
      <c r="X88" s="103">
        <v>0</v>
      </c>
      <c r="Y88" s="103">
        <v>0</v>
      </c>
      <c r="Z88" s="103">
        <v>0</v>
      </c>
      <c r="AA88" s="103">
        <v>0</v>
      </c>
      <c r="AB88" s="103">
        <v>0</v>
      </c>
      <c r="AC88" s="103">
        <v>0</v>
      </c>
      <c r="AD88" s="103">
        <v>0</v>
      </c>
      <c r="AE88" s="103">
        <v>0</v>
      </c>
      <c r="AF88" s="103">
        <v>0</v>
      </c>
      <c r="AG88" s="103">
        <v>0</v>
      </c>
      <c r="AH88" s="103">
        <v>0</v>
      </c>
      <c r="AI88" s="103">
        <v>0</v>
      </c>
      <c r="AJ88" s="103">
        <v>0</v>
      </c>
      <c r="AK88" s="103">
        <v>0</v>
      </c>
      <c r="AL88" s="103">
        <v>0</v>
      </c>
      <c r="AM88" s="103">
        <v>0</v>
      </c>
      <c r="AN88" s="103">
        <v>0</v>
      </c>
      <c r="AO88" s="103">
        <v>0</v>
      </c>
      <c r="AP88" s="103">
        <v>0</v>
      </c>
      <c r="AQ88" s="103">
        <v>0</v>
      </c>
      <c r="AR88" s="103">
        <v>0</v>
      </c>
      <c r="AS88" s="103">
        <v>0</v>
      </c>
      <c r="AT88" s="103">
        <v>0</v>
      </c>
      <c r="AU88" s="103">
        <v>0</v>
      </c>
      <c r="AV88" s="103">
        <v>0</v>
      </c>
      <c r="AW88" s="103">
        <v>0</v>
      </c>
      <c r="AX88" s="103">
        <v>0</v>
      </c>
      <c r="AY88" s="103">
        <v>0</v>
      </c>
      <c r="AZ88" s="103">
        <v>0</v>
      </c>
      <c r="BA88" s="103">
        <v>0</v>
      </c>
      <c r="BB88" s="103">
        <v>0</v>
      </c>
      <c r="BC88" s="103">
        <v>0</v>
      </c>
      <c r="BD88" s="103">
        <v>0</v>
      </c>
      <c r="BE88" s="103">
        <v>0</v>
      </c>
      <c r="BF88" s="103">
        <v>0</v>
      </c>
      <c r="BG88" s="103">
        <v>0</v>
      </c>
      <c r="BH88" s="103">
        <v>0</v>
      </c>
      <c r="BI88" s="103">
        <v>0</v>
      </c>
      <c r="BJ88" s="103">
        <v>0</v>
      </c>
      <c r="BK88" s="103">
        <v>0</v>
      </c>
      <c r="BL88" s="103">
        <v>0</v>
      </c>
      <c r="BM88" s="103">
        <v>0</v>
      </c>
      <c r="BN88" s="103">
        <v>0</v>
      </c>
      <c r="BO88" s="103">
        <v>0</v>
      </c>
      <c r="BP88" s="103">
        <v>0</v>
      </c>
      <c r="BQ88" s="103">
        <v>0</v>
      </c>
      <c r="BR88" s="103">
        <v>0</v>
      </c>
      <c r="BS88" s="103">
        <v>0</v>
      </c>
      <c r="BT88" s="103">
        <v>0</v>
      </c>
      <c r="BU88" s="103">
        <v>0</v>
      </c>
      <c r="BV88" s="103">
        <v>0</v>
      </c>
      <c r="BW88" s="103">
        <v>0</v>
      </c>
      <c r="BX88" s="103">
        <v>0</v>
      </c>
      <c r="BY88" s="103">
        <v>0</v>
      </c>
      <c r="BZ88" s="103">
        <v>0</v>
      </c>
      <c r="CA88" s="103">
        <v>0</v>
      </c>
      <c r="CB88" s="103">
        <v>0</v>
      </c>
      <c r="CC88" s="103">
        <v>0</v>
      </c>
      <c r="CD88" s="103">
        <v>0</v>
      </c>
      <c r="CE88" s="103">
        <v>0</v>
      </c>
      <c r="CF88" s="103">
        <v>0</v>
      </c>
      <c r="CG88" s="103">
        <v>0</v>
      </c>
      <c r="CH88" s="103">
        <v>0</v>
      </c>
      <c r="CI88" s="103">
        <v>0</v>
      </c>
      <c r="CJ88" s="103">
        <v>0</v>
      </c>
      <c r="CK88" s="103">
        <v>0</v>
      </c>
      <c r="CL88" s="103">
        <v>0</v>
      </c>
      <c r="CM88" s="103">
        <v>0</v>
      </c>
      <c r="CN88" s="103">
        <v>0</v>
      </c>
      <c r="CO88" s="103">
        <v>0</v>
      </c>
      <c r="CP88" s="103">
        <v>0</v>
      </c>
      <c r="CQ88" s="103">
        <v>0</v>
      </c>
      <c r="CR88" s="103">
        <v>0</v>
      </c>
      <c r="CS88" s="103">
        <v>0</v>
      </c>
      <c r="CT88" s="103">
        <v>0</v>
      </c>
      <c r="CU88" s="103">
        <v>0</v>
      </c>
    </row>
    <row r="89" spans="2:99" x14ac:dyDescent="0.2">
      <c r="C89" s="102" t="s">
        <v>254</v>
      </c>
      <c r="D89" s="103">
        <v>0</v>
      </c>
      <c r="E89" s="103">
        <v>0</v>
      </c>
      <c r="F89" s="103">
        <v>0</v>
      </c>
      <c r="G89" s="103">
        <v>0</v>
      </c>
      <c r="H89" s="103">
        <v>0</v>
      </c>
      <c r="I89" s="103">
        <v>0</v>
      </c>
      <c r="J89" s="103">
        <v>0</v>
      </c>
      <c r="K89" s="103">
        <v>0</v>
      </c>
      <c r="L89" s="103">
        <v>0</v>
      </c>
      <c r="M89" s="103">
        <v>0</v>
      </c>
      <c r="N89" s="103">
        <v>0</v>
      </c>
      <c r="O89" s="103">
        <v>0</v>
      </c>
      <c r="P89" s="103">
        <v>0</v>
      </c>
      <c r="Q89" s="103">
        <v>0</v>
      </c>
      <c r="R89" s="103">
        <v>0</v>
      </c>
      <c r="S89" s="103">
        <v>0</v>
      </c>
      <c r="T89" s="103">
        <v>0</v>
      </c>
      <c r="U89" s="103">
        <v>0</v>
      </c>
      <c r="V89" s="103">
        <v>0</v>
      </c>
      <c r="W89" s="103">
        <v>0</v>
      </c>
      <c r="X89" s="103">
        <v>0</v>
      </c>
      <c r="Y89" s="103">
        <v>0</v>
      </c>
      <c r="Z89" s="103">
        <v>0</v>
      </c>
      <c r="AA89" s="103">
        <v>0</v>
      </c>
      <c r="AB89" s="103">
        <v>0</v>
      </c>
      <c r="AC89" s="103">
        <v>0</v>
      </c>
      <c r="AD89" s="103">
        <v>0</v>
      </c>
      <c r="AE89" s="103">
        <v>0</v>
      </c>
      <c r="AF89" s="103">
        <v>0</v>
      </c>
      <c r="AG89" s="103">
        <v>0</v>
      </c>
      <c r="AH89" s="103">
        <v>0</v>
      </c>
      <c r="AI89" s="103">
        <v>0</v>
      </c>
      <c r="AJ89" s="103">
        <v>0</v>
      </c>
      <c r="AK89" s="103">
        <v>0</v>
      </c>
      <c r="AL89" s="103">
        <v>0</v>
      </c>
      <c r="AM89" s="103">
        <v>0</v>
      </c>
      <c r="AN89" s="103">
        <v>0</v>
      </c>
      <c r="AO89" s="103">
        <v>0</v>
      </c>
      <c r="AP89" s="103">
        <v>0</v>
      </c>
      <c r="AQ89" s="103">
        <v>0</v>
      </c>
      <c r="AR89" s="103">
        <v>0</v>
      </c>
      <c r="AS89" s="103">
        <v>0</v>
      </c>
      <c r="AT89" s="103">
        <v>0</v>
      </c>
      <c r="AU89" s="103">
        <v>0</v>
      </c>
      <c r="AV89" s="103">
        <v>0</v>
      </c>
      <c r="AW89" s="103">
        <v>0</v>
      </c>
      <c r="AX89" s="103">
        <v>0</v>
      </c>
      <c r="AY89" s="103">
        <v>0</v>
      </c>
      <c r="AZ89" s="103">
        <v>0</v>
      </c>
      <c r="BA89" s="103">
        <v>0</v>
      </c>
      <c r="BB89" s="103">
        <v>0</v>
      </c>
      <c r="BC89" s="103">
        <v>0</v>
      </c>
      <c r="BD89" s="103">
        <v>0</v>
      </c>
      <c r="BE89" s="103">
        <v>0</v>
      </c>
      <c r="BF89" s="103">
        <v>0</v>
      </c>
      <c r="BG89" s="103">
        <v>0</v>
      </c>
      <c r="BH89" s="103">
        <v>0</v>
      </c>
      <c r="BI89" s="103">
        <v>0</v>
      </c>
      <c r="BJ89" s="103">
        <v>0</v>
      </c>
      <c r="BK89" s="103">
        <v>0</v>
      </c>
      <c r="BL89" s="103">
        <v>0</v>
      </c>
      <c r="BM89" s="103">
        <v>0</v>
      </c>
      <c r="BN89" s="103">
        <v>0</v>
      </c>
      <c r="BO89" s="103">
        <v>0</v>
      </c>
      <c r="BP89" s="103">
        <v>0</v>
      </c>
      <c r="BQ89" s="103">
        <v>0</v>
      </c>
      <c r="BR89" s="103">
        <v>0</v>
      </c>
      <c r="BS89" s="103">
        <v>0</v>
      </c>
      <c r="BT89" s="103">
        <v>0</v>
      </c>
      <c r="BU89" s="103">
        <v>0</v>
      </c>
      <c r="BV89" s="103">
        <v>0</v>
      </c>
      <c r="BW89" s="103">
        <v>0</v>
      </c>
      <c r="BX89" s="103">
        <v>0</v>
      </c>
      <c r="BY89" s="103">
        <v>0</v>
      </c>
      <c r="BZ89" s="103">
        <v>0</v>
      </c>
      <c r="CA89" s="103">
        <v>0</v>
      </c>
      <c r="CB89" s="103">
        <v>0</v>
      </c>
      <c r="CC89" s="103">
        <v>0</v>
      </c>
      <c r="CD89" s="103">
        <v>0</v>
      </c>
      <c r="CE89" s="103">
        <v>0</v>
      </c>
      <c r="CF89" s="103">
        <v>0</v>
      </c>
      <c r="CG89" s="103">
        <v>0</v>
      </c>
      <c r="CH89" s="103">
        <v>0</v>
      </c>
      <c r="CI89" s="103">
        <v>0</v>
      </c>
      <c r="CJ89" s="103">
        <v>0</v>
      </c>
      <c r="CK89" s="103">
        <v>0</v>
      </c>
      <c r="CL89" s="103">
        <v>0</v>
      </c>
      <c r="CM89" s="103">
        <v>0</v>
      </c>
      <c r="CN89" s="103">
        <v>0</v>
      </c>
      <c r="CO89" s="103">
        <v>0</v>
      </c>
      <c r="CP89" s="103">
        <v>0</v>
      </c>
      <c r="CQ89" s="103">
        <v>0</v>
      </c>
      <c r="CR89" s="103">
        <v>0</v>
      </c>
      <c r="CS89" s="103">
        <v>0</v>
      </c>
      <c r="CT89" s="103">
        <v>0</v>
      </c>
      <c r="CU89" s="103">
        <v>0</v>
      </c>
    </row>
    <row r="90" spans="2:99" x14ac:dyDescent="0.2">
      <c r="C90" s="102" t="s">
        <v>255</v>
      </c>
      <c r="D90" s="103">
        <v>0</v>
      </c>
      <c r="E90" s="103">
        <v>0</v>
      </c>
      <c r="F90" s="103">
        <v>0</v>
      </c>
      <c r="G90" s="103">
        <v>0</v>
      </c>
      <c r="H90" s="103">
        <v>0</v>
      </c>
      <c r="I90" s="103">
        <v>0</v>
      </c>
      <c r="J90" s="103">
        <v>0</v>
      </c>
      <c r="K90" s="103">
        <v>0</v>
      </c>
      <c r="L90" s="103">
        <v>0</v>
      </c>
      <c r="M90" s="103">
        <v>0</v>
      </c>
      <c r="N90" s="103">
        <v>0</v>
      </c>
      <c r="O90" s="103">
        <v>0</v>
      </c>
      <c r="P90" s="103">
        <v>0</v>
      </c>
      <c r="Q90" s="103">
        <v>0</v>
      </c>
      <c r="R90" s="103">
        <v>0</v>
      </c>
      <c r="S90" s="103">
        <v>0</v>
      </c>
      <c r="T90" s="103">
        <v>0</v>
      </c>
      <c r="U90" s="103">
        <v>0</v>
      </c>
      <c r="V90" s="103">
        <v>0</v>
      </c>
      <c r="W90" s="103">
        <v>0</v>
      </c>
      <c r="X90" s="103">
        <v>0</v>
      </c>
      <c r="Y90" s="103">
        <v>0</v>
      </c>
      <c r="Z90" s="103">
        <v>0</v>
      </c>
      <c r="AA90" s="103">
        <v>0</v>
      </c>
      <c r="AB90" s="103">
        <v>0</v>
      </c>
      <c r="AC90" s="103">
        <v>0</v>
      </c>
      <c r="AD90" s="103">
        <v>0</v>
      </c>
      <c r="AE90" s="103">
        <v>0</v>
      </c>
      <c r="AF90" s="103">
        <v>0</v>
      </c>
      <c r="AG90" s="103">
        <v>0</v>
      </c>
      <c r="AH90" s="103">
        <v>0</v>
      </c>
      <c r="AI90" s="103">
        <v>0</v>
      </c>
      <c r="AJ90" s="103">
        <v>0</v>
      </c>
      <c r="AK90" s="103">
        <v>0</v>
      </c>
      <c r="AL90" s="103">
        <v>0</v>
      </c>
      <c r="AM90" s="103">
        <v>0</v>
      </c>
      <c r="AN90" s="103">
        <v>0</v>
      </c>
      <c r="AO90" s="103">
        <v>0</v>
      </c>
      <c r="AP90" s="103">
        <v>0</v>
      </c>
      <c r="AQ90" s="103">
        <v>0</v>
      </c>
      <c r="AR90" s="103">
        <v>0</v>
      </c>
      <c r="AS90" s="103">
        <v>0</v>
      </c>
      <c r="AT90" s="103">
        <v>0</v>
      </c>
      <c r="AU90" s="103">
        <v>0</v>
      </c>
      <c r="AV90" s="103">
        <v>0</v>
      </c>
      <c r="AW90" s="103">
        <v>0</v>
      </c>
      <c r="AX90" s="103">
        <v>0</v>
      </c>
      <c r="AY90" s="103">
        <v>0</v>
      </c>
      <c r="AZ90" s="103">
        <v>0</v>
      </c>
      <c r="BA90" s="103">
        <v>0</v>
      </c>
      <c r="BB90" s="103">
        <v>0</v>
      </c>
      <c r="BC90" s="103">
        <v>0</v>
      </c>
      <c r="BD90" s="103">
        <v>0</v>
      </c>
      <c r="BE90" s="103">
        <v>0</v>
      </c>
      <c r="BF90" s="103">
        <v>0</v>
      </c>
      <c r="BG90" s="103">
        <v>0</v>
      </c>
      <c r="BH90" s="103">
        <v>0</v>
      </c>
      <c r="BI90" s="103">
        <v>0</v>
      </c>
      <c r="BJ90" s="103">
        <v>0</v>
      </c>
      <c r="BK90" s="103">
        <v>0</v>
      </c>
      <c r="BL90" s="103">
        <v>0</v>
      </c>
      <c r="BM90" s="103">
        <v>0</v>
      </c>
      <c r="BN90" s="103">
        <v>0</v>
      </c>
      <c r="BO90" s="103">
        <v>0</v>
      </c>
      <c r="BP90" s="103">
        <v>0</v>
      </c>
      <c r="BQ90" s="103">
        <v>0</v>
      </c>
      <c r="BR90" s="103">
        <v>0</v>
      </c>
      <c r="BS90" s="103">
        <v>0</v>
      </c>
      <c r="BT90" s="103">
        <v>0</v>
      </c>
      <c r="BU90" s="103">
        <v>0</v>
      </c>
      <c r="BV90" s="103">
        <v>0</v>
      </c>
      <c r="BW90" s="103">
        <v>0</v>
      </c>
      <c r="BX90" s="103">
        <v>0</v>
      </c>
      <c r="BY90" s="103">
        <v>0</v>
      </c>
      <c r="BZ90" s="103">
        <v>0</v>
      </c>
      <c r="CA90" s="103">
        <v>0</v>
      </c>
      <c r="CB90" s="103">
        <v>0</v>
      </c>
      <c r="CC90" s="103">
        <v>0</v>
      </c>
      <c r="CD90" s="103">
        <v>0</v>
      </c>
      <c r="CE90" s="103">
        <v>0</v>
      </c>
      <c r="CF90" s="103">
        <v>0</v>
      </c>
      <c r="CG90" s="103">
        <v>0</v>
      </c>
      <c r="CH90" s="103">
        <v>0</v>
      </c>
      <c r="CI90" s="103">
        <v>0</v>
      </c>
      <c r="CJ90" s="103">
        <v>0</v>
      </c>
      <c r="CK90" s="103">
        <v>0</v>
      </c>
      <c r="CL90" s="103">
        <v>0</v>
      </c>
      <c r="CM90" s="103">
        <v>0</v>
      </c>
      <c r="CN90" s="103">
        <v>0</v>
      </c>
      <c r="CO90" s="103">
        <v>0</v>
      </c>
      <c r="CP90" s="103">
        <v>0</v>
      </c>
      <c r="CQ90" s="103">
        <v>0</v>
      </c>
      <c r="CR90" s="103">
        <v>0</v>
      </c>
      <c r="CS90" s="103">
        <v>0</v>
      </c>
      <c r="CT90" s="103">
        <v>0</v>
      </c>
      <c r="CU90" s="103">
        <v>0</v>
      </c>
    </row>
    <row r="91" spans="2:99" x14ac:dyDescent="0.2">
      <c r="C91" s="102" t="s">
        <v>256</v>
      </c>
      <c r="D91" s="103">
        <v>0</v>
      </c>
      <c r="E91" s="103">
        <v>0</v>
      </c>
      <c r="F91" s="103">
        <v>0</v>
      </c>
      <c r="G91" s="103">
        <v>0</v>
      </c>
      <c r="H91" s="103">
        <v>0</v>
      </c>
      <c r="I91" s="103">
        <v>0</v>
      </c>
      <c r="J91" s="103">
        <v>0</v>
      </c>
      <c r="K91" s="103">
        <v>0</v>
      </c>
      <c r="L91" s="103">
        <v>0</v>
      </c>
      <c r="M91" s="103">
        <v>0</v>
      </c>
      <c r="N91" s="103">
        <v>0</v>
      </c>
      <c r="O91" s="103">
        <v>0</v>
      </c>
      <c r="P91" s="103">
        <v>0</v>
      </c>
      <c r="Q91" s="103">
        <v>0</v>
      </c>
      <c r="R91" s="103">
        <v>0</v>
      </c>
      <c r="S91" s="103">
        <v>0</v>
      </c>
      <c r="T91" s="103">
        <v>0</v>
      </c>
      <c r="U91" s="103">
        <v>0</v>
      </c>
      <c r="V91" s="103">
        <v>0</v>
      </c>
      <c r="W91" s="103">
        <v>0</v>
      </c>
      <c r="X91" s="103">
        <v>0</v>
      </c>
      <c r="Y91" s="103">
        <v>0</v>
      </c>
      <c r="Z91" s="103">
        <v>0</v>
      </c>
      <c r="AA91" s="103">
        <v>0</v>
      </c>
      <c r="AB91" s="103">
        <v>0</v>
      </c>
      <c r="AC91" s="103">
        <v>0</v>
      </c>
      <c r="AD91" s="103">
        <v>0</v>
      </c>
      <c r="AE91" s="103">
        <v>0</v>
      </c>
      <c r="AF91" s="103">
        <v>0</v>
      </c>
      <c r="AG91" s="103">
        <v>0</v>
      </c>
      <c r="AH91" s="103">
        <v>0</v>
      </c>
      <c r="AI91" s="103">
        <v>0</v>
      </c>
      <c r="AJ91" s="103">
        <v>0</v>
      </c>
      <c r="AK91" s="103">
        <v>0</v>
      </c>
      <c r="AL91" s="103">
        <v>0</v>
      </c>
      <c r="AM91" s="103">
        <v>0</v>
      </c>
      <c r="AN91" s="103">
        <v>0</v>
      </c>
      <c r="AO91" s="103">
        <v>0</v>
      </c>
      <c r="AP91" s="103">
        <v>0</v>
      </c>
      <c r="AQ91" s="103">
        <v>0</v>
      </c>
      <c r="AR91" s="103">
        <v>0</v>
      </c>
      <c r="AS91" s="103">
        <v>0</v>
      </c>
      <c r="AT91" s="103">
        <v>0</v>
      </c>
      <c r="AU91" s="103">
        <v>0</v>
      </c>
      <c r="AV91" s="103">
        <v>0</v>
      </c>
      <c r="AW91" s="103">
        <v>0</v>
      </c>
      <c r="AX91" s="103">
        <v>0</v>
      </c>
      <c r="AY91" s="103">
        <v>0</v>
      </c>
      <c r="AZ91" s="103">
        <v>0</v>
      </c>
      <c r="BA91" s="103">
        <v>0</v>
      </c>
      <c r="BB91" s="103">
        <v>0</v>
      </c>
      <c r="BC91" s="103">
        <v>0</v>
      </c>
      <c r="BD91" s="103">
        <v>0</v>
      </c>
      <c r="BE91" s="103">
        <v>0</v>
      </c>
      <c r="BF91" s="103">
        <v>0</v>
      </c>
      <c r="BG91" s="103">
        <v>0</v>
      </c>
      <c r="BH91" s="103">
        <v>0</v>
      </c>
      <c r="BI91" s="103">
        <v>0</v>
      </c>
      <c r="BJ91" s="103">
        <v>0</v>
      </c>
      <c r="BK91" s="103">
        <v>0</v>
      </c>
      <c r="BL91" s="103">
        <v>0</v>
      </c>
      <c r="BM91" s="103">
        <v>0</v>
      </c>
      <c r="BN91" s="103">
        <v>0</v>
      </c>
      <c r="BO91" s="103">
        <v>0</v>
      </c>
      <c r="BP91" s="103">
        <v>0</v>
      </c>
      <c r="BQ91" s="103">
        <v>0</v>
      </c>
      <c r="BR91" s="103">
        <v>0</v>
      </c>
      <c r="BS91" s="103">
        <v>0</v>
      </c>
      <c r="BT91" s="103">
        <v>0</v>
      </c>
      <c r="BU91" s="103">
        <v>0</v>
      </c>
      <c r="BV91" s="103">
        <v>0</v>
      </c>
      <c r="BW91" s="103">
        <v>0</v>
      </c>
      <c r="BX91" s="103">
        <v>0</v>
      </c>
      <c r="BY91" s="103">
        <v>0</v>
      </c>
      <c r="BZ91" s="103">
        <v>0</v>
      </c>
      <c r="CA91" s="103">
        <v>0</v>
      </c>
      <c r="CB91" s="103">
        <v>0</v>
      </c>
      <c r="CC91" s="103">
        <v>0</v>
      </c>
      <c r="CD91" s="103">
        <v>0</v>
      </c>
      <c r="CE91" s="103">
        <v>0</v>
      </c>
      <c r="CF91" s="103">
        <v>0</v>
      </c>
      <c r="CG91" s="103">
        <v>0</v>
      </c>
      <c r="CH91" s="103">
        <v>0</v>
      </c>
      <c r="CI91" s="103">
        <v>0</v>
      </c>
      <c r="CJ91" s="103">
        <v>0</v>
      </c>
      <c r="CK91" s="103">
        <v>0</v>
      </c>
      <c r="CL91" s="103">
        <v>0</v>
      </c>
      <c r="CM91" s="103">
        <v>0</v>
      </c>
      <c r="CN91" s="103">
        <v>0</v>
      </c>
      <c r="CO91" s="103">
        <v>0</v>
      </c>
      <c r="CP91" s="103">
        <v>0</v>
      </c>
      <c r="CQ91" s="103">
        <v>0</v>
      </c>
      <c r="CR91" s="103">
        <v>0</v>
      </c>
      <c r="CS91" s="103">
        <v>0</v>
      </c>
      <c r="CT91" s="103">
        <v>0</v>
      </c>
      <c r="CU91" s="103">
        <v>0</v>
      </c>
    </row>
    <row r="92" spans="2:99" x14ac:dyDescent="0.2">
      <c r="C92" s="102" t="s">
        <v>257</v>
      </c>
      <c r="D92" s="103">
        <v>0</v>
      </c>
      <c r="E92" s="103">
        <v>0</v>
      </c>
      <c r="F92" s="103">
        <v>0</v>
      </c>
      <c r="G92" s="103">
        <v>0</v>
      </c>
      <c r="H92" s="103">
        <v>0</v>
      </c>
      <c r="I92" s="103">
        <v>0</v>
      </c>
      <c r="J92" s="103">
        <v>0</v>
      </c>
      <c r="K92" s="103">
        <v>0</v>
      </c>
      <c r="L92" s="103">
        <v>0</v>
      </c>
      <c r="M92" s="103">
        <v>0</v>
      </c>
      <c r="N92" s="103">
        <v>0</v>
      </c>
      <c r="O92" s="103">
        <v>0</v>
      </c>
      <c r="P92" s="103">
        <v>0</v>
      </c>
      <c r="Q92" s="103">
        <v>0</v>
      </c>
      <c r="R92" s="103">
        <v>0</v>
      </c>
      <c r="S92" s="103">
        <v>0</v>
      </c>
      <c r="T92" s="103">
        <v>0</v>
      </c>
      <c r="U92" s="103">
        <v>0</v>
      </c>
      <c r="V92" s="103">
        <v>0</v>
      </c>
      <c r="W92" s="103">
        <v>0</v>
      </c>
      <c r="X92" s="103">
        <v>0</v>
      </c>
      <c r="Y92" s="103">
        <v>0</v>
      </c>
      <c r="Z92" s="103">
        <v>0</v>
      </c>
      <c r="AA92" s="103">
        <v>0</v>
      </c>
      <c r="AB92" s="103">
        <v>0</v>
      </c>
      <c r="AC92" s="103">
        <v>0</v>
      </c>
      <c r="AD92" s="103">
        <v>0</v>
      </c>
      <c r="AE92" s="103">
        <v>0</v>
      </c>
      <c r="AF92" s="103">
        <v>0</v>
      </c>
      <c r="AG92" s="103">
        <v>0</v>
      </c>
      <c r="AH92" s="103">
        <v>0</v>
      </c>
      <c r="AI92" s="103">
        <v>0</v>
      </c>
      <c r="AJ92" s="103">
        <v>0</v>
      </c>
      <c r="AK92" s="103">
        <v>0</v>
      </c>
      <c r="AL92" s="103">
        <v>0</v>
      </c>
      <c r="AM92" s="103">
        <v>0</v>
      </c>
      <c r="AN92" s="103">
        <v>0</v>
      </c>
      <c r="AO92" s="103">
        <v>0</v>
      </c>
      <c r="AP92" s="103">
        <v>0</v>
      </c>
      <c r="AQ92" s="103">
        <v>0</v>
      </c>
      <c r="AR92" s="103">
        <v>0</v>
      </c>
      <c r="AS92" s="103">
        <v>0</v>
      </c>
      <c r="AT92" s="103">
        <v>0</v>
      </c>
      <c r="AU92" s="103">
        <v>0</v>
      </c>
      <c r="AV92" s="103">
        <v>0</v>
      </c>
      <c r="AW92" s="103">
        <v>0</v>
      </c>
      <c r="AX92" s="103">
        <v>0</v>
      </c>
      <c r="AY92" s="103">
        <v>0</v>
      </c>
      <c r="AZ92" s="103">
        <v>0</v>
      </c>
      <c r="BA92" s="103">
        <v>0</v>
      </c>
      <c r="BB92" s="103">
        <v>0</v>
      </c>
      <c r="BC92" s="103">
        <v>0</v>
      </c>
      <c r="BD92" s="103">
        <v>0</v>
      </c>
      <c r="BE92" s="103">
        <v>0</v>
      </c>
      <c r="BF92" s="103">
        <v>0</v>
      </c>
      <c r="BG92" s="103">
        <v>0</v>
      </c>
      <c r="BH92" s="103">
        <v>0</v>
      </c>
      <c r="BI92" s="103">
        <v>0</v>
      </c>
      <c r="BJ92" s="103">
        <v>0</v>
      </c>
      <c r="BK92" s="103">
        <v>0</v>
      </c>
      <c r="BL92" s="103">
        <v>0</v>
      </c>
      <c r="BM92" s="103">
        <v>0</v>
      </c>
      <c r="BN92" s="103">
        <v>0</v>
      </c>
      <c r="BO92" s="103">
        <v>0</v>
      </c>
      <c r="BP92" s="103">
        <v>0</v>
      </c>
      <c r="BQ92" s="103">
        <v>0</v>
      </c>
      <c r="BR92" s="103">
        <v>0</v>
      </c>
      <c r="BS92" s="103">
        <v>0</v>
      </c>
      <c r="BT92" s="103">
        <v>0</v>
      </c>
      <c r="BU92" s="103">
        <v>0</v>
      </c>
      <c r="BV92" s="103">
        <v>0</v>
      </c>
      <c r="BW92" s="103">
        <v>0</v>
      </c>
      <c r="BX92" s="103">
        <v>0</v>
      </c>
      <c r="BY92" s="103">
        <v>0</v>
      </c>
      <c r="BZ92" s="103">
        <v>0</v>
      </c>
      <c r="CA92" s="103">
        <v>0</v>
      </c>
      <c r="CB92" s="103">
        <v>0</v>
      </c>
      <c r="CC92" s="103">
        <v>0</v>
      </c>
      <c r="CD92" s="103">
        <v>0</v>
      </c>
      <c r="CE92" s="103">
        <v>0</v>
      </c>
      <c r="CF92" s="103">
        <v>0</v>
      </c>
      <c r="CG92" s="103">
        <v>0</v>
      </c>
      <c r="CH92" s="103">
        <v>0</v>
      </c>
      <c r="CI92" s="103">
        <v>0</v>
      </c>
      <c r="CJ92" s="103">
        <v>0</v>
      </c>
      <c r="CK92" s="103">
        <v>0</v>
      </c>
      <c r="CL92" s="103">
        <v>0</v>
      </c>
      <c r="CM92" s="103">
        <v>0</v>
      </c>
      <c r="CN92" s="103">
        <v>0</v>
      </c>
      <c r="CO92" s="103">
        <v>0</v>
      </c>
      <c r="CP92" s="103">
        <v>0</v>
      </c>
      <c r="CQ92" s="103">
        <v>0</v>
      </c>
      <c r="CR92" s="103">
        <v>0</v>
      </c>
      <c r="CS92" s="103">
        <v>0</v>
      </c>
      <c r="CT92" s="103">
        <v>0</v>
      </c>
      <c r="CU92" s="103">
        <v>0</v>
      </c>
    </row>
    <row r="93" spans="2:99" x14ac:dyDescent="0.2">
      <c r="C93" s="102" t="s">
        <v>258</v>
      </c>
      <c r="D93" s="103">
        <v>0</v>
      </c>
      <c r="E93" s="103">
        <v>0</v>
      </c>
      <c r="F93" s="103">
        <v>0</v>
      </c>
      <c r="G93" s="103">
        <v>0</v>
      </c>
      <c r="H93" s="103">
        <v>0</v>
      </c>
      <c r="I93" s="103">
        <v>0</v>
      </c>
      <c r="J93" s="103">
        <v>0</v>
      </c>
      <c r="K93" s="103">
        <v>0</v>
      </c>
      <c r="L93" s="103">
        <v>0</v>
      </c>
      <c r="M93" s="103">
        <v>0</v>
      </c>
      <c r="N93" s="103">
        <v>0</v>
      </c>
      <c r="O93" s="103">
        <v>0</v>
      </c>
      <c r="P93" s="103">
        <v>0</v>
      </c>
      <c r="Q93" s="103">
        <v>0</v>
      </c>
      <c r="R93" s="103">
        <v>0</v>
      </c>
      <c r="S93" s="103">
        <v>0</v>
      </c>
      <c r="T93" s="103">
        <v>0</v>
      </c>
      <c r="U93" s="103">
        <v>0</v>
      </c>
      <c r="V93" s="103">
        <v>0</v>
      </c>
      <c r="W93" s="103">
        <v>0</v>
      </c>
      <c r="X93" s="103">
        <v>0</v>
      </c>
      <c r="Y93" s="103">
        <v>0</v>
      </c>
      <c r="Z93" s="103">
        <v>0</v>
      </c>
      <c r="AA93" s="103">
        <v>0</v>
      </c>
      <c r="AB93" s="103">
        <v>0</v>
      </c>
      <c r="AC93" s="103">
        <v>0</v>
      </c>
      <c r="AD93" s="103">
        <v>0</v>
      </c>
      <c r="AE93" s="103">
        <v>0</v>
      </c>
      <c r="AF93" s="103">
        <v>0</v>
      </c>
      <c r="AG93" s="103">
        <v>0</v>
      </c>
      <c r="AH93" s="103">
        <v>0</v>
      </c>
      <c r="AI93" s="103">
        <v>0</v>
      </c>
      <c r="AJ93" s="103">
        <v>0</v>
      </c>
      <c r="AK93" s="103">
        <v>0</v>
      </c>
      <c r="AL93" s="103">
        <v>0</v>
      </c>
      <c r="AM93" s="103">
        <v>0</v>
      </c>
      <c r="AN93" s="103">
        <v>0</v>
      </c>
      <c r="AO93" s="103">
        <v>0</v>
      </c>
      <c r="AP93" s="103">
        <v>0</v>
      </c>
      <c r="AQ93" s="103">
        <v>0</v>
      </c>
      <c r="AR93" s="103">
        <v>0</v>
      </c>
      <c r="AS93" s="103">
        <v>0</v>
      </c>
      <c r="AT93" s="103">
        <v>0</v>
      </c>
      <c r="AU93" s="103">
        <v>0</v>
      </c>
      <c r="AV93" s="103">
        <v>0</v>
      </c>
      <c r="AW93" s="103">
        <v>0</v>
      </c>
      <c r="AX93" s="103">
        <v>0</v>
      </c>
      <c r="AY93" s="103">
        <v>0</v>
      </c>
      <c r="AZ93" s="103">
        <v>0</v>
      </c>
      <c r="BA93" s="103">
        <v>0</v>
      </c>
      <c r="BB93" s="103">
        <v>0</v>
      </c>
      <c r="BC93" s="103">
        <v>0</v>
      </c>
      <c r="BD93" s="103">
        <v>0</v>
      </c>
      <c r="BE93" s="103">
        <v>0</v>
      </c>
      <c r="BF93" s="103">
        <v>0</v>
      </c>
      <c r="BG93" s="103">
        <v>0</v>
      </c>
      <c r="BH93" s="103">
        <v>0</v>
      </c>
      <c r="BI93" s="103">
        <v>0</v>
      </c>
      <c r="BJ93" s="103">
        <v>0</v>
      </c>
      <c r="BK93" s="103">
        <v>0</v>
      </c>
      <c r="BL93" s="103">
        <v>0</v>
      </c>
      <c r="BM93" s="103">
        <v>0</v>
      </c>
      <c r="BN93" s="103">
        <v>0</v>
      </c>
      <c r="BO93" s="103">
        <v>0</v>
      </c>
      <c r="BP93" s="103">
        <v>0</v>
      </c>
      <c r="BQ93" s="103">
        <v>0</v>
      </c>
      <c r="BR93" s="103">
        <v>0</v>
      </c>
      <c r="BS93" s="103">
        <v>0</v>
      </c>
      <c r="BT93" s="103">
        <v>0</v>
      </c>
      <c r="BU93" s="103">
        <v>0</v>
      </c>
      <c r="BV93" s="103">
        <v>0</v>
      </c>
      <c r="BW93" s="103">
        <v>0</v>
      </c>
      <c r="BX93" s="103">
        <v>0</v>
      </c>
      <c r="BY93" s="103">
        <v>0</v>
      </c>
      <c r="BZ93" s="103">
        <v>0</v>
      </c>
      <c r="CA93" s="103">
        <v>0</v>
      </c>
      <c r="CB93" s="103">
        <v>0</v>
      </c>
      <c r="CC93" s="103">
        <v>0</v>
      </c>
      <c r="CD93" s="103">
        <v>0</v>
      </c>
      <c r="CE93" s="103">
        <v>0</v>
      </c>
      <c r="CF93" s="103">
        <v>0</v>
      </c>
      <c r="CG93" s="103">
        <v>0</v>
      </c>
      <c r="CH93" s="103">
        <v>0</v>
      </c>
      <c r="CI93" s="103">
        <v>0</v>
      </c>
      <c r="CJ93" s="103">
        <v>0</v>
      </c>
      <c r="CK93" s="103">
        <v>0</v>
      </c>
      <c r="CL93" s="103">
        <v>0</v>
      </c>
      <c r="CM93" s="103">
        <v>0</v>
      </c>
      <c r="CN93" s="103">
        <v>0</v>
      </c>
      <c r="CO93" s="103">
        <v>0</v>
      </c>
      <c r="CP93" s="103">
        <v>0</v>
      </c>
      <c r="CQ93" s="103">
        <v>0</v>
      </c>
      <c r="CR93" s="103">
        <v>0</v>
      </c>
      <c r="CS93" s="103">
        <v>0</v>
      </c>
      <c r="CT93" s="103">
        <v>0</v>
      </c>
      <c r="CU93" s="103">
        <v>0</v>
      </c>
    </row>
    <row r="94" spans="2:99" x14ac:dyDescent="0.2">
      <c r="C94" s="102" t="s">
        <v>259</v>
      </c>
      <c r="D94" s="103">
        <v>0</v>
      </c>
      <c r="E94" s="103">
        <v>0</v>
      </c>
      <c r="F94" s="103">
        <v>0</v>
      </c>
      <c r="G94" s="103">
        <v>0</v>
      </c>
      <c r="H94" s="103">
        <v>0</v>
      </c>
      <c r="I94" s="103">
        <v>0</v>
      </c>
      <c r="J94" s="103">
        <v>0</v>
      </c>
      <c r="K94" s="103">
        <v>0</v>
      </c>
      <c r="L94" s="103">
        <v>0</v>
      </c>
      <c r="M94" s="103">
        <v>0</v>
      </c>
      <c r="N94" s="103">
        <v>0</v>
      </c>
      <c r="O94" s="103">
        <v>0</v>
      </c>
      <c r="P94" s="103">
        <v>0</v>
      </c>
      <c r="Q94" s="103">
        <v>0</v>
      </c>
      <c r="R94" s="103">
        <v>0</v>
      </c>
      <c r="S94" s="103">
        <v>0</v>
      </c>
      <c r="T94" s="103">
        <v>0</v>
      </c>
      <c r="U94" s="103">
        <v>0</v>
      </c>
      <c r="V94" s="103">
        <v>0</v>
      </c>
      <c r="W94" s="103">
        <v>0</v>
      </c>
      <c r="X94" s="103">
        <v>0</v>
      </c>
      <c r="Y94" s="103">
        <v>0</v>
      </c>
      <c r="Z94" s="103">
        <v>0</v>
      </c>
      <c r="AA94" s="103">
        <v>0</v>
      </c>
      <c r="AB94" s="103">
        <v>0</v>
      </c>
      <c r="AC94" s="103">
        <v>0</v>
      </c>
      <c r="AD94" s="103">
        <v>0</v>
      </c>
      <c r="AE94" s="103">
        <v>0</v>
      </c>
      <c r="AF94" s="103">
        <v>0</v>
      </c>
      <c r="AG94" s="103">
        <v>0</v>
      </c>
      <c r="AH94" s="103">
        <v>0</v>
      </c>
      <c r="AI94" s="103">
        <v>0</v>
      </c>
      <c r="AJ94" s="103">
        <v>0</v>
      </c>
      <c r="AK94" s="103">
        <v>0</v>
      </c>
      <c r="AL94" s="103">
        <v>0</v>
      </c>
      <c r="AM94" s="103">
        <v>0</v>
      </c>
      <c r="AN94" s="103">
        <v>0</v>
      </c>
      <c r="AO94" s="103">
        <v>0</v>
      </c>
      <c r="AP94" s="103">
        <v>0</v>
      </c>
      <c r="AQ94" s="103">
        <v>0</v>
      </c>
      <c r="AR94" s="103">
        <v>0</v>
      </c>
      <c r="AS94" s="103">
        <v>0</v>
      </c>
      <c r="AT94" s="103">
        <v>0</v>
      </c>
      <c r="AU94" s="103">
        <v>0</v>
      </c>
      <c r="AV94" s="103">
        <v>0</v>
      </c>
      <c r="AW94" s="103">
        <v>0</v>
      </c>
      <c r="AX94" s="103">
        <v>0</v>
      </c>
      <c r="AY94" s="103">
        <v>0</v>
      </c>
      <c r="AZ94" s="103">
        <v>0</v>
      </c>
      <c r="BA94" s="103">
        <v>0</v>
      </c>
      <c r="BB94" s="103">
        <v>0</v>
      </c>
      <c r="BC94" s="103">
        <v>0</v>
      </c>
      <c r="BD94" s="103">
        <v>0</v>
      </c>
      <c r="BE94" s="103">
        <v>0</v>
      </c>
      <c r="BF94" s="103">
        <v>0</v>
      </c>
      <c r="BG94" s="103">
        <v>0</v>
      </c>
      <c r="BH94" s="103">
        <v>0</v>
      </c>
      <c r="BI94" s="103">
        <v>0</v>
      </c>
      <c r="BJ94" s="103">
        <v>0</v>
      </c>
      <c r="BK94" s="103">
        <v>0</v>
      </c>
      <c r="BL94" s="103">
        <v>0</v>
      </c>
      <c r="BM94" s="103">
        <v>0</v>
      </c>
      <c r="BN94" s="103">
        <v>0</v>
      </c>
      <c r="BO94" s="103">
        <v>0</v>
      </c>
      <c r="BP94" s="103">
        <v>0</v>
      </c>
      <c r="BQ94" s="103">
        <v>0</v>
      </c>
      <c r="BR94" s="103">
        <v>0</v>
      </c>
      <c r="BS94" s="103">
        <v>0</v>
      </c>
      <c r="BT94" s="103">
        <v>0</v>
      </c>
      <c r="BU94" s="103">
        <v>0</v>
      </c>
      <c r="BV94" s="103">
        <v>0</v>
      </c>
      <c r="BW94" s="103">
        <v>0</v>
      </c>
      <c r="BX94" s="103">
        <v>0</v>
      </c>
      <c r="BY94" s="103">
        <v>0</v>
      </c>
      <c r="BZ94" s="103">
        <v>0</v>
      </c>
      <c r="CA94" s="103">
        <v>0</v>
      </c>
      <c r="CB94" s="103">
        <v>0</v>
      </c>
      <c r="CC94" s="103">
        <v>0</v>
      </c>
      <c r="CD94" s="103">
        <v>0</v>
      </c>
      <c r="CE94" s="103">
        <v>0</v>
      </c>
      <c r="CF94" s="103">
        <v>0</v>
      </c>
      <c r="CG94" s="103">
        <v>0</v>
      </c>
      <c r="CH94" s="103">
        <v>0</v>
      </c>
      <c r="CI94" s="103">
        <v>0</v>
      </c>
      <c r="CJ94" s="103">
        <v>0</v>
      </c>
      <c r="CK94" s="103">
        <v>0</v>
      </c>
      <c r="CL94" s="103">
        <v>0</v>
      </c>
      <c r="CM94" s="103">
        <v>0</v>
      </c>
      <c r="CN94" s="103">
        <v>0</v>
      </c>
      <c r="CO94" s="103">
        <v>0</v>
      </c>
      <c r="CP94" s="103">
        <v>0</v>
      </c>
      <c r="CQ94" s="103">
        <v>0</v>
      </c>
      <c r="CR94" s="103">
        <v>0</v>
      </c>
      <c r="CS94" s="103">
        <v>0</v>
      </c>
      <c r="CT94" s="103">
        <v>0</v>
      </c>
      <c r="CU94" s="103">
        <v>0</v>
      </c>
    </row>
    <row r="95" spans="2:99" x14ac:dyDescent="0.2">
      <c r="B95" s="102" t="s">
        <v>132</v>
      </c>
      <c r="C95" s="102" t="s">
        <v>260</v>
      </c>
      <c r="D95" s="103">
        <v>0</v>
      </c>
      <c r="E95" s="103">
        <v>0</v>
      </c>
      <c r="F95" s="103">
        <v>0</v>
      </c>
      <c r="G95" s="103">
        <v>0</v>
      </c>
      <c r="H95" s="103">
        <v>0</v>
      </c>
      <c r="I95" s="103">
        <v>0</v>
      </c>
      <c r="J95" s="103">
        <v>0</v>
      </c>
      <c r="K95" s="103">
        <v>0</v>
      </c>
      <c r="L95" s="103">
        <v>0</v>
      </c>
      <c r="M95" s="103">
        <v>0</v>
      </c>
      <c r="N95" s="103">
        <v>0</v>
      </c>
      <c r="O95" s="103">
        <v>0</v>
      </c>
      <c r="P95" s="103">
        <v>0</v>
      </c>
      <c r="Q95" s="103">
        <v>0</v>
      </c>
      <c r="R95" s="103">
        <v>0</v>
      </c>
      <c r="S95" s="103">
        <v>0</v>
      </c>
      <c r="T95" s="103">
        <v>0</v>
      </c>
      <c r="U95" s="103">
        <v>0</v>
      </c>
      <c r="V95" s="103">
        <v>0</v>
      </c>
      <c r="W95" s="103">
        <v>0</v>
      </c>
      <c r="X95" s="103">
        <v>0</v>
      </c>
      <c r="Y95" s="103">
        <v>0</v>
      </c>
      <c r="Z95" s="103">
        <v>0</v>
      </c>
      <c r="AA95" s="103">
        <v>0</v>
      </c>
      <c r="AB95" s="103">
        <v>0</v>
      </c>
      <c r="AC95" s="103">
        <v>0</v>
      </c>
      <c r="AD95" s="103">
        <v>0</v>
      </c>
      <c r="AE95" s="103">
        <v>0</v>
      </c>
      <c r="AF95" s="103">
        <v>0</v>
      </c>
      <c r="AG95" s="103">
        <v>0</v>
      </c>
      <c r="AH95" s="103">
        <v>0</v>
      </c>
      <c r="AI95" s="103">
        <v>0</v>
      </c>
      <c r="AJ95" s="103">
        <v>0</v>
      </c>
      <c r="AK95" s="103">
        <v>0</v>
      </c>
      <c r="AL95" s="103">
        <v>0</v>
      </c>
      <c r="AM95" s="103">
        <v>0</v>
      </c>
      <c r="AN95" s="103">
        <v>0</v>
      </c>
      <c r="AO95" s="103">
        <v>0</v>
      </c>
      <c r="AP95" s="103">
        <v>0</v>
      </c>
      <c r="AQ95" s="103">
        <v>0</v>
      </c>
      <c r="AR95" s="103">
        <v>0</v>
      </c>
      <c r="AS95" s="103">
        <v>0</v>
      </c>
      <c r="AT95" s="103">
        <v>0</v>
      </c>
      <c r="AU95" s="103">
        <v>0</v>
      </c>
      <c r="AV95" s="103">
        <v>0</v>
      </c>
      <c r="AW95" s="103">
        <v>0</v>
      </c>
      <c r="AX95" s="103">
        <v>0</v>
      </c>
      <c r="AY95" s="103">
        <v>0</v>
      </c>
      <c r="AZ95" s="103">
        <v>0</v>
      </c>
      <c r="BA95" s="103">
        <v>0</v>
      </c>
      <c r="BB95" s="103">
        <v>0</v>
      </c>
      <c r="BC95" s="103">
        <v>0</v>
      </c>
      <c r="BD95" s="103">
        <v>0</v>
      </c>
      <c r="BE95" s="103">
        <v>0</v>
      </c>
      <c r="BF95" s="103">
        <v>0</v>
      </c>
      <c r="BG95" s="103">
        <v>0</v>
      </c>
      <c r="BH95" s="103">
        <v>0</v>
      </c>
      <c r="BI95" s="103">
        <v>0</v>
      </c>
      <c r="BJ95" s="103">
        <v>0</v>
      </c>
      <c r="BK95" s="103">
        <v>0</v>
      </c>
      <c r="BL95" s="103">
        <v>0</v>
      </c>
      <c r="BM95" s="103">
        <v>0</v>
      </c>
      <c r="BN95" s="103">
        <v>0</v>
      </c>
      <c r="BO95" s="103">
        <v>0</v>
      </c>
      <c r="BP95" s="103">
        <v>0</v>
      </c>
      <c r="BQ95" s="103">
        <v>0</v>
      </c>
      <c r="BR95" s="103">
        <v>0</v>
      </c>
      <c r="BS95" s="103">
        <v>0</v>
      </c>
      <c r="BT95" s="103">
        <v>0</v>
      </c>
      <c r="BU95" s="103">
        <v>0</v>
      </c>
      <c r="BV95" s="103">
        <v>0</v>
      </c>
      <c r="BW95" s="103">
        <v>0</v>
      </c>
      <c r="BX95" s="103">
        <v>0</v>
      </c>
      <c r="BY95" s="103">
        <v>0</v>
      </c>
      <c r="BZ95" s="103">
        <v>0</v>
      </c>
      <c r="CA95" s="103">
        <v>0</v>
      </c>
      <c r="CB95" s="103">
        <v>0</v>
      </c>
      <c r="CC95" s="103">
        <v>0</v>
      </c>
      <c r="CD95" s="103">
        <v>0</v>
      </c>
      <c r="CE95" s="103">
        <v>0</v>
      </c>
      <c r="CF95" s="103">
        <v>0</v>
      </c>
      <c r="CG95" s="103">
        <v>0</v>
      </c>
      <c r="CH95" s="103">
        <v>0</v>
      </c>
      <c r="CI95" s="103">
        <v>0</v>
      </c>
      <c r="CJ95" s="103">
        <v>0</v>
      </c>
      <c r="CK95" s="103">
        <v>0</v>
      </c>
      <c r="CL95" s="103">
        <v>0</v>
      </c>
      <c r="CM95" s="103">
        <v>0</v>
      </c>
      <c r="CN95" s="103">
        <v>0</v>
      </c>
      <c r="CO95" s="103">
        <v>0</v>
      </c>
      <c r="CP95" s="103">
        <v>0</v>
      </c>
      <c r="CQ95" s="103">
        <v>0</v>
      </c>
      <c r="CR95" s="103">
        <v>0</v>
      </c>
      <c r="CS95" s="103">
        <v>0</v>
      </c>
      <c r="CT95" s="103">
        <v>0</v>
      </c>
      <c r="CU95" s="103">
        <v>0</v>
      </c>
    </row>
    <row r="96" spans="2:99" x14ac:dyDescent="0.2">
      <c r="C96" s="102" t="s">
        <v>261</v>
      </c>
      <c r="D96" s="103">
        <v>0</v>
      </c>
      <c r="E96" s="103">
        <v>0</v>
      </c>
      <c r="F96" s="103">
        <v>0</v>
      </c>
      <c r="G96" s="103">
        <v>0</v>
      </c>
      <c r="H96" s="103">
        <v>0</v>
      </c>
      <c r="I96" s="103">
        <v>0</v>
      </c>
      <c r="J96" s="103">
        <v>0</v>
      </c>
      <c r="K96" s="103">
        <v>0</v>
      </c>
      <c r="L96" s="103">
        <v>0</v>
      </c>
      <c r="M96" s="103">
        <v>0</v>
      </c>
      <c r="N96" s="103">
        <v>0</v>
      </c>
      <c r="O96" s="103">
        <v>0</v>
      </c>
      <c r="P96" s="103">
        <v>0</v>
      </c>
      <c r="Q96" s="103">
        <v>0</v>
      </c>
      <c r="R96" s="103">
        <v>0</v>
      </c>
      <c r="S96" s="103">
        <v>0</v>
      </c>
      <c r="T96" s="103">
        <v>0</v>
      </c>
      <c r="U96" s="103">
        <v>0</v>
      </c>
      <c r="V96" s="103">
        <v>0</v>
      </c>
      <c r="W96" s="103">
        <v>0</v>
      </c>
      <c r="X96" s="103">
        <v>0</v>
      </c>
      <c r="Y96" s="103">
        <v>0</v>
      </c>
      <c r="Z96" s="103">
        <v>0</v>
      </c>
      <c r="AA96" s="103">
        <v>0</v>
      </c>
      <c r="AB96" s="103">
        <v>0</v>
      </c>
      <c r="AC96" s="103">
        <v>0</v>
      </c>
      <c r="AD96" s="103">
        <v>0</v>
      </c>
      <c r="AE96" s="103">
        <v>0</v>
      </c>
      <c r="AF96" s="103">
        <v>0</v>
      </c>
      <c r="AG96" s="103">
        <v>0</v>
      </c>
      <c r="AH96" s="103">
        <v>0</v>
      </c>
      <c r="AI96" s="103">
        <v>0</v>
      </c>
      <c r="AJ96" s="103">
        <v>0</v>
      </c>
      <c r="AK96" s="103">
        <v>0</v>
      </c>
      <c r="AL96" s="103">
        <v>0</v>
      </c>
      <c r="AM96" s="103">
        <v>0</v>
      </c>
      <c r="AN96" s="103">
        <v>0</v>
      </c>
      <c r="AO96" s="103">
        <v>0</v>
      </c>
      <c r="AP96" s="103">
        <v>0</v>
      </c>
      <c r="AQ96" s="103">
        <v>0</v>
      </c>
      <c r="AR96" s="103">
        <v>0</v>
      </c>
      <c r="AS96" s="103">
        <v>0</v>
      </c>
      <c r="AT96" s="103">
        <v>0</v>
      </c>
      <c r="AU96" s="103">
        <v>0</v>
      </c>
      <c r="AV96" s="103">
        <v>0</v>
      </c>
      <c r="AW96" s="103">
        <v>0</v>
      </c>
      <c r="AX96" s="103">
        <v>0</v>
      </c>
      <c r="AY96" s="103">
        <v>0</v>
      </c>
      <c r="AZ96" s="103">
        <v>0</v>
      </c>
      <c r="BA96" s="103">
        <v>0</v>
      </c>
      <c r="BB96" s="103">
        <v>0</v>
      </c>
      <c r="BC96" s="103">
        <v>0</v>
      </c>
      <c r="BD96" s="103">
        <v>0</v>
      </c>
      <c r="BE96" s="103">
        <v>0</v>
      </c>
      <c r="BF96" s="103">
        <v>0</v>
      </c>
      <c r="BG96" s="103">
        <v>0</v>
      </c>
      <c r="BH96" s="103">
        <v>0</v>
      </c>
      <c r="BI96" s="103">
        <v>0</v>
      </c>
      <c r="BJ96" s="103">
        <v>0</v>
      </c>
      <c r="BK96" s="103">
        <v>0</v>
      </c>
      <c r="BL96" s="103">
        <v>0</v>
      </c>
      <c r="BM96" s="103">
        <v>0</v>
      </c>
      <c r="BN96" s="103">
        <v>0</v>
      </c>
      <c r="BO96" s="103">
        <v>0</v>
      </c>
      <c r="BP96" s="103">
        <v>0</v>
      </c>
      <c r="BQ96" s="103">
        <v>0</v>
      </c>
      <c r="BR96" s="103">
        <v>0</v>
      </c>
      <c r="BS96" s="103">
        <v>0</v>
      </c>
      <c r="BT96" s="103">
        <v>0</v>
      </c>
      <c r="BU96" s="103">
        <v>0</v>
      </c>
      <c r="BV96" s="103">
        <v>0</v>
      </c>
      <c r="BW96" s="103">
        <v>0</v>
      </c>
      <c r="BX96" s="103">
        <v>0</v>
      </c>
      <c r="BY96" s="103">
        <v>0</v>
      </c>
      <c r="BZ96" s="103">
        <v>0</v>
      </c>
      <c r="CA96" s="103">
        <v>0</v>
      </c>
      <c r="CB96" s="103">
        <v>0</v>
      </c>
      <c r="CC96" s="103">
        <v>0</v>
      </c>
      <c r="CD96" s="103">
        <v>0</v>
      </c>
      <c r="CE96" s="103">
        <v>0</v>
      </c>
      <c r="CF96" s="103">
        <v>0</v>
      </c>
      <c r="CG96" s="103">
        <v>0</v>
      </c>
      <c r="CH96" s="103">
        <v>0</v>
      </c>
      <c r="CI96" s="103">
        <v>0</v>
      </c>
      <c r="CJ96" s="103">
        <v>0</v>
      </c>
      <c r="CK96" s="103">
        <v>0</v>
      </c>
      <c r="CL96" s="103">
        <v>0</v>
      </c>
      <c r="CM96" s="103">
        <v>0</v>
      </c>
      <c r="CN96" s="103">
        <v>0</v>
      </c>
      <c r="CO96" s="103">
        <v>0</v>
      </c>
      <c r="CP96" s="103">
        <v>0</v>
      </c>
      <c r="CQ96" s="103">
        <v>0</v>
      </c>
      <c r="CR96" s="103">
        <v>0</v>
      </c>
      <c r="CS96" s="103">
        <v>0</v>
      </c>
      <c r="CT96" s="103">
        <v>0</v>
      </c>
      <c r="CU96" s="103">
        <v>0</v>
      </c>
    </row>
    <row r="97" spans="2:99" x14ac:dyDescent="0.2">
      <c r="C97" s="102" t="s">
        <v>262</v>
      </c>
      <c r="D97" s="103">
        <v>0</v>
      </c>
      <c r="E97" s="103">
        <v>0</v>
      </c>
      <c r="F97" s="103">
        <v>0</v>
      </c>
      <c r="G97" s="103">
        <v>0</v>
      </c>
      <c r="H97" s="103">
        <v>0</v>
      </c>
      <c r="I97" s="103">
        <v>0</v>
      </c>
      <c r="J97" s="103">
        <v>0</v>
      </c>
      <c r="K97" s="103">
        <v>0</v>
      </c>
      <c r="L97" s="103">
        <v>0</v>
      </c>
      <c r="M97" s="103">
        <v>0</v>
      </c>
      <c r="N97" s="103">
        <v>0</v>
      </c>
      <c r="O97" s="103">
        <v>0</v>
      </c>
      <c r="P97" s="103">
        <v>0</v>
      </c>
      <c r="Q97" s="103">
        <v>0</v>
      </c>
      <c r="R97" s="103">
        <v>0</v>
      </c>
      <c r="S97" s="103">
        <v>0</v>
      </c>
      <c r="T97" s="103">
        <v>0</v>
      </c>
      <c r="U97" s="103">
        <v>0</v>
      </c>
      <c r="V97" s="103">
        <v>0</v>
      </c>
      <c r="W97" s="103">
        <v>0</v>
      </c>
      <c r="X97" s="103">
        <v>0</v>
      </c>
      <c r="Y97" s="103">
        <v>0</v>
      </c>
      <c r="Z97" s="103">
        <v>0</v>
      </c>
      <c r="AA97" s="103">
        <v>0</v>
      </c>
      <c r="AB97" s="103">
        <v>0</v>
      </c>
      <c r="AC97" s="103">
        <v>0</v>
      </c>
      <c r="AD97" s="103">
        <v>0</v>
      </c>
      <c r="AE97" s="103">
        <v>0</v>
      </c>
      <c r="AF97" s="103">
        <v>0</v>
      </c>
      <c r="AG97" s="103">
        <v>0</v>
      </c>
      <c r="AH97" s="103">
        <v>0</v>
      </c>
      <c r="AI97" s="103">
        <v>0</v>
      </c>
      <c r="AJ97" s="103">
        <v>0</v>
      </c>
      <c r="AK97" s="103">
        <v>0</v>
      </c>
      <c r="AL97" s="103">
        <v>0</v>
      </c>
      <c r="AM97" s="103">
        <v>0</v>
      </c>
      <c r="AN97" s="103">
        <v>0</v>
      </c>
      <c r="AO97" s="103">
        <v>0</v>
      </c>
      <c r="AP97" s="103">
        <v>0</v>
      </c>
      <c r="AQ97" s="103">
        <v>0</v>
      </c>
      <c r="AR97" s="103">
        <v>0</v>
      </c>
      <c r="AS97" s="103">
        <v>0</v>
      </c>
      <c r="AT97" s="103">
        <v>0</v>
      </c>
      <c r="AU97" s="103">
        <v>0</v>
      </c>
      <c r="AV97" s="103">
        <v>0</v>
      </c>
      <c r="AW97" s="103">
        <v>0</v>
      </c>
      <c r="AX97" s="103">
        <v>0</v>
      </c>
      <c r="AY97" s="103">
        <v>0</v>
      </c>
      <c r="AZ97" s="103">
        <v>0</v>
      </c>
      <c r="BA97" s="103">
        <v>0</v>
      </c>
      <c r="BB97" s="103">
        <v>0</v>
      </c>
      <c r="BC97" s="103">
        <v>0</v>
      </c>
      <c r="BD97" s="103">
        <v>0</v>
      </c>
      <c r="BE97" s="103">
        <v>0</v>
      </c>
      <c r="BF97" s="103">
        <v>0</v>
      </c>
      <c r="BG97" s="103">
        <v>0</v>
      </c>
      <c r="BH97" s="103">
        <v>0</v>
      </c>
      <c r="BI97" s="103">
        <v>0</v>
      </c>
      <c r="BJ97" s="103">
        <v>0</v>
      </c>
      <c r="BK97" s="103">
        <v>0</v>
      </c>
      <c r="BL97" s="103">
        <v>0</v>
      </c>
      <c r="BM97" s="103">
        <v>0</v>
      </c>
      <c r="BN97" s="103">
        <v>0</v>
      </c>
      <c r="BO97" s="103">
        <v>0</v>
      </c>
      <c r="BP97" s="103">
        <v>0</v>
      </c>
      <c r="BQ97" s="103">
        <v>0</v>
      </c>
      <c r="BR97" s="103">
        <v>0</v>
      </c>
      <c r="BS97" s="103">
        <v>0</v>
      </c>
      <c r="BT97" s="103">
        <v>0</v>
      </c>
      <c r="BU97" s="103">
        <v>0</v>
      </c>
      <c r="BV97" s="103">
        <v>0</v>
      </c>
      <c r="BW97" s="103">
        <v>0</v>
      </c>
      <c r="BX97" s="103">
        <v>0</v>
      </c>
      <c r="BY97" s="103">
        <v>0</v>
      </c>
      <c r="BZ97" s="103">
        <v>0</v>
      </c>
      <c r="CA97" s="103">
        <v>0</v>
      </c>
      <c r="CB97" s="103">
        <v>0</v>
      </c>
      <c r="CC97" s="103">
        <v>0</v>
      </c>
      <c r="CD97" s="103">
        <v>0</v>
      </c>
      <c r="CE97" s="103">
        <v>0</v>
      </c>
      <c r="CF97" s="103">
        <v>0</v>
      </c>
      <c r="CG97" s="103">
        <v>0</v>
      </c>
      <c r="CH97" s="103">
        <v>0</v>
      </c>
      <c r="CI97" s="103">
        <v>0</v>
      </c>
      <c r="CJ97" s="103">
        <v>0</v>
      </c>
      <c r="CK97" s="103">
        <v>0</v>
      </c>
      <c r="CL97" s="103">
        <v>0</v>
      </c>
      <c r="CM97" s="103">
        <v>0</v>
      </c>
      <c r="CN97" s="103">
        <v>0</v>
      </c>
      <c r="CO97" s="103">
        <v>0</v>
      </c>
      <c r="CP97" s="103">
        <v>0</v>
      </c>
      <c r="CQ97" s="103">
        <v>0</v>
      </c>
      <c r="CR97" s="103">
        <v>0</v>
      </c>
      <c r="CS97" s="103">
        <v>0</v>
      </c>
      <c r="CT97" s="103">
        <v>0</v>
      </c>
      <c r="CU97" s="103">
        <v>0</v>
      </c>
    </row>
    <row r="98" spans="2:99" x14ac:dyDescent="0.2">
      <c r="C98" s="102" t="s">
        <v>263</v>
      </c>
      <c r="D98" s="103">
        <v>0</v>
      </c>
      <c r="E98" s="103">
        <v>0</v>
      </c>
      <c r="F98" s="103">
        <v>0</v>
      </c>
      <c r="G98" s="103">
        <v>0</v>
      </c>
      <c r="H98" s="103">
        <v>0</v>
      </c>
      <c r="I98" s="103">
        <v>0</v>
      </c>
      <c r="J98" s="103">
        <v>0</v>
      </c>
      <c r="K98" s="103">
        <v>0</v>
      </c>
      <c r="L98" s="103">
        <v>0</v>
      </c>
      <c r="M98" s="103">
        <v>0</v>
      </c>
      <c r="N98" s="103">
        <v>0</v>
      </c>
      <c r="O98" s="103">
        <v>0</v>
      </c>
      <c r="P98" s="103">
        <v>0</v>
      </c>
      <c r="Q98" s="103">
        <v>0</v>
      </c>
      <c r="R98" s="103">
        <v>0</v>
      </c>
      <c r="S98" s="103">
        <v>0</v>
      </c>
      <c r="T98" s="103">
        <v>0</v>
      </c>
      <c r="U98" s="103">
        <v>0</v>
      </c>
      <c r="V98" s="103">
        <v>0</v>
      </c>
      <c r="W98" s="103">
        <v>0</v>
      </c>
      <c r="X98" s="103">
        <v>0</v>
      </c>
      <c r="Y98" s="103">
        <v>0</v>
      </c>
      <c r="Z98" s="103">
        <v>0</v>
      </c>
      <c r="AA98" s="103">
        <v>0</v>
      </c>
      <c r="AB98" s="103">
        <v>0</v>
      </c>
      <c r="AC98" s="103">
        <v>0</v>
      </c>
      <c r="AD98" s="103">
        <v>0</v>
      </c>
      <c r="AE98" s="103">
        <v>0</v>
      </c>
      <c r="AF98" s="103">
        <v>0</v>
      </c>
      <c r="AG98" s="103">
        <v>0</v>
      </c>
      <c r="AH98" s="103">
        <v>0</v>
      </c>
      <c r="AI98" s="103">
        <v>0</v>
      </c>
      <c r="AJ98" s="103">
        <v>0</v>
      </c>
      <c r="AK98" s="103">
        <v>0</v>
      </c>
      <c r="AL98" s="103">
        <v>0</v>
      </c>
      <c r="AM98" s="103">
        <v>0</v>
      </c>
      <c r="AN98" s="103">
        <v>0</v>
      </c>
      <c r="AO98" s="103">
        <v>0</v>
      </c>
      <c r="AP98" s="103">
        <v>0</v>
      </c>
      <c r="AQ98" s="103">
        <v>0</v>
      </c>
      <c r="AR98" s="103">
        <v>0</v>
      </c>
      <c r="AS98" s="103">
        <v>0</v>
      </c>
      <c r="AT98" s="103">
        <v>0</v>
      </c>
      <c r="AU98" s="103">
        <v>0</v>
      </c>
      <c r="AV98" s="103">
        <v>0</v>
      </c>
      <c r="AW98" s="103">
        <v>0</v>
      </c>
      <c r="AX98" s="103">
        <v>0</v>
      </c>
      <c r="AY98" s="103">
        <v>0</v>
      </c>
      <c r="AZ98" s="103">
        <v>0</v>
      </c>
      <c r="BA98" s="103">
        <v>0</v>
      </c>
      <c r="BB98" s="103">
        <v>0</v>
      </c>
      <c r="BC98" s="103">
        <v>0</v>
      </c>
      <c r="BD98" s="103">
        <v>0</v>
      </c>
      <c r="BE98" s="103">
        <v>0</v>
      </c>
      <c r="BF98" s="103">
        <v>0</v>
      </c>
      <c r="BG98" s="103">
        <v>0</v>
      </c>
      <c r="BH98" s="103">
        <v>0</v>
      </c>
      <c r="BI98" s="103">
        <v>0</v>
      </c>
      <c r="BJ98" s="103">
        <v>0</v>
      </c>
      <c r="BK98" s="103">
        <v>0</v>
      </c>
      <c r="BL98" s="103">
        <v>0</v>
      </c>
      <c r="BM98" s="103">
        <v>0</v>
      </c>
      <c r="BN98" s="103">
        <v>0</v>
      </c>
      <c r="BO98" s="103">
        <v>0</v>
      </c>
      <c r="BP98" s="103">
        <v>0</v>
      </c>
      <c r="BQ98" s="103">
        <v>0</v>
      </c>
      <c r="BR98" s="103">
        <v>0</v>
      </c>
      <c r="BS98" s="103">
        <v>0</v>
      </c>
      <c r="BT98" s="103">
        <v>0</v>
      </c>
      <c r="BU98" s="103">
        <v>0</v>
      </c>
      <c r="BV98" s="103">
        <v>0</v>
      </c>
      <c r="BW98" s="103">
        <v>0</v>
      </c>
      <c r="BX98" s="103">
        <v>0</v>
      </c>
      <c r="BY98" s="103">
        <v>0</v>
      </c>
      <c r="BZ98" s="103">
        <v>0</v>
      </c>
      <c r="CA98" s="103">
        <v>0</v>
      </c>
      <c r="CB98" s="103">
        <v>0</v>
      </c>
      <c r="CC98" s="103">
        <v>0</v>
      </c>
      <c r="CD98" s="103">
        <v>0</v>
      </c>
      <c r="CE98" s="103">
        <v>0</v>
      </c>
      <c r="CF98" s="103">
        <v>0</v>
      </c>
      <c r="CG98" s="103">
        <v>0</v>
      </c>
      <c r="CH98" s="103">
        <v>0</v>
      </c>
      <c r="CI98" s="103">
        <v>0</v>
      </c>
      <c r="CJ98" s="103">
        <v>0</v>
      </c>
      <c r="CK98" s="103">
        <v>0</v>
      </c>
      <c r="CL98" s="103">
        <v>0</v>
      </c>
      <c r="CM98" s="103">
        <v>0</v>
      </c>
      <c r="CN98" s="103">
        <v>0</v>
      </c>
      <c r="CO98" s="103">
        <v>0</v>
      </c>
      <c r="CP98" s="103">
        <v>0</v>
      </c>
      <c r="CQ98" s="103">
        <v>0</v>
      </c>
      <c r="CR98" s="103">
        <v>0</v>
      </c>
      <c r="CS98" s="103">
        <v>0</v>
      </c>
      <c r="CT98" s="103">
        <v>0</v>
      </c>
      <c r="CU98" s="103">
        <v>0</v>
      </c>
    </row>
    <row r="99" spans="2:99" x14ac:dyDescent="0.2">
      <c r="C99" s="102" t="s">
        <v>264</v>
      </c>
      <c r="D99" s="103">
        <v>0</v>
      </c>
      <c r="E99" s="103">
        <v>0</v>
      </c>
      <c r="F99" s="103">
        <v>0</v>
      </c>
      <c r="G99" s="103">
        <v>0</v>
      </c>
      <c r="H99" s="103">
        <v>0</v>
      </c>
      <c r="I99" s="103">
        <v>0</v>
      </c>
      <c r="J99" s="103">
        <v>0</v>
      </c>
      <c r="K99" s="103">
        <v>0</v>
      </c>
      <c r="L99" s="103">
        <v>0</v>
      </c>
      <c r="M99" s="103">
        <v>0</v>
      </c>
      <c r="N99" s="103">
        <v>0</v>
      </c>
      <c r="O99" s="103">
        <v>0</v>
      </c>
      <c r="P99" s="103">
        <v>0</v>
      </c>
      <c r="Q99" s="103">
        <v>0</v>
      </c>
      <c r="R99" s="103">
        <v>0</v>
      </c>
      <c r="S99" s="103">
        <v>0</v>
      </c>
      <c r="T99" s="103">
        <v>0</v>
      </c>
      <c r="U99" s="103">
        <v>0</v>
      </c>
      <c r="V99" s="103">
        <v>0</v>
      </c>
      <c r="W99" s="103">
        <v>0</v>
      </c>
      <c r="X99" s="103">
        <v>0</v>
      </c>
      <c r="Y99" s="103">
        <v>0</v>
      </c>
      <c r="Z99" s="103">
        <v>0</v>
      </c>
      <c r="AA99" s="103">
        <v>0</v>
      </c>
      <c r="AB99" s="103">
        <v>0</v>
      </c>
      <c r="AC99" s="103">
        <v>0</v>
      </c>
      <c r="AD99" s="103">
        <v>0</v>
      </c>
      <c r="AE99" s="103">
        <v>0</v>
      </c>
      <c r="AF99" s="103">
        <v>0</v>
      </c>
      <c r="AG99" s="103">
        <v>0</v>
      </c>
      <c r="AH99" s="103">
        <v>0</v>
      </c>
      <c r="AI99" s="103">
        <v>0</v>
      </c>
      <c r="AJ99" s="103">
        <v>0</v>
      </c>
      <c r="AK99" s="103">
        <v>0</v>
      </c>
      <c r="AL99" s="103">
        <v>0</v>
      </c>
      <c r="AM99" s="103">
        <v>0</v>
      </c>
      <c r="AN99" s="103">
        <v>0</v>
      </c>
      <c r="AO99" s="103">
        <v>0</v>
      </c>
      <c r="AP99" s="103">
        <v>0</v>
      </c>
      <c r="AQ99" s="103">
        <v>0</v>
      </c>
      <c r="AR99" s="103">
        <v>0</v>
      </c>
      <c r="AS99" s="103">
        <v>0</v>
      </c>
      <c r="AT99" s="103">
        <v>0</v>
      </c>
      <c r="AU99" s="103">
        <v>0</v>
      </c>
      <c r="AV99" s="103">
        <v>0</v>
      </c>
      <c r="AW99" s="103">
        <v>0</v>
      </c>
      <c r="AX99" s="103">
        <v>0</v>
      </c>
      <c r="AY99" s="103">
        <v>0</v>
      </c>
      <c r="AZ99" s="103">
        <v>0</v>
      </c>
      <c r="BA99" s="103">
        <v>0</v>
      </c>
      <c r="BB99" s="103">
        <v>0</v>
      </c>
      <c r="BC99" s="103">
        <v>0</v>
      </c>
      <c r="BD99" s="103">
        <v>0</v>
      </c>
      <c r="BE99" s="103">
        <v>0</v>
      </c>
      <c r="BF99" s="103">
        <v>0</v>
      </c>
      <c r="BG99" s="103">
        <v>0</v>
      </c>
      <c r="BH99" s="103">
        <v>0</v>
      </c>
      <c r="BI99" s="103">
        <v>0</v>
      </c>
      <c r="BJ99" s="103">
        <v>0</v>
      </c>
      <c r="BK99" s="103">
        <v>0</v>
      </c>
      <c r="BL99" s="103">
        <v>0</v>
      </c>
      <c r="BM99" s="103">
        <v>0</v>
      </c>
      <c r="BN99" s="103">
        <v>0</v>
      </c>
      <c r="BO99" s="103">
        <v>0</v>
      </c>
      <c r="BP99" s="103">
        <v>0</v>
      </c>
      <c r="BQ99" s="103">
        <v>0</v>
      </c>
      <c r="BR99" s="103">
        <v>0</v>
      </c>
      <c r="BS99" s="103">
        <v>0</v>
      </c>
      <c r="BT99" s="103">
        <v>0</v>
      </c>
      <c r="BU99" s="103">
        <v>0</v>
      </c>
      <c r="BV99" s="103">
        <v>0</v>
      </c>
      <c r="BW99" s="103">
        <v>0</v>
      </c>
      <c r="BX99" s="103">
        <v>0</v>
      </c>
      <c r="BY99" s="103">
        <v>0</v>
      </c>
      <c r="BZ99" s="103">
        <v>0</v>
      </c>
      <c r="CA99" s="103">
        <v>0</v>
      </c>
      <c r="CB99" s="103">
        <v>0</v>
      </c>
      <c r="CC99" s="103">
        <v>0</v>
      </c>
      <c r="CD99" s="103">
        <v>0</v>
      </c>
      <c r="CE99" s="103">
        <v>0</v>
      </c>
      <c r="CF99" s="103">
        <v>0</v>
      </c>
      <c r="CG99" s="103">
        <v>0</v>
      </c>
      <c r="CH99" s="103">
        <v>0</v>
      </c>
      <c r="CI99" s="103">
        <v>0</v>
      </c>
      <c r="CJ99" s="103">
        <v>0</v>
      </c>
      <c r="CK99" s="103">
        <v>0</v>
      </c>
      <c r="CL99" s="103">
        <v>0</v>
      </c>
      <c r="CM99" s="103">
        <v>0</v>
      </c>
      <c r="CN99" s="103">
        <v>0</v>
      </c>
      <c r="CO99" s="103">
        <v>0</v>
      </c>
      <c r="CP99" s="103">
        <v>0</v>
      </c>
      <c r="CQ99" s="103">
        <v>0</v>
      </c>
      <c r="CR99" s="103">
        <v>0</v>
      </c>
      <c r="CS99" s="103">
        <v>0</v>
      </c>
      <c r="CT99" s="103">
        <v>0</v>
      </c>
      <c r="CU99" s="103">
        <v>0</v>
      </c>
    </row>
    <row r="100" spans="2:99" x14ac:dyDescent="0.2">
      <c r="C100" s="102" t="s">
        <v>265</v>
      </c>
      <c r="D100" s="103">
        <v>0</v>
      </c>
      <c r="E100" s="103">
        <v>0</v>
      </c>
      <c r="F100" s="103">
        <v>0</v>
      </c>
      <c r="G100" s="103">
        <v>0</v>
      </c>
      <c r="H100" s="103">
        <v>0</v>
      </c>
      <c r="I100" s="103">
        <v>0</v>
      </c>
      <c r="J100" s="103">
        <v>0</v>
      </c>
      <c r="K100" s="103">
        <v>0</v>
      </c>
      <c r="L100" s="103">
        <v>0</v>
      </c>
      <c r="M100" s="103">
        <v>0</v>
      </c>
      <c r="N100" s="103">
        <v>0</v>
      </c>
      <c r="O100" s="103">
        <v>0</v>
      </c>
      <c r="P100" s="103">
        <v>0</v>
      </c>
      <c r="Q100" s="103">
        <v>0</v>
      </c>
      <c r="R100" s="103">
        <v>0</v>
      </c>
      <c r="S100" s="103">
        <v>0</v>
      </c>
      <c r="T100" s="103">
        <v>0</v>
      </c>
      <c r="U100" s="103">
        <v>0</v>
      </c>
      <c r="V100" s="103">
        <v>0</v>
      </c>
      <c r="W100" s="103">
        <v>0</v>
      </c>
      <c r="X100" s="103">
        <v>0</v>
      </c>
      <c r="Y100" s="103">
        <v>0</v>
      </c>
      <c r="Z100" s="103">
        <v>0</v>
      </c>
      <c r="AA100" s="103">
        <v>0</v>
      </c>
      <c r="AB100" s="103">
        <v>0</v>
      </c>
      <c r="AC100" s="103">
        <v>0</v>
      </c>
      <c r="AD100" s="103">
        <v>0</v>
      </c>
      <c r="AE100" s="103">
        <v>0</v>
      </c>
      <c r="AF100" s="103">
        <v>0</v>
      </c>
      <c r="AG100" s="103">
        <v>0</v>
      </c>
      <c r="AH100" s="103">
        <v>0</v>
      </c>
      <c r="AI100" s="103">
        <v>0</v>
      </c>
      <c r="AJ100" s="103">
        <v>0</v>
      </c>
      <c r="AK100" s="103">
        <v>0</v>
      </c>
      <c r="AL100" s="103">
        <v>0</v>
      </c>
      <c r="AM100" s="103">
        <v>0</v>
      </c>
      <c r="AN100" s="103">
        <v>0</v>
      </c>
      <c r="AO100" s="103">
        <v>0</v>
      </c>
      <c r="AP100" s="103">
        <v>0</v>
      </c>
      <c r="AQ100" s="103">
        <v>0</v>
      </c>
      <c r="AR100" s="103">
        <v>0</v>
      </c>
      <c r="AS100" s="103">
        <v>0</v>
      </c>
      <c r="AT100" s="103">
        <v>0</v>
      </c>
      <c r="AU100" s="103">
        <v>0</v>
      </c>
      <c r="AV100" s="103">
        <v>0</v>
      </c>
      <c r="AW100" s="103">
        <v>0</v>
      </c>
      <c r="AX100" s="103">
        <v>0</v>
      </c>
      <c r="AY100" s="103">
        <v>0</v>
      </c>
      <c r="AZ100" s="103">
        <v>0</v>
      </c>
      <c r="BA100" s="103">
        <v>0</v>
      </c>
      <c r="BB100" s="103">
        <v>0</v>
      </c>
      <c r="BC100" s="103">
        <v>0</v>
      </c>
      <c r="BD100" s="103">
        <v>0</v>
      </c>
      <c r="BE100" s="103">
        <v>0</v>
      </c>
      <c r="BF100" s="103">
        <v>0</v>
      </c>
      <c r="BG100" s="103">
        <v>0</v>
      </c>
      <c r="BH100" s="103">
        <v>0</v>
      </c>
      <c r="BI100" s="103">
        <v>0</v>
      </c>
      <c r="BJ100" s="103">
        <v>0</v>
      </c>
      <c r="BK100" s="103">
        <v>0</v>
      </c>
      <c r="BL100" s="103">
        <v>0</v>
      </c>
      <c r="BM100" s="103">
        <v>0</v>
      </c>
      <c r="BN100" s="103">
        <v>0</v>
      </c>
      <c r="BO100" s="103">
        <v>0</v>
      </c>
      <c r="BP100" s="103">
        <v>0</v>
      </c>
      <c r="BQ100" s="103">
        <v>0</v>
      </c>
      <c r="BR100" s="103">
        <v>0</v>
      </c>
      <c r="BS100" s="103">
        <v>0</v>
      </c>
      <c r="BT100" s="103">
        <v>0</v>
      </c>
      <c r="BU100" s="103">
        <v>0</v>
      </c>
      <c r="BV100" s="103">
        <v>0</v>
      </c>
      <c r="BW100" s="103">
        <v>0</v>
      </c>
      <c r="BX100" s="103">
        <v>0</v>
      </c>
      <c r="BY100" s="103">
        <v>0</v>
      </c>
      <c r="BZ100" s="103">
        <v>0</v>
      </c>
      <c r="CA100" s="103">
        <v>0</v>
      </c>
      <c r="CB100" s="103">
        <v>0</v>
      </c>
      <c r="CC100" s="103">
        <v>0</v>
      </c>
      <c r="CD100" s="103">
        <v>0</v>
      </c>
      <c r="CE100" s="103">
        <v>0</v>
      </c>
      <c r="CF100" s="103">
        <v>0</v>
      </c>
      <c r="CG100" s="103">
        <v>0</v>
      </c>
      <c r="CH100" s="103">
        <v>0</v>
      </c>
      <c r="CI100" s="103">
        <v>0</v>
      </c>
      <c r="CJ100" s="103">
        <v>0</v>
      </c>
      <c r="CK100" s="103">
        <v>0</v>
      </c>
      <c r="CL100" s="103">
        <v>0</v>
      </c>
      <c r="CM100" s="103">
        <v>0</v>
      </c>
      <c r="CN100" s="103">
        <v>0</v>
      </c>
      <c r="CO100" s="103">
        <v>0</v>
      </c>
      <c r="CP100" s="103">
        <v>0</v>
      </c>
      <c r="CQ100" s="103">
        <v>0</v>
      </c>
      <c r="CR100" s="103">
        <v>0</v>
      </c>
      <c r="CS100" s="103">
        <v>0</v>
      </c>
      <c r="CT100" s="103">
        <v>0</v>
      </c>
      <c r="CU100" s="103">
        <v>0</v>
      </c>
    </row>
    <row r="101" spans="2:99" x14ac:dyDescent="0.2">
      <c r="C101" s="102" t="s">
        <v>266</v>
      </c>
      <c r="D101" s="103">
        <v>0</v>
      </c>
      <c r="E101" s="103">
        <v>0</v>
      </c>
      <c r="F101" s="103">
        <v>0</v>
      </c>
      <c r="G101" s="103">
        <v>0</v>
      </c>
      <c r="H101" s="103">
        <v>0</v>
      </c>
      <c r="I101" s="103">
        <v>0</v>
      </c>
      <c r="J101" s="103">
        <v>0</v>
      </c>
      <c r="K101" s="103">
        <v>0</v>
      </c>
      <c r="L101" s="103">
        <v>0</v>
      </c>
      <c r="M101" s="103">
        <v>0</v>
      </c>
      <c r="N101" s="103">
        <v>0</v>
      </c>
      <c r="O101" s="103">
        <v>0</v>
      </c>
      <c r="P101" s="103">
        <v>0</v>
      </c>
      <c r="Q101" s="103">
        <v>0</v>
      </c>
      <c r="R101" s="103">
        <v>0</v>
      </c>
      <c r="S101" s="103">
        <v>0</v>
      </c>
      <c r="T101" s="103">
        <v>0</v>
      </c>
      <c r="U101" s="103">
        <v>0</v>
      </c>
      <c r="V101" s="103">
        <v>0</v>
      </c>
      <c r="W101" s="103">
        <v>0</v>
      </c>
      <c r="X101" s="103">
        <v>0</v>
      </c>
      <c r="Y101" s="103">
        <v>0</v>
      </c>
      <c r="Z101" s="103">
        <v>0</v>
      </c>
      <c r="AA101" s="103">
        <v>0</v>
      </c>
      <c r="AB101" s="103">
        <v>0</v>
      </c>
      <c r="AC101" s="103">
        <v>0</v>
      </c>
      <c r="AD101" s="103">
        <v>0</v>
      </c>
      <c r="AE101" s="103">
        <v>0</v>
      </c>
      <c r="AF101" s="103">
        <v>0</v>
      </c>
      <c r="AG101" s="103">
        <v>0</v>
      </c>
      <c r="AH101" s="103">
        <v>0</v>
      </c>
      <c r="AI101" s="103">
        <v>0</v>
      </c>
      <c r="AJ101" s="103">
        <v>0</v>
      </c>
      <c r="AK101" s="103">
        <v>0</v>
      </c>
      <c r="AL101" s="103">
        <v>0</v>
      </c>
      <c r="AM101" s="103">
        <v>0</v>
      </c>
      <c r="AN101" s="103">
        <v>0</v>
      </c>
      <c r="AO101" s="103">
        <v>0</v>
      </c>
      <c r="AP101" s="103">
        <v>0</v>
      </c>
      <c r="AQ101" s="103">
        <v>0</v>
      </c>
      <c r="AR101" s="103">
        <v>0</v>
      </c>
      <c r="AS101" s="103">
        <v>0</v>
      </c>
      <c r="AT101" s="103">
        <v>0</v>
      </c>
      <c r="AU101" s="103">
        <v>0</v>
      </c>
      <c r="AV101" s="103">
        <v>0</v>
      </c>
      <c r="AW101" s="103">
        <v>0</v>
      </c>
      <c r="AX101" s="103">
        <v>0</v>
      </c>
      <c r="AY101" s="103">
        <v>0</v>
      </c>
      <c r="AZ101" s="103">
        <v>0</v>
      </c>
      <c r="BA101" s="103">
        <v>0</v>
      </c>
      <c r="BB101" s="103">
        <v>0</v>
      </c>
      <c r="BC101" s="103">
        <v>0</v>
      </c>
      <c r="BD101" s="103">
        <v>0</v>
      </c>
      <c r="BE101" s="103">
        <v>0</v>
      </c>
      <c r="BF101" s="103">
        <v>0</v>
      </c>
      <c r="BG101" s="103">
        <v>0</v>
      </c>
      <c r="BH101" s="103">
        <v>0</v>
      </c>
      <c r="BI101" s="103">
        <v>0</v>
      </c>
      <c r="BJ101" s="103">
        <v>0</v>
      </c>
      <c r="BK101" s="103">
        <v>0</v>
      </c>
      <c r="BL101" s="103">
        <v>0</v>
      </c>
      <c r="BM101" s="103">
        <v>0</v>
      </c>
      <c r="BN101" s="103">
        <v>0</v>
      </c>
      <c r="BO101" s="103">
        <v>0</v>
      </c>
      <c r="BP101" s="103">
        <v>0</v>
      </c>
      <c r="BQ101" s="103">
        <v>0</v>
      </c>
      <c r="BR101" s="103">
        <v>0</v>
      </c>
      <c r="BS101" s="103">
        <v>0</v>
      </c>
      <c r="BT101" s="103">
        <v>0</v>
      </c>
      <c r="BU101" s="103">
        <v>0</v>
      </c>
      <c r="BV101" s="103">
        <v>0</v>
      </c>
      <c r="BW101" s="103">
        <v>0</v>
      </c>
      <c r="BX101" s="103">
        <v>0</v>
      </c>
      <c r="BY101" s="103">
        <v>0</v>
      </c>
      <c r="BZ101" s="103">
        <v>0</v>
      </c>
      <c r="CA101" s="103">
        <v>0</v>
      </c>
      <c r="CB101" s="103">
        <v>0</v>
      </c>
      <c r="CC101" s="103">
        <v>0</v>
      </c>
      <c r="CD101" s="103">
        <v>0</v>
      </c>
      <c r="CE101" s="103">
        <v>0</v>
      </c>
      <c r="CF101" s="103">
        <v>0</v>
      </c>
      <c r="CG101" s="103">
        <v>0</v>
      </c>
      <c r="CH101" s="103">
        <v>0</v>
      </c>
      <c r="CI101" s="103">
        <v>0</v>
      </c>
      <c r="CJ101" s="103">
        <v>0</v>
      </c>
      <c r="CK101" s="103">
        <v>0</v>
      </c>
      <c r="CL101" s="103">
        <v>0</v>
      </c>
      <c r="CM101" s="103">
        <v>0</v>
      </c>
      <c r="CN101" s="103">
        <v>0</v>
      </c>
      <c r="CO101" s="103">
        <v>0</v>
      </c>
      <c r="CP101" s="103">
        <v>0</v>
      </c>
      <c r="CQ101" s="103">
        <v>0</v>
      </c>
      <c r="CR101" s="103">
        <v>0</v>
      </c>
      <c r="CS101" s="103">
        <v>0</v>
      </c>
      <c r="CT101" s="103">
        <v>0</v>
      </c>
      <c r="CU101" s="103">
        <v>0</v>
      </c>
    </row>
    <row r="102" spans="2:99" x14ac:dyDescent="0.2">
      <c r="C102" s="102" t="s">
        <v>267</v>
      </c>
      <c r="D102" s="103">
        <v>0</v>
      </c>
      <c r="E102" s="103">
        <v>0</v>
      </c>
      <c r="F102" s="103">
        <v>0</v>
      </c>
      <c r="G102" s="103">
        <v>0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0</v>
      </c>
      <c r="R102" s="103">
        <v>0</v>
      </c>
      <c r="S102" s="103">
        <v>0</v>
      </c>
      <c r="T102" s="103">
        <v>0</v>
      </c>
      <c r="U102" s="103">
        <v>0</v>
      </c>
      <c r="V102" s="103">
        <v>0</v>
      </c>
      <c r="W102" s="103">
        <v>0</v>
      </c>
      <c r="X102" s="103">
        <v>0</v>
      </c>
      <c r="Y102" s="103">
        <v>0</v>
      </c>
      <c r="Z102" s="103">
        <v>0</v>
      </c>
      <c r="AA102" s="103">
        <v>0</v>
      </c>
      <c r="AB102" s="103">
        <v>0</v>
      </c>
      <c r="AC102" s="103">
        <v>0</v>
      </c>
      <c r="AD102" s="103">
        <v>0</v>
      </c>
      <c r="AE102" s="103">
        <v>0</v>
      </c>
      <c r="AF102" s="103">
        <v>0</v>
      </c>
      <c r="AG102" s="103">
        <v>0</v>
      </c>
      <c r="AH102" s="103">
        <v>0</v>
      </c>
      <c r="AI102" s="103">
        <v>0</v>
      </c>
      <c r="AJ102" s="103">
        <v>0</v>
      </c>
      <c r="AK102" s="103">
        <v>0</v>
      </c>
      <c r="AL102" s="103">
        <v>0</v>
      </c>
      <c r="AM102" s="103">
        <v>0</v>
      </c>
      <c r="AN102" s="103">
        <v>0</v>
      </c>
      <c r="AO102" s="103">
        <v>0</v>
      </c>
      <c r="AP102" s="103">
        <v>0</v>
      </c>
      <c r="AQ102" s="103">
        <v>0</v>
      </c>
      <c r="AR102" s="103">
        <v>0</v>
      </c>
      <c r="AS102" s="103">
        <v>0</v>
      </c>
      <c r="AT102" s="103">
        <v>0</v>
      </c>
      <c r="AU102" s="103">
        <v>0</v>
      </c>
      <c r="AV102" s="103">
        <v>0</v>
      </c>
      <c r="AW102" s="103">
        <v>0</v>
      </c>
      <c r="AX102" s="103">
        <v>0</v>
      </c>
      <c r="AY102" s="103">
        <v>0</v>
      </c>
      <c r="AZ102" s="103">
        <v>0</v>
      </c>
      <c r="BA102" s="103">
        <v>0</v>
      </c>
      <c r="BB102" s="103">
        <v>0</v>
      </c>
      <c r="BC102" s="103">
        <v>0</v>
      </c>
      <c r="BD102" s="103">
        <v>0</v>
      </c>
      <c r="BE102" s="103">
        <v>0</v>
      </c>
      <c r="BF102" s="103">
        <v>0</v>
      </c>
      <c r="BG102" s="103">
        <v>0</v>
      </c>
      <c r="BH102" s="103">
        <v>0</v>
      </c>
      <c r="BI102" s="103">
        <v>0</v>
      </c>
      <c r="BJ102" s="103">
        <v>0</v>
      </c>
      <c r="BK102" s="103">
        <v>0</v>
      </c>
      <c r="BL102" s="103">
        <v>0</v>
      </c>
      <c r="BM102" s="103">
        <v>0</v>
      </c>
      <c r="BN102" s="103">
        <v>0</v>
      </c>
      <c r="BO102" s="103">
        <v>0</v>
      </c>
      <c r="BP102" s="103">
        <v>0</v>
      </c>
      <c r="BQ102" s="103">
        <v>0</v>
      </c>
      <c r="BR102" s="103">
        <v>0</v>
      </c>
      <c r="BS102" s="103">
        <v>0</v>
      </c>
      <c r="BT102" s="103">
        <v>0</v>
      </c>
      <c r="BU102" s="103">
        <v>0</v>
      </c>
      <c r="BV102" s="103">
        <v>0</v>
      </c>
      <c r="BW102" s="103">
        <v>0</v>
      </c>
      <c r="BX102" s="103">
        <v>0</v>
      </c>
      <c r="BY102" s="103">
        <v>0</v>
      </c>
      <c r="BZ102" s="103">
        <v>0</v>
      </c>
      <c r="CA102" s="103">
        <v>0</v>
      </c>
      <c r="CB102" s="103">
        <v>0</v>
      </c>
      <c r="CC102" s="103">
        <v>0</v>
      </c>
      <c r="CD102" s="103">
        <v>0</v>
      </c>
      <c r="CE102" s="103">
        <v>0</v>
      </c>
      <c r="CF102" s="103">
        <v>0</v>
      </c>
      <c r="CG102" s="103">
        <v>0</v>
      </c>
      <c r="CH102" s="103">
        <v>0</v>
      </c>
      <c r="CI102" s="103">
        <v>0</v>
      </c>
      <c r="CJ102" s="103">
        <v>0</v>
      </c>
      <c r="CK102" s="103">
        <v>0</v>
      </c>
      <c r="CL102" s="103">
        <v>0</v>
      </c>
      <c r="CM102" s="103">
        <v>0</v>
      </c>
      <c r="CN102" s="103">
        <v>0</v>
      </c>
      <c r="CO102" s="103">
        <v>0</v>
      </c>
      <c r="CP102" s="103">
        <v>0</v>
      </c>
      <c r="CQ102" s="103">
        <v>0</v>
      </c>
      <c r="CR102" s="103">
        <v>0</v>
      </c>
      <c r="CS102" s="103">
        <v>0</v>
      </c>
      <c r="CT102" s="103">
        <v>0</v>
      </c>
      <c r="CU102" s="103">
        <v>0</v>
      </c>
    </row>
    <row r="103" spans="2:99" x14ac:dyDescent="0.2">
      <c r="C103" s="102" t="s">
        <v>268</v>
      </c>
      <c r="D103" s="103">
        <v>0</v>
      </c>
      <c r="E103" s="103">
        <v>0</v>
      </c>
      <c r="F103" s="103">
        <v>0</v>
      </c>
      <c r="G103" s="103">
        <v>0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0</v>
      </c>
      <c r="R103" s="103">
        <v>0</v>
      </c>
      <c r="S103" s="103">
        <v>0</v>
      </c>
      <c r="T103" s="103">
        <v>0</v>
      </c>
      <c r="U103" s="103">
        <v>0</v>
      </c>
      <c r="V103" s="103">
        <v>0</v>
      </c>
      <c r="W103" s="103">
        <v>0</v>
      </c>
      <c r="X103" s="103">
        <v>0</v>
      </c>
      <c r="Y103" s="103">
        <v>0</v>
      </c>
      <c r="Z103" s="103">
        <v>0</v>
      </c>
      <c r="AA103" s="103">
        <v>0</v>
      </c>
      <c r="AB103" s="103">
        <v>0</v>
      </c>
      <c r="AC103" s="103">
        <v>0</v>
      </c>
      <c r="AD103" s="103">
        <v>0</v>
      </c>
      <c r="AE103" s="103">
        <v>0</v>
      </c>
      <c r="AF103" s="103">
        <v>0</v>
      </c>
      <c r="AG103" s="103">
        <v>0</v>
      </c>
      <c r="AH103" s="103">
        <v>0</v>
      </c>
      <c r="AI103" s="103">
        <v>0</v>
      </c>
      <c r="AJ103" s="103">
        <v>0</v>
      </c>
      <c r="AK103" s="103">
        <v>0</v>
      </c>
      <c r="AL103" s="103">
        <v>0</v>
      </c>
      <c r="AM103" s="103">
        <v>0</v>
      </c>
      <c r="AN103" s="103">
        <v>0</v>
      </c>
      <c r="AO103" s="103">
        <v>0</v>
      </c>
      <c r="AP103" s="103">
        <v>0</v>
      </c>
      <c r="AQ103" s="103">
        <v>0</v>
      </c>
      <c r="AR103" s="103">
        <v>0</v>
      </c>
      <c r="AS103" s="103">
        <v>0</v>
      </c>
      <c r="AT103" s="103">
        <v>0</v>
      </c>
      <c r="AU103" s="103">
        <v>0</v>
      </c>
      <c r="AV103" s="103">
        <v>0</v>
      </c>
      <c r="AW103" s="103">
        <v>0</v>
      </c>
      <c r="AX103" s="103">
        <v>0</v>
      </c>
      <c r="AY103" s="103">
        <v>0</v>
      </c>
      <c r="AZ103" s="103">
        <v>0</v>
      </c>
      <c r="BA103" s="103">
        <v>0</v>
      </c>
      <c r="BB103" s="103">
        <v>0</v>
      </c>
      <c r="BC103" s="103">
        <v>0</v>
      </c>
      <c r="BD103" s="103">
        <v>0</v>
      </c>
      <c r="BE103" s="103">
        <v>0</v>
      </c>
      <c r="BF103" s="103">
        <v>0</v>
      </c>
      <c r="BG103" s="103">
        <v>0</v>
      </c>
      <c r="BH103" s="103">
        <v>0</v>
      </c>
      <c r="BI103" s="103">
        <v>0</v>
      </c>
      <c r="BJ103" s="103">
        <v>0</v>
      </c>
      <c r="BK103" s="103">
        <v>0</v>
      </c>
      <c r="BL103" s="103">
        <v>0</v>
      </c>
      <c r="BM103" s="103">
        <v>0</v>
      </c>
      <c r="BN103" s="103">
        <v>0</v>
      </c>
      <c r="BO103" s="103">
        <v>0</v>
      </c>
      <c r="BP103" s="103">
        <v>0</v>
      </c>
      <c r="BQ103" s="103">
        <v>0</v>
      </c>
      <c r="BR103" s="103">
        <v>0</v>
      </c>
      <c r="BS103" s="103">
        <v>0</v>
      </c>
      <c r="BT103" s="103">
        <v>0</v>
      </c>
      <c r="BU103" s="103">
        <v>0</v>
      </c>
      <c r="BV103" s="103">
        <v>0</v>
      </c>
      <c r="BW103" s="103">
        <v>0</v>
      </c>
      <c r="BX103" s="103">
        <v>0</v>
      </c>
      <c r="BY103" s="103">
        <v>0</v>
      </c>
      <c r="BZ103" s="103">
        <v>0</v>
      </c>
      <c r="CA103" s="103">
        <v>0</v>
      </c>
      <c r="CB103" s="103">
        <v>0</v>
      </c>
      <c r="CC103" s="103">
        <v>0</v>
      </c>
      <c r="CD103" s="103">
        <v>0</v>
      </c>
      <c r="CE103" s="103">
        <v>0</v>
      </c>
      <c r="CF103" s="103">
        <v>0</v>
      </c>
      <c r="CG103" s="103">
        <v>0</v>
      </c>
      <c r="CH103" s="103">
        <v>0</v>
      </c>
      <c r="CI103" s="103">
        <v>0</v>
      </c>
      <c r="CJ103" s="103">
        <v>0</v>
      </c>
      <c r="CK103" s="103">
        <v>0</v>
      </c>
      <c r="CL103" s="103">
        <v>0</v>
      </c>
      <c r="CM103" s="103">
        <v>0</v>
      </c>
      <c r="CN103" s="103">
        <v>0</v>
      </c>
      <c r="CO103" s="103">
        <v>0</v>
      </c>
      <c r="CP103" s="103">
        <v>0</v>
      </c>
      <c r="CQ103" s="103">
        <v>0</v>
      </c>
      <c r="CR103" s="103">
        <v>0</v>
      </c>
      <c r="CS103" s="103">
        <v>0</v>
      </c>
      <c r="CT103" s="103">
        <v>0</v>
      </c>
      <c r="CU103" s="103">
        <v>0</v>
      </c>
    </row>
    <row r="104" spans="2:99" x14ac:dyDescent="0.2">
      <c r="C104" s="102" t="s">
        <v>269</v>
      </c>
      <c r="D104" s="103">
        <v>0</v>
      </c>
      <c r="E104" s="103">
        <v>0</v>
      </c>
      <c r="F104" s="103">
        <v>0</v>
      </c>
      <c r="G104" s="103">
        <v>0</v>
      </c>
      <c r="H104" s="103">
        <v>0</v>
      </c>
      <c r="I104" s="103">
        <v>0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0</v>
      </c>
      <c r="R104" s="103">
        <v>0</v>
      </c>
      <c r="S104" s="103">
        <v>0</v>
      </c>
      <c r="T104" s="103">
        <v>0</v>
      </c>
      <c r="U104" s="103">
        <v>0</v>
      </c>
      <c r="V104" s="103">
        <v>0</v>
      </c>
      <c r="W104" s="103">
        <v>0</v>
      </c>
      <c r="X104" s="103">
        <v>0</v>
      </c>
      <c r="Y104" s="103">
        <v>0</v>
      </c>
      <c r="Z104" s="103">
        <v>0</v>
      </c>
      <c r="AA104" s="103">
        <v>0</v>
      </c>
      <c r="AB104" s="103">
        <v>0</v>
      </c>
      <c r="AC104" s="103">
        <v>0</v>
      </c>
      <c r="AD104" s="103">
        <v>0</v>
      </c>
      <c r="AE104" s="103">
        <v>0</v>
      </c>
      <c r="AF104" s="103">
        <v>0</v>
      </c>
      <c r="AG104" s="103">
        <v>0</v>
      </c>
      <c r="AH104" s="103">
        <v>0</v>
      </c>
      <c r="AI104" s="103">
        <v>0</v>
      </c>
      <c r="AJ104" s="103">
        <v>0</v>
      </c>
      <c r="AK104" s="103">
        <v>0</v>
      </c>
      <c r="AL104" s="103">
        <v>0</v>
      </c>
      <c r="AM104" s="103">
        <v>0</v>
      </c>
      <c r="AN104" s="103">
        <v>0</v>
      </c>
      <c r="AO104" s="103">
        <v>0</v>
      </c>
      <c r="AP104" s="103">
        <v>0</v>
      </c>
      <c r="AQ104" s="103">
        <v>0</v>
      </c>
      <c r="AR104" s="103">
        <v>0</v>
      </c>
      <c r="AS104" s="103">
        <v>0</v>
      </c>
      <c r="AT104" s="103">
        <v>0</v>
      </c>
      <c r="AU104" s="103">
        <v>0</v>
      </c>
      <c r="AV104" s="103">
        <v>0</v>
      </c>
      <c r="AW104" s="103">
        <v>0</v>
      </c>
      <c r="AX104" s="103">
        <v>0</v>
      </c>
      <c r="AY104" s="103">
        <v>0</v>
      </c>
      <c r="AZ104" s="103">
        <v>0</v>
      </c>
      <c r="BA104" s="103">
        <v>0</v>
      </c>
      <c r="BB104" s="103">
        <v>0</v>
      </c>
      <c r="BC104" s="103">
        <v>0</v>
      </c>
      <c r="BD104" s="103">
        <v>0</v>
      </c>
      <c r="BE104" s="103">
        <v>0</v>
      </c>
      <c r="BF104" s="103">
        <v>0</v>
      </c>
      <c r="BG104" s="103">
        <v>0</v>
      </c>
      <c r="BH104" s="103">
        <v>0</v>
      </c>
      <c r="BI104" s="103">
        <v>0</v>
      </c>
      <c r="BJ104" s="103">
        <v>0</v>
      </c>
      <c r="BK104" s="103">
        <v>0</v>
      </c>
      <c r="BL104" s="103">
        <v>0</v>
      </c>
      <c r="BM104" s="103">
        <v>0</v>
      </c>
      <c r="BN104" s="103">
        <v>0</v>
      </c>
      <c r="BO104" s="103">
        <v>0</v>
      </c>
      <c r="BP104" s="103">
        <v>0</v>
      </c>
      <c r="BQ104" s="103">
        <v>0</v>
      </c>
      <c r="BR104" s="103">
        <v>0</v>
      </c>
      <c r="BS104" s="103">
        <v>0</v>
      </c>
      <c r="BT104" s="103">
        <v>0</v>
      </c>
      <c r="BU104" s="103">
        <v>0</v>
      </c>
      <c r="BV104" s="103">
        <v>0</v>
      </c>
      <c r="BW104" s="103">
        <v>0</v>
      </c>
      <c r="BX104" s="103">
        <v>0</v>
      </c>
      <c r="BY104" s="103">
        <v>0</v>
      </c>
      <c r="BZ104" s="103">
        <v>0</v>
      </c>
      <c r="CA104" s="103">
        <v>0</v>
      </c>
      <c r="CB104" s="103">
        <v>0</v>
      </c>
      <c r="CC104" s="103">
        <v>0</v>
      </c>
      <c r="CD104" s="103">
        <v>0</v>
      </c>
      <c r="CE104" s="103">
        <v>0</v>
      </c>
      <c r="CF104" s="103">
        <v>0</v>
      </c>
      <c r="CG104" s="103">
        <v>0</v>
      </c>
      <c r="CH104" s="103">
        <v>0</v>
      </c>
      <c r="CI104" s="103">
        <v>0</v>
      </c>
      <c r="CJ104" s="103">
        <v>0</v>
      </c>
      <c r="CK104" s="103">
        <v>0</v>
      </c>
      <c r="CL104" s="103">
        <v>0</v>
      </c>
      <c r="CM104" s="103">
        <v>0</v>
      </c>
      <c r="CN104" s="103">
        <v>0</v>
      </c>
      <c r="CO104" s="103">
        <v>0</v>
      </c>
      <c r="CP104" s="103">
        <v>0</v>
      </c>
      <c r="CQ104" s="103">
        <v>0</v>
      </c>
      <c r="CR104" s="103">
        <v>0</v>
      </c>
      <c r="CS104" s="103">
        <v>0</v>
      </c>
      <c r="CT104" s="103">
        <v>0</v>
      </c>
      <c r="CU104" s="103">
        <v>0</v>
      </c>
    </row>
    <row r="105" spans="2:99" x14ac:dyDescent="0.2">
      <c r="C105" s="102" t="s">
        <v>270</v>
      </c>
      <c r="D105" s="103">
        <v>0</v>
      </c>
      <c r="E105" s="103">
        <v>0</v>
      </c>
      <c r="F105" s="103">
        <v>0</v>
      </c>
      <c r="G105" s="103">
        <v>0</v>
      </c>
      <c r="H105" s="103">
        <v>0</v>
      </c>
      <c r="I105" s="103">
        <v>0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0</v>
      </c>
      <c r="R105" s="103">
        <v>0</v>
      </c>
      <c r="S105" s="103">
        <v>0</v>
      </c>
      <c r="T105" s="103">
        <v>0</v>
      </c>
      <c r="U105" s="103">
        <v>0</v>
      </c>
      <c r="V105" s="103">
        <v>0</v>
      </c>
      <c r="W105" s="103">
        <v>0</v>
      </c>
      <c r="X105" s="103">
        <v>0</v>
      </c>
      <c r="Y105" s="103">
        <v>0</v>
      </c>
      <c r="Z105" s="103">
        <v>0</v>
      </c>
      <c r="AA105" s="103">
        <v>0</v>
      </c>
      <c r="AB105" s="103">
        <v>0</v>
      </c>
      <c r="AC105" s="103">
        <v>0</v>
      </c>
      <c r="AD105" s="103">
        <v>0</v>
      </c>
      <c r="AE105" s="103">
        <v>0</v>
      </c>
      <c r="AF105" s="103">
        <v>0</v>
      </c>
      <c r="AG105" s="103">
        <v>0</v>
      </c>
      <c r="AH105" s="103">
        <v>0</v>
      </c>
      <c r="AI105" s="103">
        <v>0</v>
      </c>
      <c r="AJ105" s="103">
        <v>0</v>
      </c>
      <c r="AK105" s="103">
        <v>0</v>
      </c>
      <c r="AL105" s="103">
        <v>0</v>
      </c>
      <c r="AM105" s="103">
        <v>0</v>
      </c>
      <c r="AN105" s="103">
        <v>0</v>
      </c>
      <c r="AO105" s="103">
        <v>0</v>
      </c>
      <c r="AP105" s="103">
        <v>0</v>
      </c>
      <c r="AQ105" s="103">
        <v>0</v>
      </c>
      <c r="AR105" s="103">
        <v>0</v>
      </c>
      <c r="AS105" s="103">
        <v>0</v>
      </c>
      <c r="AT105" s="103">
        <v>0</v>
      </c>
      <c r="AU105" s="103">
        <v>0</v>
      </c>
      <c r="AV105" s="103">
        <v>0</v>
      </c>
      <c r="AW105" s="103">
        <v>0</v>
      </c>
      <c r="AX105" s="103">
        <v>0</v>
      </c>
      <c r="AY105" s="103">
        <v>0</v>
      </c>
      <c r="AZ105" s="103">
        <v>0</v>
      </c>
      <c r="BA105" s="103">
        <v>0</v>
      </c>
      <c r="BB105" s="103">
        <v>0</v>
      </c>
      <c r="BC105" s="103">
        <v>0</v>
      </c>
      <c r="BD105" s="103">
        <v>0</v>
      </c>
      <c r="BE105" s="103">
        <v>0</v>
      </c>
      <c r="BF105" s="103">
        <v>0</v>
      </c>
      <c r="BG105" s="103">
        <v>0</v>
      </c>
      <c r="BH105" s="103">
        <v>0</v>
      </c>
      <c r="BI105" s="103">
        <v>0</v>
      </c>
      <c r="BJ105" s="103">
        <v>0</v>
      </c>
      <c r="BK105" s="103">
        <v>0</v>
      </c>
      <c r="BL105" s="103">
        <v>0</v>
      </c>
      <c r="BM105" s="103">
        <v>0</v>
      </c>
      <c r="BN105" s="103">
        <v>0</v>
      </c>
      <c r="BO105" s="103">
        <v>0</v>
      </c>
      <c r="BP105" s="103">
        <v>0</v>
      </c>
      <c r="BQ105" s="103">
        <v>0</v>
      </c>
      <c r="BR105" s="103">
        <v>0</v>
      </c>
      <c r="BS105" s="103">
        <v>0</v>
      </c>
      <c r="BT105" s="103">
        <v>0</v>
      </c>
      <c r="BU105" s="103">
        <v>0</v>
      </c>
      <c r="BV105" s="103">
        <v>0</v>
      </c>
      <c r="BW105" s="103">
        <v>0</v>
      </c>
      <c r="BX105" s="103">
        <v>0</v>
      </c>
      <c r="BY105" s="103">
        <v>0</v>
      </c>
      <c r="BZ105" s="103">
        <v>0</v>
      </c>
      <c r="CA105" s="103">
        <v>0</v>
      </c>
      <c r="CB105" s="103">
        <v>0</v>
      </c>
      <c r="CC105" s="103">
        <v>0</v>
      </c>
      <c r="CD105" s="103">
        <v>0</v>
      </c>
      <c r="CE105" s="103">
        <v>0</v>
      </c>
      <c r="CF105" s="103">
        <v>0</v>
      </c>
      <c r="CG105" s="103">
        <v>0</v>
      </c>
      <c r="CH105" s="103">
        <v>0</v>
      </c>
      <c r="CI105" s="103">
        <v>0</v>
      </c>
      <c r="CJ105" s="103">
        <v>0</v>
      </c>
      <c r="CK105" s="103">
        <v>0</v>
      </c>
      <c r="CL105" s="103">
        <v>0</v>
      </c>
      <c r="CM105" s="103">
        <v>0</v>
      </c>
      <c r="CN105" s="103">
        <v>0</v>
      </c>
      <c r="CO105" s="103">
        <v>0</v>
      </c>
      <c r="CP105" s="103">
        <v>0</v>
      </c>
      <c r="CQ105" s="103">
        <v>0</v>
      </c>
      <c r="CR105" s="103">
        <v>0</v>
      </c>
      <c r="CS105" s="103">
        <v>0</v>
      </c>
      <c r="CT105" s="103">
        <v>0</v>
      </c>
      <c r="CU105" s="103">
        <v>0</v>
      </c>
    </row>
    <row r="107" spans="2:99" x14ac:dyDescent="0.2">
      <c r="B107" s="107" t="s">
        <v>275</v>
      </c>
    </row>
    <row r="108" spans="2:99" x14ac:dyDescent="0.2">
      <c r="C108" s="102" t="s">
        <v>276</v>
      </c>
      <c r="D108" s="102" t="s">
        <v>92</v>
      </c>
      <c r="E108" s="102" t="s">
        <v>93</v>
      </c>
      <c r="F108" s="102" t="s">
        <v>94</v>
      </c>
      <c r="G108" s="102" t="s">
        <v>95</v>
      </c>
      <c r="H108" s="102" t="s">
        <v>96</v>
      </c>
      <c r="I108" s="102" t="s">
        <v>97</v>
      </c>
      <c r="J108" s="102" t="s">
        <v>98</v>
      </c>
      <c r="K108" s="102" t="s">
        <v>99</v>
      </c>
      <c r="L108" s="102" t="s">
        <v>100</v>
      </c>
      <c r="M108" s="102" t="s">
        <v>101</v>
      </c>
      <c r="N108" s="102" t="s">
        <v>102</v>
      </c>
      <c r="O108" s="102" t="s">
        <v>103</v>
      </c>
    </row>
    <row r="109" spans="2:99" x14ac:dyDescent="0.2">
      <c r="C109" s="102" t="s">
        <v>126</v>
      </c>
      <c r="D109" s="103">
        <f>SUM(D$6:D$19)+SUM(F$6:F$19)+SUM(H$6:H$19)+SUM(J$6:J$19)</f>
        <v>0</v>
      </c>
      <c r="E109" s="103">
        <f>SUM(L$6:L$19)+SUM(N$6:N$19)+SUM(P$6:P$19)+SUM(R$6:R$19)</f>
        <v>0</v>
      </c>
      <c r="F109" s="103">
        <f>SUM(T$6:T$19)+SUM(V$6:V$19)+SUM(X$6:X$19)+SUM(Z$6:Z$19)</f>
        <v>0</v>
      </c>
      <c r="G109" s="103">
        <f>SUM(AB$6:AB$19)+SUM(AD$6:AD$19)+SUM(AF$6:AF$19)+SUM(AH$6:AH$19)</f>
        <v>0</v>
      </c>
      <c r="H109" s="103">
        <f>SUM(AJ$6:AJ$19)+SUM(AL$6:AL$19)+SUM(AN$6:AN$19)+SUM(AP$6:AP$19)</f>
        <v>0</v>
      </c>
      <c r="I109" s="103">
        <f>SUM(AR$6:AR$19)+SUM(AT$6:AT$19)+SUM(AV$6:AV$19)+SUM(AX$6:AX$19)</f>
        <v>0</v>
      </c>
      <c r="J109" s="103">
        <f>SUM(AZ$6:AZ$19)+SUM(BB$6:BB$19)+SUM(BD$6:BD$19)+SUM(BF$6:BF$19)</f>
        <v>0</v>
      </c>
      <c r="K109" s="103">
        <f>SUM(BH$6:BH$19)+SUM(BJ$6:BJ$19)+SUM(BL$6:BL$19)+SUM(BN$6:BN$19)</f>
        <v>0</v>
      </c>
      <c r="L109" s="103">
        <f>SUM(BP$6:BP$19)+SUM(BR$6:BR$19)+SUM(BT$6:BT$19)+SUM(BV$6:BV$19)</f>
        <v>0</v>
      </c>
      <c r="M109" s="103">
        <f>SUM(BX$6:BX$19)+SUM(BZ$6:BZ$19)+SUM(CB$6:CB$19)+SUM(CD$6:CD$19)</f>
        <v>0</v>
      </c>
      <c r="N109" s="103">
        <f>SUM(CF$6:CF$19)+SUM(CH$6:CH$19)+SUM(CJ$6:CJ$19)+SUM(CL$6:CL$19)</f>
        <v>0</v>
      </c>
      <c r="O109" s="103">
        <f>SUM(CN$6:CN$19)+SUM(CP$6:CP$19)+SUM(CR$6:CR$19)+SUM(CT$6:CT$19)</f>
        <v>0</v>
      </c>
    </row>
    <row r="110" spans="2:99" x14ac:dyDescent="0.2">
      <c r="C110" s="102" t="s">
        <v>127</v>
      </c>
      <c r="D110" s="103">
        <f>SUM(D$20:D$36)+SUM(F$20:F$36)+SUM(H$20:H$36)+SUM(J$20:J$36)</f>
        <v>0</v>
      </c>
      <c r="E110" s="103">
        <f>SUM(L$20:L$36)+SUM(N$20:N$36)+SUM(P$20:P$36)+SUM(R$20:R$36)</f>
        <v>0</v>
      </c>
      <c r="F110" s="103">
        <f>SUM(T$20:T$36)+SUM(V$20:V$36)+SUM(X$20:X$36)+SUM(Z$20:Z$36)</f>
        <v>0</v>
      </c>
      <c r="G110" s="103">
        <f>SUM(AB$20:AB$36)+SUM(AD$20:AD$36)+SUM(AF$20:AF$36)+SUM(AH$20:AH$36)</f>
        <v>0</v>
      </c>
      <c r="H110" s="103">
        <f>SUM(AJ$20:AJ$36)+SUM(AL$20:AL$36)+SUM(AN$20:AN$36)+SUM(AP$20:AP$36)</f>
        <v>0</v>
      </c>
      <c r="I110" s="103">
        <f>SUM(AR$20:AR$36)+SUM(AT$20:AT$36)+SUM(AV$20:AV$36)+SUM(AX$20:AX$36)</f>
        <v>0</v>
      </c>
      <c r="J110" s="103">
        <f>SUM(AZ$20:AZ$36)+SUM(BB$20:BB$36)+SUM(BD$20:BD$36)+SUM(BF$20:BF$36)</f>
        <v>0</v>
      </c>
      <c r="K110" s="103">
        <f>SUM(BH$20:BH$36)+SUM(BJ$20:BJ$36)+SUM(BL$20:BL$36)+SUM(BN$20:BN$36)</f>
        <v>0</v>
      </c>
      <c r="L110" s="103">
        <f>SUM(BP$20:BP$36)+SUM(BR$20:BR$36)+SUM(BT$20:BT$36)+SUM(BV$20:BV$36)</f>
        <v>0</v>
      </c>
      <c r="M110" s="103">
        <f>SUM(BX$20:BX$36)+SUM(BZ$20:BZ$36)+SUM(CB$20:CB$36)+SUM(CD$20:CD$36)</f>
        <v>0</v>
      </c>
      <c r="N110" s="103">
        <f>SUM(CF$20:CF$36)+SUM(CH$20:CH$36)+SUM(CJ$20:CJ$36)+SUM(CL$20:CL$36)</f>
        <v>0</v>
      </c>
      <c r="O110" s="103">
        <f>SUM(CN$20:CN$36)+SUM(CP$20:CP$36)+SUM(CR$20:CR$36)+SUM(CT$20:CT$36)</f>
        <v>0</v>
      </c>
    </row>
    <row r="111" spans="2:99" x14ac:dyDescent="0.2">
      <c r="C111" s="102" t="s">
        <v>128</v>
      </c>
      <c r="D111" s="103">
        <f>SUM(D$37:D$48)+SUM(F$37:F$48)+SUM(H$37:H$48)+SUM(J$37:J$48)</f>
        <v>0</v>
      </c>
      <c r="E111" s="103">
        <f>SUM(L$37:L$48)+SUM(N$37:N$48)+SUM(P$37:P$48)+SUM(R$37:R$48)</f>
        <v>0</v>
      </c>
      <c r="F111" s="103">
        <f>SUM(T$37:T$48)+SUM(V$37:V$48)+SUM(X$37:X$48)+SUM(Z$37:Z$48)</f>
        <v>0</v>
      </c>
      <c r="G111" s="103">
        <f>SUM(AB$37:AB$48)+SUM(AD$37:AD$48)+SUM(AF$37:AF$48)+SUM(AH$37:AH$48)</f>
        <v>0</v>
      </c>
      <c r="H111" s="103">
        <f>SUM(AJ$37:AJ$48)+SUM(AL$37:AL$48)+SUM(AN$37:AN$48)+SUM(AP$37:AP$48)</f>
        <v>0</v>
      </c>
      <c r="I111" s="103">
        <f>SUM(AR$37:AR$48)+SUM(AT$37:AT$48)+SUM(AV$37:AV$48)+SUM(AX$37:AX$48)</f>
        <v>0</v>
      </c>
      <c r="J111" s="103">
        <f>SUM(AZ$37:AZ$48)+SUM(BB$37:BB$48)+SUM(BD$37:BD$48)+SUM(BF$37:BF$48)</f>
        <v>0</v>
      </c>
      <c r="K111" s="103">
        <f>SUM(BH$37:BH$48)+SUM(BJ$37:BJ$48)+SUM(BL$37:BL$48)+SUM(BN$37:BN$48)</f>
        <v>0</v>
      </c>
      <c r="L111" s="103">
        <f>SUM(BP$37:BP$48)+SUM(BR$37:BR$48)+SUM(BT$37:BT$48)+SUM(BV$37:BV$48)</f>
        <v>0</v>
      </c>
      <c r="M111" s="103">
        <f>SUM(BX$37:BX$48)+SUM(BZ$37:BZ$48)+SUM(CB$37:CB$48)+SUM(CD$37:CD$48)</f>
        <v>0</v>
      </c>
      <c r="N111" s="103">
        <f>SUM(CF$37:CF$48)+SUM(CH$37:CH$48)+SUM(CJ$37:CJ$48)+SUM(CL$37:CL$48)</f>
        <v>0</v>
      </c>
      <c r="O111" s="103">
        <f>SUM(CN$37:CN$48)+SUM(CP$37:CP$48)+SUM(CR$37:CR$48)+SUM(CT$37:CT$48)</f>
        <v>0</v>
      </c>
    </row>
    <row r="112" spans="2:99" x14ac:dyDescent="0.2">
      <c r="C112" s="102" t="s">
        <v>129</v>
      </c>
      <c r="D112" s="103">
        <f>SUM(D$49:D$70)+SUM(F$49:F$70)+SUM(H$49:H$70)+SUM(J$49:J$70)</f>
        <v>0</v>
      </c>
      <c r="E112" s="103">
        <f>SUM(L$49:L$70)+SUM(N$49:N$70)+SUM(P$49:P$70)+SUM(R$49:R$70)</f>
        <v>0</v>
      </c>
      <c r="F112" s="103">
        <f>SUM(T$49:T$70)+SUM(V$49:V$70)+SUM(X$49:X$70)+SUM(Z$49:Z$70)</f>
        <v>0</v>
      </c>
      <c r="G112" s="103">
        <f>SUM(AB$49:AB$70)+SUM(AD$49:AD$70)+SUM(AF$49:AF$70)+SUM(AH$49:AH$70)</f>
        <v>0</v>
      </c>
      <c r="H112" s="103">
        <f>SUM(AJ$49:AJ$70)+SUM(AL$49:AL$70)+SUM(AN$49:AN$70)+SUM(AP$49:AP$70)</f>
        <v>0</v>
      </c>
      <c r="I112" s="103">
        <f>SUM(AR$49:AR$70)+SUM(AT$49:AT$70)+SUM(AV$49:AV$70)+SUM(AX$49:AX$70)</f>
        <v>0</v>
      </c>
      <c r="J112" s="103">
        <f>SUM(AZ$49:AZ$70)+SUM(BB$49:BB$70)+SUM(BD$49:BD$70)+SUM(BF$49:BF$70)</f>
        <v>0</v>
      </c>
      <c r="K112" s="103">
        <f>SUM(BH$49:BH$70)+SUM(BJ$49:BJ$70)+SUM(BL$49:BL$70)+SUM(BN$49:BN$70)</f>
        <v>0</v>
      </c>
      <c r="L112" s="103">
        <f>SUM(BP$49:BP$70)+SUM(BR$49:BR$70)+SUM(BT$49:BT$70)+SUM(BV$49:BV$70)</f>
        <v>0</v>
      </c>
      <c r="M112" s="103">
        <f>SUM(BX$49:BX$70)+SUM(BZ$49:BZ$70)+SUM(CB$49:CB$70)+SUM(CD$49:CD$70)</f>
        <v>0</v>
      </c>
      <c r="N112" s="103">
        <f>SUM(CF$49:CF$70)+SUM(CH$49:CH$70)+SUM(CJ$49:CJ$70)+SUM(CL$49:CL$70)</f>
        <v>0</v>
      </c>
      <c r="O112" s="103">
        <f>SUM(CN$49:CN$70)+SUM(CP$49:CP$70)+SUM(CR$49:CR$70)+SUM(CT$49:CT$70)</f>
        <v>0</v>
      </c>
    </row>
    <row r="113" spans="2:15" x14ac:dyDescent="0.2">
      <c r="C113" s="102" t="s">
        <v>130</v>
      </c>
      <c r="D113" s="103">
        <f>SUM(D$71:D$86)+SUM(F$71:F$86)+SUM(H$71:H$86)+SUM(J$71:J$86)</f>
        <v>0</v>
      </c>
      <c r="E113" s="103">
        <f>SUM(L$71:L$86)+SUM(N$71:N$86)+SUM(P$71:P$86)+SUM(R$71:R$86)</f>
        <v>0</v>
      </c>
      <c r="F113" s="103">
        <f>SUM(T$71:T$86)+SUM(V$71:V$86)+SUM(X$71:X$86)+SUM(Z$71:Z$86)</f>
        <v>0</v>
      </c>
      <c r="G113" s="103">
        <f>SUM(AB$71:AB$86)+SUM(AD$71:AD$86)+SUM(AF$71:AF$86)+SUM(AH$71:AH$86)</f>
        <v>0</v>
      </c>
      <c r="H113" s="103">
        <f>SUM(AJ$71:AJ$86)+SUM(AL$71:AL$86)+SUM(AN$71:AN$86)+SUM(AP$71:AP$86)</f>
        <v>0</v>
      </c>
      <c r="I113" s="103">
        <f>SUM(AR$71:AR$86)+SUM(AT$71:AT$86)+SUM(AV$71:AV$86)+SUM(AX$71:AX$86)</f>
        <v>0</v>
      </c>
      <c r="J113" s="103">
        <f>SUM(AZ$71:AZ$86)+SUM(BB$71:BB$86)+SUM(BD$71:BD$86)+SUM(BF$71:BF$86)</f>
        <v>0</v>
      </c>
      <c r="K113" s="103">
        <f>SUM(BH$71:BH$86)+SUM(BJ$71:BJ$86)+SUM(BL$71:BL$86)+SUM(BN$71:BN$86)</f>
        <v>0</v>
      </c>
      <c r="L113" s="103">
        <f>SUM(BP$71:BP$86)+SUM(BR$71:BR$86)+SUM(BT$71:BT$86)+SUM(BV$71:BV$86)</f>
        <v>0</v>
      </c>
      <c r="M113" s="103">
        <f>SUM(BX$71:BX$86)+SUM(BZ$71:BZ$86)+SUM(CB$71:CB$86)+SUM(CD$71:CD$86)</f>
        <v>0</v>
      </c>
      <c r="N113" s="103">
        <f>SUM(CF$71:CF$86)+SUM(CH$71:CH$86)+SUM(CJ$71:CJ$86)+SUM(CL$71:CL$86)</f>
        <v>0</v>
      </c>
      <c r="O113" s="103">
        <f>SUM(CN$71:CN$86)+SUM(CP$71:CP$86)+SUM(CR$71:CR$86)+SUM(CT$71:CT$86)</f>
        <v>0</v>
      </c>
    </row>
    <row r="114" spans="2:15" x14ac:dyDescent="0.2">
      <c r="C114" s="102" t="s">
        <v>131</v>
      </c>
      <c r="D114" s="103">
        <f>SUM(D$87:D$94)+SUM(F$87:F$94)+SUM(H$87:H$94)+SUM(J$87:J$94)</f>
        <v>0</v>
      </c>
      <c r="E114" s="103">
        <f>SUM(L$87:L$94)+SUM(N$87:N$94)+SUM(P$87:P$94)+SUM(R$87:R$94)</f>
        <v>0</v>
      </c>
      <c r="F114" s="103">
        <f>SUM(T$87:T$94)+SUM(V$87:V$94)+SUM(X$87:X$94)+SUM(Z$87:Z$94)</f>
        <v>0</v>
      </c>
      <c r="G114" s="103">
        <f>SUM(AB$87:AB$94)+SUM(AD$87:AD$94)+SUM(AF$87:AF$94)+SUM(AH$87:AH$94)</f>
        <v>0</v>
      </c>
      <c r="H114" s="103">
        <f>SUM(AJ$87:AJ$94)+SUM(AL$87:AL$94)+SUM(AN$87:AN$94)+SUM(AP$87:AP$94)</f>
        <v>0</v>
      </c>
      <c r="I114" s="103">
        <f>SUM(AR$87:AR$94)+SUM(AT$87:AT$94)+SUM(AV$87:AV$94)+SUM(AX$87:AX$94)</f>
        <v>0</v>
      </c>
      <c r="J114" s="103">
        <f>SUM(AZ$87:AZ$94)+SUM(BB$87:BB$94)+SUM(BD$87:BD$94)+SUM(BF$87:BF$94)</f>
        <v>0</v>
      </c>
      <c r="K114" s="103">
        <f>SUM(BH$87:BH$94)+SUM(BJ$87:BJ$94)+SUM(BL$87:BL$94)+SUM(BN$87:BN$94)</f>
        <v>0</v>
      </c>
      <c r="L114" s="103">
        <f>SUM(BP$87:BP$94)+SUM(BR$87:BR$94)+SUM(BT$87:BT$94)+SUM(BV$87:BV$94)</f>
        <v>0</v>
      </c>
      <c r="M114" s="103">
        <f>SUM(BX$87:BX$94)+SUM(BZ$87:BZ$94)+SUM(CB$87:CB$94)+SUM(CD$87:CD$94)</f>
        <v>0</v>
      </c>
      <c r="N114" s="103">
        <f>SUM(CF$87:CF$94)+SUM(CH$87:CH$94)+SUM(CJ$87:CJ$94)+SUM(CL$87:CL$94)</f>
        <v>0</v>
      </c>
      <c r="O114" s="103">
        <f>SUM(CN$87:CN$94)+SUM(CP$87:CP$94)+SUM(CR$87:CR$94)+SUM(CT$87:CT$94)</f>
        <v>0</v>
      </c>
    </row>
    <row r="115" spans="2:15" x14ac:dyDescent="0.2">
      <c r="C115" s="102" t="s">
        <v>132</v>
      </c>
      <c r="D115" s="103">
        <f>SUM(D$95:D$105)+SUM(F$95:F$105)+SUM(H$95:H$105)+SUM(J$95:J$105)</f>
        <v>0</v>
      </c>
      <c r="E115" s="103">
        <f>SUM(L$95:L$105)+SUM(N$95:N$105)+SUM(P$95:P$105)+SUM(R$95:R$105)</f>
        <v>0</v>
      </c>
      <c r="F115" s="103">
        <f>SUM(T$95:T$105)+SUM(V$95:V$105)+SUM(X$95:X$105)+SUM(Z$95:Z$105)</f>
        <v>0</v>
      </c>
      <c r="G115" s="103">
        <f>SUM(AB$95:AB$105)+SUM(AD$95:AD$105)+SUM(AF$95:AF$105)+SUM(AH$95:AH$105)</f>
        <v>0</v>
      </c>
      <c r="H115" s="103">
        <f>SUM(AJ$95:AJ$105)+SUM(AL$95:AL$105)+SUM(AN$95:AN$105)+SUM(AP$95:AP$105)</f>
        <v>0</v>
      </c>
      <c r="I115" s="103">
        <f>SUM(AR$95:AR$105)+SUM(AT$95:AT$105)+SUM(AV$95:AV$105)+SUM(AX$95:AX$105)</f>
        <v>0</v>
      </c>
      <c r="J115" s="103">
        <f>SUM(AZ$95:AZ$105)+SUM(BB$95:BB$105)+SUM(BD$95:BD$105)+SUM(BF$95:BF$105)</f>
        <v>0</v>
      </c>
      <c r="K115" s="103">
        <f>SUM(BH$95:BH$105)+SUM(BJ$95:BJ$105)+SUM(BL$95:BL$105)+SUM(BN$95:BN$105)</f>
        <v>0</v>
      </c>
      <c r="L115" s="103">
        <f>SUM(BP$95:BP$105)+SUM(BR$95:BR$105)+SUM(BT$95:BT$105)+SUM(BV$95:BV$105)</f>
        <v>0</v>
      </c>
      <c r="M115" s="103">
        <f>SUM(BX$95:BX$105)+SUM(BZ$95:BZ$105)+SUM(CB$95:CB$105)+SUM(CD$95:CD$105)</f>
        <v>0</v>
      </c>
      <c r="N115" s="103">
        <f>SUM(CF$95:CF$105)+SUM(CH$95:CH$105)+SUM(CJ$95:CJ$105)+SUM(CL$95:CL$105)</f>
        <v>0</v>
      </c>
      <c r="O115" s="103">
        <f>SUM(CN$95:CN$105)+SUM(CP$95:CP$105)+SUM(CR$95:CR$105)+SUM(CT$95:CT$105)</f>
        <v>0</v>
      </c>
    </row>
    <row r="116" spans="2:15" x14ac:dyDescent="0.2">
      <c r="C116" s="102" t="s">
        <v>277</v>
      </c>
      <c r="D116" s="103">
        <f t="shared" ref="D116:O116" si="0">SUM(D$109:D$115)</f>
        <v>0</v>
      </c>
      <c r="E116" s="103">
        <f t="shared" si="0"/>
        <v>0</v>
      </c>
      <c r="F116" s="103">
        <f t="shared" si="0"/>
        <v>0</v>
      </c>
      <c r="G116" s="103">
        <f t="shared" si="0"/>
        <v>0</v>
      </c>
      <c r="H116" s="103">
        <f t="shared" si="0"/>
        <v>0</v>
      </c>
      <c r="I116" s="103">
        <f t="shared" si="0"/>
        <v>0</v>
      </c>
      <c r="J116" s="103">
        <f t="shared" si="0"/>
        <v>0</v>
      </c>
      <c r="K116" s="103">
        <f t="shared" si="0"/>
        <v>0</v>
      </c>
      <c r="L116" s="103">
        <f t="shared" si="0"/>
        <v>0</v>
      </c>
      <c r="M116" s="103">
        <f t="shared" si="0"/>
        <v>0</v>
      </c>
      <c r="N116" s="103">
        <f t="shared" si="0"/>
        <v>0</v>
      </c>
      <c r="O116" s="103">
        <f t="shared" si="0"/>
        <v>0</v>
      </c>
    </row>
    <row r="118" spans="2:15" x14ac:dyDescent="0.2">
      <c r="B118" s="106" t="s">
        <v>278</v>
      </c>
    </row>
    <row r="119" spans="2:15" x14ac:dyDescent="0.2">
      <c r="C119" s="102" t="s">
        <v>276</v>
      </c>
      <c r="D119" s="102" t="s">
        <v>92</v>
      </c>
      <c r="E119" s="102" t="s">
        <v>93</v>
      </c>
      <c r="F119" s="102" t="s">
        <v>94</v>
      </c>
      <c r="G119" s="102" t="s">
        <v>95</v>
      </c>
      <c r="H119" s="102" t="s">
        <v>96</v>
      </c>
      <c r="I119" s="102" t="s">
        <v>97</v>
      </c>
      <c r="J119" s="102" t="s">
        <v>98</v>
      </c>
      <c r="K119" s="102" t="s">
        <v>99</v>
      </c>
      <c r="L119" s="102" t="s">
        <v>100</v>
      </c>
      <c r="M119" s="102" t="s">
        <v>101</v>
      </c>
      <c r="N119" s="102" t="s">
        <v>102</v>
      </c>
      <c r="O119" s="102" t="s">
        <v>103</v>
      </c>
    </row>
    <row r="120" spans="2:15" x14ac:dyDescent="0.2">
      <c r="C120" s="102" t="s">
        <v>126</v>
      </c>
      <c r="D120" s="103">
        <f>D109*pricing!D6*2000</f>
        <v>0</v>
      </c>
      <c r="E120" s="103">
        <f>E109*pricing!E6*2000</f>
        <v>0</v>
      </c>
      <c r="F120" s="103">
        <f>F109*pricing!F6*2000</f>
        <v>0</v>
      </c>
      <c r="G120" s="103">
        <f>G109*pricing!G6*2000</f>
        <v>0</v>
      </c>
      <c r="H120" s="103">
        <f>H109*pricing!H6*2000</f>
        <v>0</v>
      </c>
      <c r="I120" s="103">
        <f>I109*pricing!I6*2000</f>
        <v>0</v>
      </c>
      <c r="J120" s="103">
        <f>J109*pricing!J6*2000</f>
        <v>0</v>
      </c>
      <c r="K120" s="103">
        <f>K109*pricing!K6*2000</f>
        <v>0</v>
      </c>
      <c r="L120" s="103">
        <f>L109*pricing!L6*2000</f>
        <v>0</v>
      </c>
      <c r="M120" s="103">
        <f>M109*pricing!M6*2000</f>
        <v>0</v>
      </c>
      <c r="N120" s="103">
        <f>N109*pricing!N6*2000</f>
        <v>0</v>
      </c>
      <c r="O120" s="103">
        <f>O109*pricing!O6*2000</f>
        <v>0</v>
      </c>
    </row>
    <row r="121" spans="2:15" x14ac:dyDescent="0.2">
      <c r="C121" s="102" t="s">
        <v>127</v>
      </c>
      <c r="D121" s="103">
        <f>D110*pricing!D7*2000</f>
        <v>0</v>
      </c>
      <c r="E121" s="103">
        <f>E110*pricing!E7*2000</f>
        <v>0</v>
      </c>
      <c r="F121" s="103">
        <f>F110*pricing!F7*2000</f>
        <v>0</v>
      </c>
      <c r="G121" s="103">
        <f>G110*pricing!G7*2000</f>
        <v>0</v>
      </c>
      <c r="H121" s="103">
        <f>H110*pricing!H7*2000</f>
        <v>0</v>
      </c>
      <c r="I121" s="103">
        <f>I110*pricing!I7*2000</f>
        <v>0</v>
      </c>
      <c r="J121" s="103">
        <f>J110*pricing!J7*2000</f>
        <v>0</v>
      </c>
      <c r="K121" s="103">
        <f>K110*pricing!K7*2000</f>
        <v>0</v>
      </c>
      <c r="L121" s="103">
        <f>L110*pricing!L7*2000</f>
        <v>0</v>
      </c>
      <c r="M121" s="103">
        <f>M110*pricing!M7*2000</f>
        <v>0</v>
      </c>
      <c r="N121" s="103">
        <f>N110*pricing!N7*2000</f>
        <v>0</v>
      </c>
      <c r="O121" s="103">
        <f>O110*pricing!O7*2000</f>
        <v>0</v>
      </c>
    </row>
    <row r="122" spans="2:15" x14ac:dyDescent="0.2">
      <c r="C122" s="102" t="s">
        <v>128</v>
      </c>
      <c r="D122" s="103">
        <f>D111*pricing!D8*2000</f>
        <v>0</v>
      </c>
      <c r="E122" s="103">
        <f>E111*pricing!E8*2000</f>
        <v>0</v>
      </c>
      <c r="F122" s="103">
        <f>F111*pricing!F8*2000</f>
        <v>0</v>
      </c>
      <c r="G122" s="103">
        <f>G111*pricing!G8*2000</f>
        <v>0</v>
      </c>
      <c r="H122" s="103">
        <f>H111*pricing!H8*2000</f>
        <v>0</v>
      </c>
      <c r="I122" s="103">
        <f>I111*pricing!I8*2000</f>
        <v>0</v>
      </c>
      <c r="J122" s="103">
        <f>J111*pricing!J8*2000</f>
        <v>0</v>
      </c>
      <c r="K122" s="103">
        <f>K111*pricing!K8*2000</f>
        <v>0</v>
      </c>
      <c r="L122" s="103">
        <f>L111*pricing!L8*2000</f>
        <v>0</v>
      </c>
      <c r="M122" s="103">
        <f>M111*pricing!M8*2000</f>
        <v>0</v>
      </c>
      <c r="N122" s="103">
        <f>N111*pricing!N8*2000</f>
        <v>0</v>
      </c>
      <c r="O122" s="103">
        <f>O111*pricing!O8*2000</f>
        <v>0</v>
      </c>
    </row>
    <row r="123" spans="2:15" x14ac:dyDescent="0.2">
      <c r="C123" s="102" t="s">
        <v>129</v>
      </c>
      <c r="D123" s="103">
        <f>D112*pricing!D9*2000</f>
        <v>0</v>
      </c>
      <c r="E123" s="103">
        <f>E112*pricing!E9*2000</f>
        <v>0</v>
      </c>
      <c r="F123" s="103">
        <f>F112*pricing!F9*2000</f>
        <v>0</v>
      </c>
      <c r="G123" s="103">
        <f>G112*pricing!G9*2000</f>
        <v>0</v>
      </c>
      <c r="H123" s="103">
        <f>H112*pricing!H9*2000</f>
        <v>0</v>
      </c>
      <c r="I123" s="103">
        <f>I112*pricing!I9*2000</f>
        <v>0</v>
      </c>
      <c r="J123" s="103">
        <f>J112*pricing!J9*2000</f>
        <v>0</v>
      </c>
      <c r="K123" s="103">
        <f>K112*pricing!K9*2000</f>
        <v>0</v>
      </c>
      <c r="L123" s="103">
        <f>L112*pricing!L9*2000</f>
        <v>0</v>
      </c>
      <c r="M123" s="103">
        <f>M112*pricing!M9*2000</f>
        <v>0</v>
      </c>
      <c r="N123" s="103">
        <f>N112*pricing!N9*2000</f>
        <v>0</v>
      </c>
      <c r="O123" s="103">
        <f>O112*pricing!O9*2000</f>
        <v>0</v>
      </c>
    </row>
    <row r="124" spans="2:15" x14ac:dyDescent="0.2">
      <c r="C124" s="102" t="s">
        <v>130</v>
      </c>
      <c r="D124" s="103">
        <f>D113*pricing!D10*2000</f>
        <v>0</v>
      </c>
      <c r="E124" s="103">
        <f>E113*pricing!E10*2000</f>
        <v>0</v>
      </c>
      <c r="F124" s="103">
        <f>F113*pricing!F10*2000</f>
        <v>0</v>
      </c>
      <c r="G124" s="103">
        <f>G113*pricing!G10*2000</f>
        <v>0</v>
      </c>
      <c r="H124" s="103">
        <f>H113*pricing!H10*2000</f>
        <v>0</v>
      </c>
      <c r="I124" s="103">
        <f>I113*pricing!I10*2000</f>
        <v>0</v>
      </c>
      <c r="J124" s="103">
        <f>J113*pricing!J10*2000</f>
        <v>0</v>
      </c>
      <c r="K124" s="103">
        <f>K113*pricing!K10*2000</f>
        <v>0</v>
      </c>
      <c r="L124" s="103">
        <f>L113*pricing!L10*2000</f>
        <v>0</v>
      </c>
      <c r="M124" s="103">
        <f>M113*pricing!M10*2000</f>
        <v>0</v>
      </c>
      <c r="N124" s="103">
        <f>N113*pricing!N10*2000</f>
        <v>0</v>
      </c>
      <c r="O124" s="103">
        <f>O113*pricing!O10*2000</f>
        <v>0</v>
      </c>
    </row>
    <row r="125" spans="2:15" x14ac:dyDescent="0.2">
      <c r="C125" s="102" t="s">
        <v>131</v>
      </c>
      <c r="D125" s="103">
        <f>D114*pricing!D11*2000</f>
        <v>0</v>
      </c>
      <c r="E125" s="103">
        <f>E114*pricing!E11*2000</f>
        <v>0</v>
      </c>
      <c r="F125" s="103">
        <f>F114*pricing!F11*2000</f>
        <v>0</v>
      </c>
      <c r="G125" s="103">
        <f>G114*pricing!G11*2000</f>
        <v>0</v>
      </c>
      <c r="H125" s="103">
        <f>H114*pricing!H11*2000</f>
        <v>0</v>
      </c>
      <c r="I125" s="103">
        <f>I114*pricing!I11*2000</f>
        <v>0</v>
      </c>
      <c r="J125" s="103">
        <f>J114*pricing!J11*2000</f>
        <v>0</v>
      </c>
      <c r="K125" s="103">
        <f>K114*pricing!K11*2000</f>
        <v>0</v>
      </c>
      <c r="L125" s="103">
        <f>L114*pricing!L11*2000</f>
        <v>0</v>
      </c>
      <c r="M125" s="103">
        <f>M114*pricing!M11*2000</f>
        <v>0</v>
      </c>
      <c r="N125" s="103">
        <f>N114*pricing!N11*2000</f>
        <v>0</v>
      </c>
      <c r="O125" s="103">
        <f>O114*pricing!O11*2000</f>
        <v>0</v>
      </c>
    </row>
    <row r="126" spans="2:15" x14ac:dyDescent="0.2">
      <c r="C126" s="102" t="s">
        <v>132</v>
      </c>
      <c r="D126" s="103">
        <f>D115*pricing!D12*2000</f>
        <v>0</v>
      </c>
      <c r="E126" s="103">
        <f>E115*pricing!E12*2000</f>
        <v>0</v>
      </c>
      <c r="F126" s="103">
        <f>F115*pricing!F12*2000</f>
        <v>0</v>
      </c>
      <c r="G126" s="103">
        <f>G115*pricing!G12*2000</f>
        <v>0</v>
      </c>
      <c r="H126" s="103">
        <f>H115*pricing!H12*2000</f>
        <v>0</v>
      </c>
      <c r="I126" s="103">
        <f>I115*pricing!I12*2000</f>
        <v>0</v>
      </c>
      <c r="J126" s="103">
        <f>J115*pricing!J12*2000</f>
        <v>0</v>
      </c>
      <c r="K126" s="103">
        <f>K115*pricing!K12*2000</f>
        <v>0</v>
      </c>
      <c r="L126" s="103">
        <f>L115*pricing!L12*2000</f>
        <v>0</v>
      </c>
      <c r="M126" s="103">
        <f>M115*pricing!M12*2000</f>
        <v>0</v>
      </c>
      <c r="N126" s="103">
        <f>N115*pricing!N12*2000</f>
        <v>0</v>
      </c>
      <c r="O126" s="103">
        <f>O115*pricing!O12*2000</f>
        <v>0</v>
      </c>
    </row>
    <row r="127" spans="2:15" x14ac:dyDescent="0.2">
      <c r="C127" s="102" t="s">
        <v>277</v>
      </c>
      <c r="D127" s="103">
        <f t="shared" ref="D127:O127" si="1">SUM(D$120:D$126)</f>
        <v>0</v>
      </c>
      <c r="E127" s="103">
        <f t="shared" si="1"/>
        <v>0</v>
      </c>
      <c r="F127" s="103">
        <f t="shared" si="1"/>
        <v>0</v>
      </c>
      <c r="G127" s="103">
        <f t="shared" si="1"/>
        <v>0</v>
      </c>
      <c r="H127" s="103">
        <f t="shared" si="1"/>
        <v>0</v>
      </c>
      <c r="I127" s="103">
        <f t="shared" si="1"/>
        <v>0</v>
      </c>
      <c r="J127" s="103">
        <f t="shared" si="1"/>
        <v>0</v>
      </c>
      <c r="K127" s="103">
        <f t="shared" si="1"/>
        <v>0</v>
      </c>
      <c r="L127" s="103">
        <f t="shared" si="1"/>
        <v>0</v>
      </c>
      <c r="M127" s="103">
        <f t="shared" si="1"/>
        <v>0</v>
      </c>
      <c r="N127" s="103">
        <f t="shared" si="1"/>
        <v>0</v>
      </c>
      <c r="O127" s="103">
        <f t="shared" si="1"/>
        <v>0</v>
      </c>
    </row>
    <row r="129" spans="2:15" x14ac:dyDescent="0.2">
      <c r="B129" s="106" t="s">
        <v>279</v>
      </c>
    </row>
    <row r="130" spans="2:15" x14ac:dyDescent="0.2">
      <c r="C130" s="108" t="s">
        <v>276</v>
      </c>
      <c r="D130" s="108" t="s">
        <v>92</v>
      </c>
      <c r="E130" s="108" t="s">
        <v>93</v>
      </c>
      <c r="F130" s="108" t="s">
        <v>94</v>
      </c>
      <c r="G130" s="108" t="s">
        <v>95</v>
      </c>
      <c r="H130" s="108" t="s">
        <v>96</v>
      </c>
      <c r="I130" s="108" t="s">
        <v>97</v>
      </c>
      <c r="J130" s="108" t="s">
        <v>98</v>
      </c>
      <c r="K130" s="108" t="s">
        <v>99</v>
      </c>
      <c r="L130" s="108" t="s">
        <v>100</v>
      </c>
      <c r="M130" s="108" t="s">
        <v>101</v>
      </c>
      <c r="N130" s="108" t="s">
        <v>102</v>
      </c>
      <c r="O130" s="108" t="s">
        <v>103</v>
      </c>
    </row>
    <row r="131" spans="2:15" x14ac:dyDescent="0.2">
      <c r="C131" s="108" t="s">
        <v>126</v>
      </c>
      <c r="D131" s="109">
        <f>SUM(E$6:E$19)+SUM(G$6:G$19)+SUM(I$6:I$19)+SUM(K$6:K$19)</f>
        <v>0</v>
      </c>
      <c r="E131" s="109">
        <f>SUM(M$6:M$19)+SUM(O$6:O$19)+SUM(Q$6:Q$19)+SUM(S$6:S$19)</f>
        <v>0</v>
      </c>
      <c r="F131" s="109">
        <f>SUM(U$6:U$19)+SUM(W$6:W$19)+SUM(Y$6:Y$19)+SUM(AA$6:AA$19)</f>
        <v>0</v>
      </c>
      <c r="G131" s="109">
        <f>SUM(AC$6:AC$19)+SUM(AE$6:AE$19)+SUM(AG$6:AG$19)+SUM(AI$6:AI$19)</f>
        <v>0</v>
      </c>
      <c r="H131" s="109">
        <f>SUM(AK$6:AK$19)+SUM(AM$6:AM$19)+SUM(AO$6:AO$19)+SUM(AQ$6:AQ$19)</f>
        <v>0</v>
      </c>
      <c r="I131" s="109">
        <f>SUM(AS$6:AS$19)+SUM(AU$6:AU$19)+SUM(AW$6:AW$19)+SUM(AY$6:AY$19)</f>
        <v>0</v>
      </c>
      <c r="J131" s="109">
        <f>SUM(BA$6:BA$19)+SUM(BC$6:BC$19)+SUM(BE$6:BE$19)+SUM(BG$6:BG$19)</f>
        <v>0</v>
      </c>
      <c r="K131" s="109">
        <f>SUM(BI$6:BI$19)+SUM(BK$6:BK$19)+SUM(BM$6:BM$19)+SUM(BO$6:BO$19)</f>
        <v>0</v>
      </c>
      <c r="L131" s="109">
        <f>SUM(BQ$6:BQ$19)+SUM(BS$6:BS$19)+SUM(BU$6:BU$19)+SUM(BW$6:BW$19)</f>
        <v>0</v>
      </c>
      <c r="M131" s="109">
        <f>SUM(BY$6:BY$19)+SUM(CA$6:CA$19)+SUM(CC$6:CC$19)+SUM(CE$6:CE$19)</f>
        <v>0</v>
      </c>
      <c r="N131" s="109">
        <f>SUM(CG$6:CG$19)+SUM(CI$6:CI$19)+SUM(CK$6:CK$19)+SUM(CM$6:CM$19)</f>
        <v>0</v>
      </c>
      <c r="O131" s="109">
        <f>SUM(CO$6:CO$19)+SUM(CQ$6:CQ$19)+SUM(CS$6:CS$19)+SUM(CU$6:CU$19)</f>
        <v>0</v>
      </c>
    </row>
    <row r="132" spans="2:15" x14ac:dyDescent="0.2">
      <c r="C132" s="108" t="s">
        <v>127</v>
      </c>
      <c r="D132" s="109">
        <f>SUM(E$20:E$36)+SUM(G$20:G$36)+SUM(I$20:I$36)+SUM(K$20:K$36)</f>
        <v>0</v>
      </c>
      <c r="E132" s="109">
        <f>SUM(M$20:M$36)+SUM(O$20:O$36)+SUM(Q$20:Q$36)+SUM(S$20:S$36)</f>
        <v>0</v>
      </c>
      <c r="F132" s="109">
        <f>SUM(U$20:U$36)+SUM(W$20:W$36)+SUM(Y$20:Y$36)+SUM(AA$20:AA$36)</f>
        <v>0</v>
      </c>
      <c r="G132" s="109">
        <f>SUM(AC$20:AC$36)+SUM(AE$20:AE$36)+SUM(AG$20:AG$36)+SUM(AI$20:AI$36)</f>
        <v>0</v>
      </c>
      <c r="H132" s="109">
        <f>SUM(AK$20:AK$36)+SUM(AM$20:AM$36)+SUM(AO$20:AO$36)+SUM(AQ$20:AQ$36)</f>
        <v>0</v>
      </c>
      <c r="I132" s="109">
        <f>SUM(AS$20:AS$36)+SUM(AU$20:AU$36)+SUM(AW$20:AW$36)+SUM(AY$20:AY$36)</f>
        <v>0</v>
      </c>
      <c r="J132" s="109">
        <f>SUM(BA$20:BA$36)+SUM(BC$20:BC$36)+SUM(BE$20:BE$36)+SUM(BG$20:BG$36)</f>
        <v>0</v>
      </c>
      <c r="K132" s="109">
        <f>SUM(BI$20:BI$36)+SUM(BK$20:BK$36)+SUM(BM$20:BM$36)+SUM(BO$20:BO$36)</f>
        <v>0</v>
      </c>
      <c r="L132" s="109">
        <f>SUM(BQ$20:BQ$36)+SUM(BS$20:BS$36)+SUM(BU$20:BU$36)+SUM(BW$20:BW$36)</f>
        <v>0</v>
      </c>
      <c r="M132" s="109">
        <f>SUM(BY$20:BY$36)+SUM(CA$20:CA$36)+SUM(CC$20:CC$36)+SUM(CE$20:CE$36)</f>
        <v>0</v>
      </c>
      <c r="N132" s="109">
        <f>SUM(CG$20:CG$36)+SUM(CI$20:CI$36)+SUM(CK$20:CK$36)+SUM(CM$20:CM$36)</f>
        <v>0</v>
      </c>
      <c r="O132" s="109">
        <f>SUM(CO$20:CO$36)+SUM(CQ$20:CQ$36)+SUM(CS$20:CS$36)+SUM(CU$20:CU$36)</f>
        <v>0</v>
      </c>
    </row>
    <row r="133" spans="2:15" x14ac:dyDescent="0.2">
      <c r="C133" s="108" t="s">
        <v>128</v>
      </c>
      <c r="D133" s="109">
        <f>SUM(E$37:E$48)+SUM(G$37:G$48)+SUM(I$37:I$48)+SUM(K$37:K$48)</f>
        <v>0</v>
      </c>
      <c r="E133" s="109">
        <f>SUM(M$37:M$48)+SUM(O$37:O$48)+SUM(Q$37:Q$48)+SUM(S$37:S$48)</f>
        <v>0</v>
      </c>
      <c r="F133" s="109">
        <f>SUM(U$37:U$48)+SUM(W$37:W$48)+SUM(Y$37:Y$48)+SUM(AA$37:AA$48)</f>
        <v>0</v>
      </c>
      <c r="G133" s="109">
        <f>SUM(AC$37:AC$48)+SUM(AE$37:AE$48)+SUM(AG$37:AG$48)+SUM(AI$37:AI$48)</f>
        <v>0</v>
      </c>
      <c r="H133" s="109">
        <f>SUM(AK$37:AK$48)+SUM(AM$37:AM$48)+SUM(AO$37:AO$48)+SUM(AQ$37:AQ$48)</f>
        <v>0</v>
      </c>
      <c r="I133" s="109">
        <f>SUM(AS$37:AS$48)+SUM(AU$37:AU$48)+SUM(AW$37:AW$48)+SUM(AY$37:AY$48)</f>
        <v>0</v>
      </c>
      <c r="J133" s="109">
        <f>SUM(BA$37:BA$48)+SUM(BC$37:BC$48)+SUM(BE$37:BE$48)+SUM(BG$37:BG$48)</f>
        <v>0</v>
      </c>
      <c r="K133" s="109">
        <f>SUM(BI$37:BI$48)+SUM(BK$37:BK$48)+SUM(BM$37:BM$48)+SUM(BO$37:BO$48)</f>
        <v>0</v>
      </c>
      <c r="L133" s="109">
        <f>SUM(BQ$37:BQ$48)+SUM(BS$37:BS$48)+SUM(BU$37:BU$48)+SUM(BW$37:BW$48)</f>
        <v>0</v>
      </c>
      <c r="M133" s="109">
        <f>SUM(BY$37:BY$48)+SUM(CA$37:CA$48)+SUM(CC$37:CC$48)+SUM(CE$37:CE$48)</f>
        <v>0</v>
      </c>
      <c r="N133" s="109">
        <f>SUM(CG$37:CG$48)+SUM(CI$37:CI$48)+SUM(CK$37:CK$48)+SUM(CM$37:CM$48)</f>
        <v>0</v>
      </c>
      <c r="O133" s="109">
        <f>SUM(CO$37:CO$48)+SUM(CQ$37:CQ$48)+SUM(CS$37:CS$48)+SUM(CU$37:CU$48)</f>
        <v>0</v>
      </c>
    </row>
    <row r="134" spans="2:15" x14ac:dyDescent="0.2">
      <c r="C134" s="108" t="s">
        <v>129</v>
      </c>
      <c r="D134" s="109">
        <f>SUM(E$49:E$70)+SUM(G$49:G$70)+SUM(I$49:I$70)+SUM(K$49:K$70)</f>
        <v>0</v>
      </c>
      <c r="E134" s="109">
        <f>SUM(M$49:M$70)+SUM(O$49:O$70)+SUM(Q$49:Q$70)+SUM(S$49:S$70)</f>
        <v>0</v>
      </c>
      <c r="F134" s="109">
        <f>SUM(U$49:U$70)+SUM(W$49:W$70)+SUM(Y$49:Y$70)+SUM(AA$49:AA$70)</f>
        <v>0</v>
      </c>
      <c r="G134" s="109">
        <f>SUM(AC$49:AC$70)+SUM(AE$49:AE$70)+SUM(AG$49:AG$70)+SUM(AI$49:AI$70)</f>
        <v>0</v>
      </c>
      <c r="H134" s="109">
        <f>SUM(AK$49:AK$70)+SUM(AM$49:AM$70)+SUM(AO$49:AO$70)+SUM(AQ$49:AQ$70)</f>
        <v>0</v>
      </c>
      <c r="I134" s="109">
        <f>SUM(AS$49:AS$70)+SUM(AU$49:AU$70)+SUM(AW$49:AW$70)+SUM(AY$49:AY$70)</f>
        <v>0</v>
      </c>
      <c r="J134" s="109">
        <f>SUM(BA$49:BA$70)+SUM(BC$49:BC$70)+SUM(BE$49:BE$70)+SUM(BG$49:BG$70)</f>
        <v>0</v>
      </c>
      <c r="K134" s="109">
        <f>SUM(BI$49:BI$70)+SUM(BK$49:BK$70)+SUM(BM$49:BM$70)+SUM(BO$49:BO$70)</f>
        <v>0</v>
      </c>
      <c r="L134" s="109">
        <f>SUM(BQ$49:BQ$70)+SUM(BS$49:BS$70)+SUM(BU$49:BU$70)+SUM(BW$49:BW$70)</f>
        <v>0</v>
      </c>
      <c r="M134" s="109">
        <f>SUM(BY$49:BY$70)+SUM(CA$49:CA$70)+SUM(CC$49:CC$70)+SUM(CE$49:CE$70)</f>
        <v>0</v>
      </c>
      <c r="N134" s="109">
        <f>SUM(CG$49:CG$70)+SUM(CI$49:CI$70)+SUM(CK$49:CK$70)+SUM(CM$49:CM$70)</f>
        <v>0</v>
      </c>
      <c r="O134" s="109">
        <f>SUM(CO$49:CO$70)+SUM(CQ$49:CQ$70)+SUM(CS$49:CS$70)+SUM(CU$49:CU$70)</f>
        <v>0</v>
      </c>
    </row>
    <row r="135" spans="2:15" x14ac:dyDescent="0.2">
      <c r="C135" s="108" t="s">
        <v>130</v>
      </c>
      <c r="D135" s="109">
        <f>SUM(E$71:E$86)+SUM(G$71:G$86)+SUM(I$71:I$86)+SUM(K$71:K$86)</f>
        <v>0</v>
      </c>
      <c r="E135" s="109">
        <f>SUM(M$71:M$86)+SUM(O$71:O$86)+SUM(Q$71:Q$86)+SUM(S$71:S$86)</f>
        <v>0</v>
      </c>
      <c r="F135" s="109">
        <f>SUM(U$71:U$86)+SUM(W$71:W$86)+SUM(Y$71:Y$86)+SUM(AA$71:AA$86)</f>
        <v>0</v>
      </c>
      <c r="G135" s="109">
        <f>SUM(AC$71:AC$86)+SUM(AE$71:AE$86)+SUM(AG$71:AG$86)+SUM(AI$71:AI$86)</f>
        <v>0</v>
      </c>
      <c r="H135" s="109">
        <f>SUM(AK$71:AK$86)+SUM(AM$71:AM$86)+SUM(AO$71:AO$86)+SUM(AQ$71:AQ$86)</f>
        <v>0</v>
      </c>
      <c r="I135" s="109">
        <f>SUM(AS$71:AS$86)+SUM(AU$71:AU$86)+SUM(AW$71:AW$86)+SUM(AY$71:AY$86)</f>
        <v>0</v>
      </c>
      <c r="J135" s="109">
        <f>SUM(BA$71:BA$86)+SUM(BC$71:BC$86)+SUM(BE$71:BE$86)+SUM(BG$71:BG$86)</f>
        <v>0</v>
      </c>
      <c r="K135" s="109">
        <f>SUM(BI$71:BI$86)+SUM(BK$71:BK$86)+SUM(BM$71:BM$86)+SUM(BO$71:BO$86)</f>
        <v>0</v>
      </c>
      <c r="L135" s="109">
        <f>SUM(BQ$71:BQ$86)+SUM(BS$71:BS$86)+SUM(BU$71:BU$86)+SUM(BW$71:BW$86)</f>
        <v>0</v>
      </c>
      <c r="M135" s="109">
        <f>SUM(BY$71:BY$86)+SUM(CA$71:CA$86)+SUM(CC$71:CC$86)+SUM(CE$71:CE$86)</f>
        <v>0</v>
      </c>
      <c r="N135" s="109">
        <f>SUM(CG$71:CG$86)+SUM(CI$71:CI$86)+SUM(CK$71:CK$86)+SUM(CM$71:CM$86)</f>
        <v>0</v>
      </c>
      <c r="O135" s="109">
        <f>SUM(CO$71:CO$86)+SUM(CQ$71:CQ$86)+SUM(CS$71:CS$86)+SUM(CU$71:CU$86)</f>
        <v>0</v>
      </c>
    </row>
    <row r="136" spans="2:15" x14ac:dyDescent="0.2">
      <c r="C136" s="108" t="s">
        <v>131</v>
      </c>
      <c r="D136" s="109">
        <f>SUM(E$87:E$94)+SUM(G$87:G$94)+SUM(I$87:I$94)+SUM(K$87:K$94)</f>
        <v>0</v>
      </c>
      <c r="E136" s="109">
        <f>SUM(M$87:M$94)+SUM(O$87:O$94)+SUM(Q$87:Q$94)+SUM(S$87:S$94)</f>
        <v>0</v>
      </c>
      <c r="F136" s="109">
        <f>SUM(U$87:U$94)+SUM(W$87:W$94)+SUM(Y$87:Y$94)+SUM(AA$87:AA$94)</f>
        <v>0</v>
      </c>
      <c r="G136" s="109">
        <f>SUM(AC$87:AC$94)+SUM(AE$87:AE$94)+SUM(AG$87:AG$94)+SUM(AI$87:AI$94)</f>
        <v>0</v>
      </c>
      <c r="H136" s="109">
        <f>SUM(AK$87:AK$94)+SUM(AM$87:AM$94)+SUM(AO$87:AO$94)+SUM(AQ$87:AQ$94)</f>
        <v>0</v>
      </c>
      <c r="I136" s="109">
        <f>SUM(AS$87:AS$94)+SUM(AU$87:AU$94)+SUM(AW$87:AW$94)+SUM(AY$87:AY$94)</f>
        <v>0</v>
      </c>
      <c r="J136" s="109">
        <f>SUM(BA$87:BA$94)+SUM(BC$87:BC$94)+SUM(BE$87:BE$94)+SUM(BG$87:BG$94)</f>
        <v>0</v>
      </c>
      <c r="K136" s="109">
        <f>SUM(BI$87:BI$94)+SUM(BK$87:BK$94)+SUM(BM$87:BM$94)+SUM(BO$87:BO$94)</f>
        <v>0</v>
      </c>
      <c r="L136" s="109">
        <f>SUM(BQ$87:BQ$94)+SUM(BS$87:BS$94)+SUM(BU$87:BU$94)+SUM(BW$87:BW$94)</f>
        <v>0</v>
      </c>
      <c r="M136" s="109">
        <f>SUM(BY$87:BY$94)+SUM(CA$87:CA$94)+SUM(CC$87:CC$94)+SUM(CE$87:CE$94)</f>
        <v>0</v>
      </c>
      <c r="N136" s="109">
        <f>SUM(CG$87:CG$94)+SUM(CI$87:CI$94)+SUM(CK$87:CK$94)+SUM(CM$87:CM$94)</f>
        <v>0</v>
      </c>
      <c r="O136" s="109">
        <f>SUM(CO$87:CO$94)+SUM(CQ$87:CQ$94)+SUM(CS$87:CS$94)+SUM(CU$87:CU$94)</f>
        <v>0</v>
      </c>
    </row>
    <row r="137" spans="2:15" x14ac:dyDescent="0.2">
      <c r="C137" s="108" t="s">
        <v>132</v>
      </c>
      <c r="D137" s="109">
        <f>SUM(E$95:E$105)+SUM(G$95:G$105)+SUM(I$95:I$105)+SUM(K$95:K$105)</f>
        <v>0</v>
      </c>
      <c r="E137" s="109">
        <f>SUM(M$95:M$105)+SUM(O$95:O$105)+SUM(Q$95:Q$105)+SUM(S$95:S$105)</f>
        <v>0</v>
      </c>
      <c r="F137" s="109">
        <f>SUM(U$95:U$105)+SUM(W$95:W$105)+SUM(Y$95:Y$105)+SUM(AA$95:AA$105)</f>
        <v>0</v>
      </c>
      <c r="G137" s="109">
        <f>SUM(AC$95:AC$105)+SUM(AE$95:AE$105)+SUM(AG$95:AG$105)+SUM(AI$95:AI$105)</f>
        <v>0</v>
      </c>
      <c r="H137" s="109">
        <f>SUM(AK$95:AK$105)+SUM(AM$95:AM$105)+SUM(AO$95:AO$105)+SUM(AQ$95:AQ$105)</f>
        <v>0</v>
      </c>
      <c r="I137" s="109">
        <f>SUM(AS$95:AS$105)+SUM(AU$95:AU$105)+SUM(AW$95:AW$105)+SUM(AY$95:AY$105)</f>
        <v>0</v>
      </c>
      <c r="J137" s="109">
        <f>SUM(BA$95:BA$105)+SUM(BC$95:BC$105)+SUM(BE$95:BE$105)+SUM(BG$95:BG$105)</f>
        <v>0</v>
      </c>
      <c r="K137" s="109">
        <f>SUM(BI$95:BI$105)+SUM(BK$95:BK$105)+SUM(BM$95:BM$105)+SUM(BO$95:BO$105)</f>
        <v>0</v>
      </c>
      <c r="L137" s="109">
        <f>SUM(BQ$95:BQ$105)+SUM(BS$95:BS$105)+SUM(BU$95:BU$105)+SUM(BW$95:BW$105)</f>
        <v>0</v>
      </c>
      <c r="M137" s="109">
        <f>SUM(BY$95:BY$105)+SUM(CA$95:CA$105)+SUM(CC$95:CC$105)+SUM(CE$95:CE$105)</f>
        <v>0</v>
      </c>
      <c r="N137" s="109">
        <f>SUM(CG$95:CG$105)+SUM(CI$95:CI$105)+SUM(CK$95:CK$105)+SUM(CM$95:CM$105)</f>
        <v>0</v>
      </c>
      <c r="O137" s="109">
        <f>SUM(CO$95:CO$105)+SUM(CQ$95:CQ$105)+SUM(CS$95:CS$105)+SUM(CU$95:CU$105)</f>
        <v>0</v>
      </c>
    </row>
    <row r="138" spans="2:15" x14ac:dyDescent="0.2">
      <c r="C138" s="108" t="s">
        <v>277</v>
      </c>
      <c r="D138" s="103">
        <f t="shared" ref="D138:O138" si="2">SUM(D$131:D$137)</f>
        <v>0</v>
      </c>
      <c r="E138" s="103">
        <f t="shared" si="2"/>
        <v>0</v>
      </c>
      <c r="F138" s="103">
        <f t="shared" si="2"/>
        <v>0</v>
      </c>
      <c r="G138" s="103">
        <f t="shared" si="2"/>
        <v>0</v>
      </c>
      <c r="H138" s="103">
        <f t="shared" si="2"/>
        <v>0</v>
      </c>
      <c r="I138" s="103">
        <f t="shared" si="2"/>
        <v>0</v>
      </c>
      <c r="J138" s="103">
        <f t="shared" si="2"/>
        <v>0</v>
      </c>
      <c r="K138" s="103">
        <f t="shared" si="2"/>
        <v>0</v>
      </c>
      <c r="L138" s="103">
        <f t="shared" si="2"/>
        <v>0</v>
      </c>
      <c r="M138" s="103">
        <f t="shared" si="2"/>
        <v>0</v>
      </c>
      <c r="N138" s="103">
        <f t="shared" si="2"/>
        <v>0</v>
      </c>
      <c r="O138" s="103">
        <f t="shared" si="2"/>
        <v>0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defaultColWidth="8.85546875" defaultRowHeight="12.75" x14ac:dyDescent="0.2"/>
  <cols>
    <col min="1" max="16384" width="8.85546875" style="103"/>
  </cols>
  <sheetData>
    <row r="2" spans="1:99" x14ac:dyDescent="0.2">
      <c r="B2" s="105" t="s">
        <v>271</v>
      </c>
    </row>
    <row r="3" spans="1:99" x14ac:dyDescent="0.2">
      <c r="B3" s="106" t="s">
        <v>281</v>
      </c>
    </row>
    <row r="4" spans="1:99" x14ac:dyDescent="0.2">
      <c r="A4" s="104"/>
      <c r="B4" s="104"/>
      <c r="C4" s="102" t="s">
        <v>273</v>
      </c>
      <c r="D4" s="102" t="s">
        <v>92</v>
      </c>
      <c r="E4" s="104"/>
      <c r="F4" s="104"/>
      <c r="G4" s="104"/>
      <c r="H4" s="104"/>
      <c r="I4" s="104"/>
      <c r="J4" s="104"/>
      <c r="K4" s="104"/>
      <c r="L4" s="102" t="s">
        <v>93</v>
      </c>
      <c r="M4" s="104"/>
      <c r="N4" s="104"/>
      <c r="O4" s="104"/>
      <c r="P4" s="104"/>
      <c r="Q4" s="104"/>
      <c r="R4" s="104"/>
      <c r="S4" s="104"/>
      <c r="T4" s="102" t="s">
        <v>94</v>
      </c>
      <c r="U4" s="104"/>
      <c r="V4" s="104"/>
      <c r="W4" s="104"/>
      <c r="X4" s="104"/>
      <c r="Y4" s="104"/>
      <c r="Z4" s="104"/>
      <c r="AA4" s="104"/>
      <c r="AB4" s="102" t="s">
        <v>95</v>
      </c>
      <c r="AC4" s="104"/>
      <c r="AD4" s="104"/>
      <c r="AE4" s="104"/>
      <c r="AF4" s="104"/>
      <c r="AG4" s="104"/>
      <c r="AH4" s="104"/>
      <c r="AI4" s="104"/>
      <c r="AJ4" s="102" t="s">
        <v>96</v>
      </c>
      <c r="AK4" s="104"/>
      <c r="AL4" s="104"/>
      <c r="AM4" s="104"/>
      <c r="AN4" s="104"/>
      <c r="AO4" s="104"/>
      <c r="AP4" s="104"/>
      <c r="AQ4" s="104"/>
      <c r="AR4" s="102" t="s">
        <v>97</v>
      </c>
      <c r="AS4" s="104"/>
      <c r="AT4" s="104"/>
      <c r="AU4" s="104"/>
      <c r="AV4" s="104"/>
      <c r="AW4" s="104"/>
      <c r="AX4" s="104"/>
      <c r="AY4" s="104"/>
      <c r="AZ4" s="102" t="s">
        <v>98</v>
      </c>
      <c r="BA4" s="104"/>
      <c r="BB4" s="104"/>
      <c r="BC4" s="104"/>
      <c r="BD4" s="104"/>
      <c r="BE4" s="104"/>
      <c r="BF4" s="104"/>
      <c r="BG4" s="104"/>
      <c r="BH4" s="102" t="s">
        <v>99</v>
      </c>
      <c r="BI4" s="104"/>
      <c r="BJ4" s="104"/>
      <c r="BK4" s="104"/>
      <c r="BL4" s="104"/>
      <c r="BM4" s="104"/>
      <c r="BN4" s="104"/>
      <c r="BO4" s="104"/>
      <c r="BP4" s="102" t="s">
        <v>100</v>
      </c>
      <c r="BQ4" s="104"/>
      <c r="BR4" s="104"/>
      <c r="BS4" s="104"/>
      <c r="BT4" s="104"/>
      <c r="BU4" s="104"/>
      <c r="BV4" s="104"/>
      <c r="BW4" s="104"/>
      <c r="BX4" s="102" t="s">
        <v>101</v>
      </c>
      <c r="BY4" s="104"/>
      <c r="BZ4" s="104"/>
      <c r="CA4" s="104"/>
      <c r="CB4" s="104"/>
      <c r="CC4" s="104"/>
      <c r="CD4" s="104"/>
      <c r="CE4" s="104"/>
      <c r="CF4" s="102" t="s">
        <v>102</v>
      </c>
      <c r="CG4" s="104"/>
      <c r="CH4" s="104"/>
      <c r="CI4" s="104"/>
      <c r="CJ4" s="104"/>
      <c r="CK4" s="104"/>
      <c r="CL4" s="104"/>
      <c r="CM4" s="104"/>
      <c r="CN4" s="102" t="s">
        <v>103</v>
      </c>
      <c r="CO4" s="104"/>
      <c r="CP4" s="104"/>
      <c r="CQ4" s="104"/>
      <c r="CR4" s="104"/>
      <c r="CS4" s="104"/>
      <c r="CT4" s="104"/>
      <c r="CU4" s="104"/>
    </row>
    <row r="5" spans="1:99" x14ac:dyDescent="0.2">
      <c r="B5" s="102" t="s">
        <v>166</v>
      </c>
      <c r="C5" s="102" t="s">
        <v>274</v>
      </c>
      <c r="D5" s="102">
        <v>1</v>
      </c>
      <c r="E5" s="102"/>
      <c r="F5" s="102">
        <v>2</v>
      </c>
      <c r="G5" s="102"/>
      <c r="H5" s="102">
        <v>3</v>
      </c>
      <c r="I5" s="102"/>
      <c r="J5" s="102">
        <v>4</v>
      </c>
      <c r="K5" s="102"/>
      <c r="L5" s="102">
        <v>1</v>
      </c>
      <c r="M5" s="102"/>
      <c r="N5" s="102">
        <v>2</v>
      </c>
      <c r="O5" s="102"/>
      <c r="P5" s="102">
        <v>3</v>
      </c>
      <c r="Q5" s="102"/>
      <c r="R5" s="102">
        <v>4</v>
      </c>
      <c r="S5" s="102"/>
      <c r="T5" s="102">
        <v>1</v>
      </c>
      <c r="U5" s="102"/>
      <c r="V5" s="102">
        <v>2</v>
      </c>
      <c r="W5" s="102"/>
      <c r="X5" s="102">
        <v>3</v>
      </c>
      <c r="Y5" s="102"/>
      <c r="Z5" s="102">
        <v>4</v>
      </c>
      <c r="AA5" s="102"/>
      <c r="AB5" s="102">
        <v>1</v>
      </c>
      <c r="AC5" s="102"/>
      <c r="AD5" s="102">
        <v>2</v>
      </c>
      <c r="AE5" s="102"/>
      <c r="AF5" s="102">
        <v>3</v>
      </c>
      <c r="AG5" s="102"/>
      <c r="AH5" s="102">
        <v>4</v>
      </c>
      <c r="AI5" s="102"/>
      <c r="AJ5" s="102">
        <v>1</v>
      </c>
      <c r="AK5" s="102"/>
      <c r="AL5" s="102">
        <v>2</v>
      </c>
      <c r="AM5" s="102"/>
      <c r="AN5" s="102">
        <v>3</v>
      </c>
      <c r="AO5" s="102"/>
      <c r="AP5" s="102">
        <v>4</v>
      </c>
      <c r="AQ5" s="102"/>
      <c r="AR5" s="102">
        <v>1</v>
      </c>
      <c r="AS5" s="102"/>
      <c r="AT5" s="102">
        <v>2</v>
      </c>
      <c r="AU5" s="102"/>
      <c r="AV5" s="102">
        <v>3</v>
      </c>
      <c r="AW5" s="102"/>
      <c r="AX5" s="102">
        <v>4</v>
      </c>
      <c r="AY5" s="102"/>
      <c r="AZ5" s="102">
        <v>1</v>
      </c>
      <c r="BA5" s="102"/>
      <c r="BB5" s="102">
        <v>2</v>
      </c>
      <c r="BC5" s="102"/>
      <c r="BD5" s="102">
        <v>3</v>
      </c>
      <c r="BE5" s="102"/>
      <c r="BF5" s="102">
        <v>4</v>
      </c>
      <c r="BG5" s="102"/>
      <c r="BH5" s="102">
        <v>1</v>
      </c>
      <c r="BI5" s="102"/>
      <c r="BJ5" s="102">
        <v>2</v>
      </c>
      <c r="BK5" s="102"/>
      <c r="BL5" s="102">
        <v>3</v>
      </c>
      <c r="BM5" s="102"/>
      <c r="BN5" s="102">
        <v>4</v>
      </c>
      <c r="BO5" s="102"/>
      <c r="BP5" s="102">
        <v>1</v>
      </c>
      <c r="BQ5" s="102"/>
      <c r="BR5" s="102">
        <v>2</v>
      </c>
      <c r="BS5" s="102"/>
      <c r="BT5" s="102">
        <v>3</v>
      </c>
      <c r="BU5" s="102"/>
      <c r="BV5" s="102">
        <v>4</v>
      </c>
      <c r="BW5" s="102"/>
      <c r="BX5" s="102">
        <v>1</v>
      </c>
      <c r="BY5" s="102"/>
      <c r="BZ5" s="102">
        <v>2</v>
      </c>
      <c r="CA5" s="102"/>
      <c r="CB5" s="102">
        <v>3</v>
      </c>
      <c r="CC5" s="102"/>
      <c r="CD5" s="102">
        <v>4</v>
      </c>
      <c r="CE5" s="102"/>
      <c r="CF5" s="102">
        <v>1</v>
      </c>
      <c r="CG5" s="102"/>
      <c r="CH5" s="102">
        <v>2</v>
      </c>
      <c r="CI5" s="102"/>
      <c r="CJ5" s="102">
        <v>3</v>
      </c>
      <c r="CK5" s="102"/>
      <c r="CL5" s="102">
        <v>4</v>
      </c>
      <c r="CM5" s="102"/>
      <c r="CN5" s="102">
        <v>1</v>
      </c>
      <c r="CO5" s="102"/>
      <c r="CP5" s="102">
        <v>2</v>
      </c>
      <c r="CQ5" s="102"/>
      <c r="CR5" s="102">
        <v>3</v>
      </c>
      <c r="CS5" s="102"/>
      <c r="CT5" s="102">
        <v>4</v>
      </c>
      <c r="CU5" s="102"/>
    </row>
    <row r="6" spans="1:99" x14ac:dyDescent="0.2">
      <c r="B6" s="102" t="s">
        <v>126</v>
      </c>
      <c r="C6" s="102" t="s">
        <v>171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03">
        <v>0</v>
      </c>
      <c r="P6" s="103">
        <v>0</v>
      </c>
      <c r="Q6" s="103">
        <v>0</v>
      </c>
      <c r="R6" s="103">
        <v>0</v>
      </c>
      <c r="S6" s="103">
        <v>0</v>
      </c>
      <c r="T6" s="103">
        <v>0</v>
      </c>
      <c r="U6" s="103">
        <v>0</v>
      </c>
      <c r="V6" s="103">
        <v>0</v>
      </c>
      <c r="W6" s="103">
        <v>0</v>
      </c>
      <c r="X6" s="103">
        <v>0</v>
      </c>
      <c r="Y6" s="103">
        <v>0</v>
      </c>
      <c r="Z6" s="103">
        <v>0</v>
      </c>
      <c r="AA6" s="103">
        <v>0</v>
      </c>
      <c r="AB6" s="103">
        <v>0</v>
      </c>
      <c r="AC6" s="103">
        <v>0</v>
      </c>
      <c r="AD6" s="103">
        <v>0</v>
      </c>
      <c r="AE6" s="103">
        <v>0</v>
      </c>
      <c r="AF6" s="103">
        <v>0</v>
      </c>
      <c r="AG6" s="103">
        <v>0</v>
      </c>
      <c r="AH6" s="103">
        <v>0</v>
      </c>
      <c r="AI6" s="103">
        <v>0</v>
      </c>
      <c r="AJ6" s="103">
        <v>0</v>
      </c>
      <c r="AK6" s="103">
        <v>0</v>
      </c>
      <c r="AL6" s="103">
        <v>0</v>
      </c>
      <c r="AM6" s="103">
        <v>0</v>
      </c>
      <c r="AN6" s="103">
        <v>0</v>
      </c>
      <c r="AO6" s="103">
        <v>0</v>
      </c>
      <c r="AP6" s="103">
        <v>0</v>
      </c>
      <c r="AQ6" s="103">
        <v>0</v>
      </c>
      <c r="AR6" s="103">
        <v>0</v>
      </c>
      <c r="AS6" s="103">
        <v>0</v>
      </c>
      <c r="AT6" s="103">
        <v>0</v>
      </c>
      <c r="AU6" s="103">
        <v>0</v>
      </c>
      <c r="AV6" s="103">
        <v>0</v>
      </c>
      <c r="AW6" s="103">
        <v>0</v>
      </c>
      <c r="AX6" s="103">
        <v>0</v>
      </c>
      <c r="AY6" s="103">
        <v>0</v>
      </c>
      <c r="AZ6" s="103">
        <v>0</v>
      </c>
      <c r="BA6" s="103">
        <v>0</v>
      </c>
      <c r="BB6" s="103">
        <v>0</v>
      </c>
      <c r="BC6" s="103">
        <v>0</v>
      </c>
      <c r="BD6" s="103">
        <v>0</v>
      </c>
      <c r="BE6" s="103">
        <v>0</v>
      </c>
      <c r="BF6" s="103">
        <v>0</v>
      </c>
      <c r="BG6" s="103">
        <v>0</v>
      </c>
      <c r="BH6" s="103">
        <v>0</v>
      </c>
      <c r="BI6" s="103">
        <v>0</v>
      </c>
      <c r="BJ6" s="103">
        <v>0</v>
      </c>
      <c r="BK6" s="103">
        <v>0</v>
      </c>
      <c r="BL6" s="103">
        <v>0</v>
      </c>
      <c r="BM6" s="103">
        <v>0</v>
      </c>
      <c r="BN6" s="103">
        <v>0</v>
      </c>
      <c r="BO6" s="103">
        <v>0</v>
      </c>
      <c r="BP6" s="103">
        <v>0</v>
      </c>
      <c r="BQ6" s="103">
        <v>0</v>
      </c>
      <c r="BR6" s="103">
        <v>0</v>
      </c>
      <c r="BS6" s="103">
        <v>0</v>
      </c>
      <c r="BT6" s="103">
        <v>0</v>
      </c>
      <c r="BU6" s="103">
        <v>0</v>
      </c>
      <c r="BV6" s="103">
        <v>0</v>
      </c>
      <c r="BW6" s="103">
        <v>0</v>
      </c>
      <c r="BX6" s="103">
        <v>0</v>
      </c>
      <c r="BY6" s="103">
        <v>0</v>
      </c>
      <c r="BZ6" s="103">
        <v>0</v>
      </c>
      <c r="CA6" s="103">
        <v>0</v>
      </c>
      <c r="CB6" s="103">
        <v>0</v>
      </c>
      <c r="CC6" s="103">
        <v>0</v>
      </c>
      <c r="CD6" s="103">
        <v>0</v>
      </c>
      <c r="CE6" s="103">
        <v>0</v>
      </c>
      <c r="CF6" s="103">
        <v>0</v>
      </c>
      <c r="CG6" s="103">
        <v>0</v>
      </c>
      <c r="CH6" s="103">
        <v>0</v>
      </c>
      <c r="CI6" s="103">
        <v>0</v>
      </c>
      <c r="CJ6" s="103">
        <v>0</v>
      </c>
      <c r="CK6" s="103">
        <v>0</v>
      </c>
      <c r="CL6" s="103">
        <v>0</v>
      </c>
      <c r="CM6" s="103">
        <v>0</v>
      </c>
      <c r="CN6" s="103">
        <v>0</v>
      </c>
      <c r="CO6" s="103">
        <v>0</v>
      </c>
      <c r="CP6" s="103">
        <v>0</v>
      </c>
      <c r="CQ6" s="103">
        <v>0</v>
      </c>
      <c r="CR6" s="103">
        <v>0</v>
      </c>
      <c r="CS6" s="103">
        <v>0</v>
      </c>
      <c r="CT6" s="103">
        <v>0</v>
      </c>
      <c r="CU6" s="103">
        <v>0</v>
      </c>
    </row>
    <row r="7" spans="1:99" x14ac:dyDescent="0.2">
      <c r="C7" s="102" t="s">
        <v>172</v>
      </c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v>0</v>
      </c>
      <c r="X7" s="103">
        <v>0</v>
      </c>
      <c r="Y7" s="103">
        <v>0</v>
      </c>
      <c r="Z7" s="103">
        <v>0</v>
      </c>
      <c r="AA7" s="103">
        <v>0</v>
      </c>
      <c r="AB7" s="103">
        <v>0</v>
      </c>
      <c r="AC7" s="103">
        <v>0</v>
      </c>
      <c r="AD7" s="103">
        <v>0</v>
      </c>
      <c r="AE7" s="103">
        <v>0</v>
      </c>
      <c r="AF7" s="103">
        <v>0</v>
      </c>
      <c r="AG7" s="103">
        <v>0</v>
      </c>
      <c r="AH7" s="103">
        <v>0</v>
      </c>
      <c r="AI7" s="103">
        <v>0</v>
      </c>
      <c r="AJ7" s="103">
        <v>0</v>
      </c>
      <c r="AK7" s="103">
        <v>0</v>
      </c>
      <c r="AL7" s="103">
        <v>0</v>
      </c>
      <c r="AM7" s="103">
        <v>0</v>
      </c>
      <c r="AN7" s="103">
        <v>0</v>
      </c>
      <c r="AO7" s="103">
        <v>0</v>
      </c>
      <c r="AP7" s="103">
        <v>0</v>
      </c>
      <c r="AQ7" s="103">
        <v>0</v>
      </c>
      <c r="AR7" s="103">
        <v>0</v>
      </c>
      <c r="AS7" s="103">
        <v>0</v>
      </c>
      <c r="AT7" s="103">
        <v>0</v>
      </c>
      <c r="AU7" s="103">
        <v>0</v>
      </c>
      <c r="AV7" s="103">
        <v>0</v>
      </c>
      <c r="AW7" s="103">
        <v>0</v>
      </c>
      <c r="AX7" s="103">
        <v>0</v>
      </c>
      <c r="AY7" s="103">
        <v>0</v>
      </c>
      <c r="AZ7" s="103">
        <v>0</v>
      </c>
      <c r="BA7" s="103">
        <v>0</v>
      </c>
      <c r="BB7" s="103">
        <v>0</v>
      </c>
      <c r="BC7" s="103">
        <v>0</v>
      </c>
      <c r="BD7" s="103">
        <v>0</v>
      </c>
      <c r="BE7" s="103">
        <v>0</v>
      </c>
      <c r="BF7" s="103">
        <v>0</v>
      </c>
      <c r="BG7" s="103">
        <v>0</v>
      </c>
      <c r="BH7" s="103">
        <v>0</v>
      </c>
      <c r="BI7" s="103">
        <v>0</v>
      </c>
      <c r="BJ7" s="103">
        <v>0</v>
      </c>
      <c r="BK7" s="103">
        <v>0</v>
      </c>
      <c r="BL7" s="103">
        <v>0</v>
      </c>
      <c r="BM7" s="103">
        <v>0</v>
      </c>
      <c r="BN7" s="103">
        <v>0</v>
      </c>
      <c r="BO7" s="103">
        <v>0</v>
      </c>
      <c r="BP7" s="103">
        <v>0</v>
      </c>
      <c r="BQ7" s="103">
        <v>0</v>
      </c>
      <c r="BR7" s="103">
        <v>0</v>
      </c>
      <c r="BS7" s="103">
        <v>0</v>
      </c>
      <c r="BT7" s="103">
        <v>0</v>
      </c>
      <c r="BU7" s="103">
        <v>0</v>
      </c>
      <c r="BV7" s="103">
        <v>0</v>
      </c>
      <c r="BW7" s="103">
        <v>0</v>
      </c>
      <c r="BX7" s="103">
        <v>0</v>
      </c>
      <c r="BY7" s="103">
        <v>0</v>
      </c>
      <c r="BZ7" s="103">
        <v>0</v>
      </c>
      <c r="CA7" s="103">
        <v>0</v>
      </c>
      <c r="CB7" s="103">
        <v>0</v>
      </c>
      <c r="CC7" s="103">
        <v>0</v>
      </c>
      <c r="CD7" s="103">
        <v>0</v>
      </c>
      <c r="CE7" s="103">
        <v>0</v>
      </c>
      <c r="CF7" s="103">
        <v>0</v>
      </c>
      <c r="CG7" s="103">
        <v>0</v>
      </c>
      <c r="CH7" s="103">
        <v>0</v>
      </c>
      <c r="CI7" s="103">
        <v>0</v>
      </c>
      <c r="CJ7" s="103">
        <v>0</v>
      </c>
      <c r="CK7" s="103">
        <v>0</v>
      </c>
      <c r="CL7" s="103">
        <v>0</v>
      </c>
      <c r="CM7" s="103">
        <v>0</v>
      </c>
      <c r="CN7" s="103">
        <v>0</v>
      </c>
      <c r="CO7" s="103">
        <v>0</v>
      </c>
      <c r="CP7" s="103">
        <v>0</v>
      </c>
      <c r="CQ7" s="103">
        <v>0</v>
      </c>
      <c r="CR7" s="103">
        <v>0</v>
      </c>
      <c r="CS7" s="103">
        <v>0</v>
      </c>
      <c r="CT7" s="103">
        <v>0</v>
      </c>
      <c r="CU7" s="103">
        <v>0</v>
      </c>
    </row>
    <row r="8" spans="1:99" x14ac:dyDescent="0.2">
      <c r="C8" s="102" t="s">
        <v>173</v>
      </c>
      <c r="D8" s="103">
        <v>0</v>
      </c>
      <c r="E8" s="103">
        <v>0</v>
      </c>
      <c r="F8" s="103">
        <v>0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  <c r="P8" s="103">
        <v>0</v>
      </c>
      <c r="Q8" s="103">
        <v>0</v>
      </c>
      <c r="R8" s="103">
        <v>0</v>
      </c>
      <c r="S8" s="103">
        <v>0</v>
      </c>
      <c r="T8" s="103">
        <v>0</v>
      </c>
      <c r="U8" s="103">
        <v>0</v>
      </c>
      <c r="V8" s="103"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  <c r="AF8" s="103">
        <v>0</v>
      </c>
      <c r="AG8" s="103">
        <v>0</v>
      </c>
      <c r="AH8" s="103">
        <v>0</v>
      </c>
      <c r="AI8" s="103">
        <v>0</v>
      </c>
      <c r="AJ8" s="103">
        <v>0</v>
      </c>
      <c r="AK8" s="103">
        <v>0</v>
      </c>
      <c r="AL8" s="103">
        <v>0</v>
      </c>
      <c r="AM8" s="103">
        <v>0</v>
      </c>
      <c r="AN8" s="103">
        <v>0</v>
      </c>
      <c r="AO8" s="103">
        <v>0</v>
      </c>
      <c r="AP8" s="103">
        <v>0</v>
      </c>
      <c r="AQ8" s="103">
        <v>0</v>
      </c>
      <c r="AR8" s="103">
        <v>0</v>
      </c>
      <c r="AS8" s="103">
        <v>0</v>
      </c>
      <c r="AT8" s="103">
        <v>0</v>
      </c>
      <c r="AU8" s="103">
        <v>0</v>
      </c>
      <c r="AV8" s="103">
        <v>0</v>
      </c>
      <c r="AW8" s="103">
        <v>0</v>
      </c>
      <c r="AX8" s="103">
        <v>0</v>
      </c>
      <c r="AY8" s="103">
        <v>0</v>
      </c>
      <c r="AZ8" s="103">
        <v>0</v>
      </c>
      <c r="BA8" s="103">
        <v>0</v>
      </c>
      <c r="BB8" s="103">
        <v>0</v>
      </c>
      <c r="BC8" s="103">
        <v>0</v>
      </c>
      <c r="BD8" s="103">
        <v>0</v>
      </c>
      <c r="BE8" s="103">
        <v>0</v>
      </c>
      <c r="BF8" s="103">
        <v>0</v>
      </c>
      <c r="BG8" s="103">
        <v>0</v>
      </c>
      <c r="BH8" s="103">
        <v>0</v>
      </c>
      <c r="BI8" s="103">
        <v>0</v>
      </c>
      <c r="BJ8" s="103">
        <v>0</v>
      </c>
      <c r="BK8" s="103">
        <v>0</v>
      </c>
      <c r="BL8" s="103">
        <v>0</v>
      </c>
      <c r="BM8" s="103">
        <v>0</v>
      </c>
      <c r="BN8" s="103">
        <v>0</v>
      </c>
      <c r="BO8" s="103">
        <v>0</v>
      </c>
      <c r="BP8" s="103">
        <v>0</v>
      </c>
      <c r="BQ8" s="103">
        <v>0</v>
      </c>
      <c r="BR8" s="103">
        <v>0</v>
      </c>
      <c r="BS8" s="103">
        <v>0</v>
      </c>
      <c r="BT8" s="103">
        <v>0</v>
      </c>
      <c r="BU8" s="103">
        <v>0</v>
      </c>
      <c r="BV8" s="103">
        <v>0</v>
      </c>
      <c r="BW8" s="103">
        <v>0</v>
      </c>
      <c r="BX8" s="103">
        <v>0</v>
      </c>
      <c r="BY8" s="103">
        <v>0</v>
      </c>
      <c r="BZ8" s="103">
        <v>0</v>
      </c>
      <c r="CA8" s="103">
        <v>0</v>
      </c>
      <c r="CB8" s="103">
        <v>0</v>
      </c>
      <c r="CC8" s="103">
        <v>0</v>
      </c>
      <c r="CD8" s="103">
        <v>0</v>
      </c>
      <c r="CE8" s="103">
        <v>0</v>
      </c>
      <c r="CF8" s="103">
        <v>0</v>
      </c>
      <c r="CG8" s="103">
        <v>0</v>
      </c>
      <c r="CH8" s="103">
        <v>0</v>
      </c>
      <c r="CI8" s="103">
        <v>0</v>
      </c>
      <c r="CJ8" s="103">
        <v>0</v>
      </c>
      <c r="CK8" s="103">
        <v>0</v>
      </c>
      <c r="CL8" s="103">
        <v>0</v>
      </c>
      <c r="CM8" s="103">
        <v>0</v>
      </c>
      <c r="CN8" s="103">
        <v>0</v>
      </c>
      <c r="CO8" s="103">
        <v>0</v>
      </c>
      <c r="CP8" s="103">
        <v>0</v>
      </c>
      <c r="CQ8" s="103">
        <v>0</v>
      </c>
      <c r="CR8" s="103">
        <v>0</v>
      </c>
      <c r="CS8" s="103">
        <v>0</v>
      </c>
      <c r="CT8" s="103">
        <v>0</v>
      </c>
      <c r="CU8" s="103">
        <v>0</v>
      </c>
    </row>
    <row r="9" spans="1:99" x14ac:dyDescent="0.2">
      <c r="C9" s="102" t="s">
        <v>174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103">
        <v>0</v>
      </c>
      <c r="P9" s="103">
        <v>0</v>
      </c>
      <c r="Q9" s="103">
        <v>0</v>
      </c>
      <c r="R9" s="103">
        <v>0</v>
      </c>
      <c r="S9" s="103">
        <v>0</v>
      </c>
      <c r="T9" s="103">
        <v>0</v>
      </c>
      <c r="U9" s="103">
        <v>0</v>
      </c>
      <c r="V9" s="103">
        <v>0</v>
      </c>
      <c r="W9" s="103">
        <v>0</v>
      </c>
      <c r="X9" s="103">
        <v>0</v>
      </c>
      <c r="Y9" s="103">
        <v>0</v>
      </c>
      <c r="Z9" s="103">
        <v>0</v>
      </c>
      <c r="AA9" s="103">
        <v>0</v>
      </c>
      <c r="AB9" s="103">
        <v>0</v>
      </c>
      <c r="AC9" s="103">
        <v>0</v>
      </c>
      <c r="AD9" s="103">
        <v>0</v>
      </c>
      <c r="AE9" s="103">
        <v>0</v>
      </c>
      <c r="AF9" s="103">
        <v>0</v>
      </c>
      <c r="AG9" s="103">
        <v>0</v>
      </c>
      <c r="AH9" s="103">
        <v>0</v>
      </c>
      <c r="AI9" s="103">
        <v>0</v>
      </c>
      <c r="AJ9" s="103">
        <v>0</v>
      </c>
      <c r="AK9" s="103">
        <v>0</v>
      </c>
      <c r="AL9" s="103">
        <v>0</v>
      </c>
      <c r="AM9" s="103">
        <v>0</v>
      </c>
      <c r="AN9" s="103">
        <v>0</v>
      </c>
      <c r="AO9" s="103">
        <v>0</v>
      </c>
      <c r="AP9" s="103">
        <v>0</v>
      </c>
      <c r="AQ9" s="103">
        <v>0</v>
      </c>
      <c r="AR9" s="103">
        <v>0</v>
      </c>
      <c r="AS9" s="103">
        <v>0</v>
      </c>
      <c r="AT9" s="103">
        <v>0</v>
      </c>
      <c r="AU9" s="103">
        <v>0</v>
      </c>
      <c r="AV9" s="103">
        <v>0</v>
      </c>
      <c r="AW9" s="103">
        <v>0</v>
      </c>
      <c r="AX9" s="103">
        <v>0</v>
      </c>
      <c r="AY9" s="103">
        <v>0</v>
      </c>
      <c r="AZ9" s="103">
        <v>0</v>
      </c>
      <c r="BA9" s="103">
        <v>0</v>
      </c>
      <c r="BB9" s="103">
        <v>0</v>
      </c>
      <c r="BC9" s="103">
        <v>0</v>
      </c>
      <c r="BD9" s="103">
        <v>0</v>
      </c>
      <c r="BE9" s="103">
        <v>0</v>
      </c>
      <c r="BF9" s="103">
        <v>0</v>
      </c>
      <c r="BG9" s="103">
        <v>0</v>
      </c>
      <c r="BH9" s="103">
        <v>0</v>
      </c>
      <c r="BI9" s="103">
        <v>0</v>
      </c>
      <c r="BJ9" s="103">
        <v>0</v>
      </c>
      <c r="BK9" s="103">
        <v>0</v>
      </c>
      <c r="BL9" s="103">
        <v>0</v>
      </c>
      <c r="BM9" s="103">
        <v>0</v>
      </c>
      <c r="BN9" s="103">
        <v>0</v>
      </c>
      <c r="BO9" s="103">
        <v>0</v>
      </c>
      <c r="BP9" s="103">
        <v>0</v>
      </c>
      <c r="BQ9" s="103">
        <v>0</v>
      </c>
      <c r="BR9" s="103">
        <v>0</v>
      </c>
      <c r="BS9" s="103">
        <v>0</v>
      </c>
      <c r="BT9" s="103">
        <v>0</v>
      </c>
      <c r="BU9" s="103">
        <v>0</v>
      </c>
      <c r="BV9" s="103">
        <v>0</v>
      </c>
      <c r="BW9" s="103">
        <v>0</v>
      </c>
      <c r="BX9" s="103">
        <v>0</v>
      </c>
      <c r="BY9" s="103">
        <v>0</v>
      </c>
      <c r="BZ9" s="103">
        <v>0</v>
      </c>
      <c r="CA9" s="103">
        <v>0</v>
      </c>
      <c r="CB9" s="103">
        <v>0</v>
      </c>
      <c r="CC9" s="103">
        <v>0</v>
      </c>
      <c r="CD9" s="103">
        <v>0</v>
      </c>
      <c r="CE9" s="103">
        <v>0</v>
      </c>
      <c r="CF9" s="103">
        <v>0</v>
      </c>
      <c r="CG9" s="103">
        <v>0</v>
      </c>
      <c r="CH9" s="103">
        <v>0</v>
      </c>
      <c r="CI9" s="103">
        <v>0</v>
      </c>
      <c r="CJ9" s="103">
        <v>0</v>
      </c>
      <c r="CK9" s="103">
        <v>0</v>
      </c>
      <c r="CL9" s="103">
        <v>0</v>
      </c>
      <c r="CM9" s="103">
        <v>0</v>
      </c>
      <c r="CN9" s="103">
        <v>0</v>
      </c>
      <c r="CO9" s="103">
        <v>0</v>
      </c>
      <c r="CP9" s="103">
        <v>0</v>
      </c>
      <c r="CQ9" s="103">
        <v>0</v>
      </c>
      <c r="CR9" s="103">
        <v>0</v>
      </c>
      <c r="CS9" s="103">
        <v>0</v>
      </c>
      <c r="CT9" s="103">
        <v>0</v>
      </c>
      <c r="CU9" s="103">
        <v>0</v>
      </c>
    </row>
    <row r="10" spans="1:99" x14ac:dyDescent="0.2">
      <c r="C10" s="102" t="s">
        <v>175</v>
      </c>
      <c r="D10" s="103">
        <v>0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v>0</v>
      </c>
      <c r="R10" s="103">
        <v>0</v>
      </c>
      <c r="S10" s="103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0</v>
      </c>
      <c r="Y10" s="103">
        <v>0</v>
      </c>
      <c r="Z10" s="103">
        <v>0</v>
      </c>
      <c r="AA10" s="103">
        <v>0</v>
      </c>
      <c r="AB10" s="103">
        <v>0</v>
      </c>
      <c r="AC10" s="103">
        <v>0</v>
      </c>
      <c r="AD10" s="103">
        <v>0</v>
      </c>
      <c r="AE10" s="103">
        <v>0</v>
      </c>
      <c r="AF10" s="103">
        <v>0</v>
      </c>
      <c r="AG10" s="103">
        <v>0</v>
      </c>
      <c r="AH10" s="103">
        <v>0</v>
      </c>
      <c r="AI10" s="103">
        <v>0</v>
      </c>
      <c r="AJ10" s="103">
        <v>0</v>
      </c>
      <c r="AK10" s="103">
        <v>0</v>
      </c>
      <c r="AL10" s="103">
        <v>0</v>
      </c>
      <c r="AM10" s="103">
        <v>0</v>
      </c>
      <c r="AN10" s="103">
        <v>0</v>
      </c>
      <c r="AO10" s="103">
        <v>0</v>
      </c>
      <c r="AP10" s="103">
        <v>0</v>
      </c>
      <c r="AQ10" s="103">
        <v>0</v>
      </c>
      <c r="AR10" s="103">
        <v>0</v>
      </c>
      <c r="AS10" s="103">
        <v>0</v>
      </c>
      <c r="AT10" s="103">
        <v>0</v>
      </c>
      <c r="AU10" s="103">
        <v>0</v>
      </c>
      <c r="AV10" s="103">
        <v>0</v>
      </c>
      <c r="AW10" s="103">
        <v>0</v>
      </c>
      <c r="AX10" s="103">
        <v>0</v>
      </c>
      <c r="AY10" s="103">
        <v>0</v>
      </c>
      <c r="AZ10" s="103">
        <v>0</v>
      </c>
      <c r="BA10" s="103">
        <v>0</v>
      </c>
      <c r="BB10" s="103">
        <v>0</v>
      </c>
      <c r="BC10" s="103">
        <v>0</v>
      </c>
      <c r="BD10" s="103">
        <v>0</v>
      </c>
      <c r="BE10" s="103">
        <v>0</v>
      </c>
      <c r="BF10" s="103">
        <v>0</v>
      </c>
      <c r="BG10" s="103">
        <v>0</v>
      </c>
      <c r="BH10" s="103">
        <v>0</v>
      </c>
      <c r="BI10" s="103">
        <v>0</v>
      </c>
      <c r="BJ10" s="103">
        <v>0</v>
      </c>
      <c r="BK10" s="103">
        <v>0</v>
      </c>
      <c r="BL10" s="103">
        <v>0</v>
      </c>
      <c r="BM10" s="103">
        <v>0</v>
      </c>
      <c r="BN10" s="103">
        <v>0</v>
      </c>
      <c r="BO10" s="103">
        <v>0</v>
      </c>
      <c r="BP10" s="103">
        <v>0</v>
      </c>
      <c r="BQ10" s="103">
        <v>0</v>
      </c>
      <c r="BR10" s="103">
        <v>0</v>
      </c>
      <c r="BS10" s="103">
        <v>0</v>
      </c>
      <c r="BT10" s="103">
        <v>0</v>
      </c>
      <c r="BU10" s="103">
        <v>0</v>
      </c>
      <c r="BV10" s="103">
        <v>0</v>
      </c>
      <c r="BW10" s="103">
        <v>0</v>
      </c>
      <c r="BX10" s="103">
        <v>0</v>
      </c>
      <c r="BY10" s="103">
        <v>0</v>
      </c>
      <c r="BZ10" s="103">
        <v>0</v>
      </c>
      <c r="CA10" s="103">
        <v>0</v>
      </c>
      <c r="CB10" s="103">
        <v>0</v>
      </c>
      <c r="CC10" s="103">
        <v>0</v>
      </c>
      <c r="CD10" s="103">
        <v>0</v>
      </c>
      <c r="CE10" s="103">
        <v>0</v>
      </c>
      <c r="CF10" s="103">
        <v>0</v>
      </c>
      <c r="CG10" s="103">
        <v>0</v>
      </c>
      <c r="CH10" s="103">
        <v>0</v>
      </c>
      <c r="CI10" s="103">
        <v>0</v>
      </c>
      <c r="CJ10" s="103">
        <v>0</v>
      </c>
      <c r="CK10" s="103">
        <v>0</v>
      </c>
      <c r="CL10" s="103">
        <v>0</v>
      </c>
      <c r="CM10" s="103">
        <v>0</v>
      </c>
      <c r="CN10" s="103">
        <v>0</v>
      </c>
      <c r="CO10" s="103">
        <v>0</v>
      </c>
      <c r="CP10" s="103">
        <v>0</v>
      </c>
      <c r="CQ10" s="103">
        <v>0</v>
      </c>
      <c r="CR10" s="103">
        <v>0</v>
      </c>
      <c r="CS10" s="103">
        <v>0</v>
      </c>
      <c r="CT10" s="103">
        <v>0</v>
      </c>
      <c r="CU10" s="103">
        <v>0</v>
      </c>
    </row>
    <row r="11" spans="1:99" x14ac:dyDescent="0.2">
      <c r="C11" s="102" t="s">
        <v>176</v>
      </c>
      <c r="D11" s="103">
        <v>0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  <c r="P11" s="103">
        <v>0</v>
      </c>
      <c r="Q11" s="103">
        <v>0</v>
      </c>
      <c r="R11" s="103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0</v>
      </c>
      <c r="Y11" s="103">
        <v>0</v>
      </c>
      <c r="Z11" s="103">
        <v>0</v>
      </c>
      <c r="AA11" s="103">
        <v>0</v>
      </c>
      <c r="AB11" s="103">
        <v>0</v>
      </c>
      <c r="AC11" s="103">
        <v>0</v>
      </c>
      <c r="AD11" s="103">
        <v>0</v>
      </c>
      <c r="AE11" s="103">
        <v>0</v>
      </c>
      <c r="AF11" s="103">
        <v>0</v>
      </c>
      <c r="AG11" s="103">
        <v>0</v>
      </c>
      <c r="AH11" s="103">
        <v>0</v>
      </c>
      <c r="AI11" s="103">
        <v>0</v>
      </c>
      <c r="AJ11" s="103">
        <v>0</v>
      </c>
      <c r="AK11" s="103">
        <v>0</v>
      </c>
      <c r="AL11" s="103">
        <v>0</v>
      </c>
      <c r="AM11" s="103">
        <v>0</v>
      </c>
      <c r="AN11" s="103">
        <v>0</v>
      </c>
      <c r="AO11" s="103">
        <v>0</v>
      </c>
      <c r="AP11" s="103">
        <v>0</v>
      </c>
      <c r="AQ11" s="103">
        <v>0</v>
      </c>
      <c r="AR11" s="103">
        <v>0</v>
      </c>
      <c r="AS11" s="103">
        <v>0</v>
      </c>
      <c r="AT11" s="103">
        <v>0</v>
      </c>
      <c r="AU11" s="103">
        <v>0</v>
      </c>
      <c r="AV11" s="103">
        <v>0</v>
      </c>
      <c r="AW11" s="103">
        <v>0</v>
      </c>
      <c r="AX11" s="103">
        <v>0</v>
      </c>
      <c r="AY11" s="103">
        <v>0</v>
      </c>
      <c r="AZ11" s="103">
        <v>0</v>
      </c>
      <c r="BA11" s="103">
        <v>0</v>
      </c>
      <c r="BB11" s="103">
        <v>0</v>
      </c>
      <c r="BC11" s="103">
        <v>0</v>
      </c>
      <c r="BD11" s="103">
        <v>0</v>
      </c>
      <c r="BE11" s="103">
        <v>0</v>
      </c>
      <c r="BF11" s="103">
        <v>0</v>
      </c>
      <c r="BG11" s="103">
        <v>0</v>
      </c>
      <c r="BH11" s="103">
        <v>0</v>
      </c>
      <c r="BI11" s="103">
        <v>0</v>
      </c>
      <c r="BJ11" s="103">
        <v>0</v>
      </c>
      <c r="BK11" s="103">
        <v>0</v>
      </c>
      <c r="BL11" s="103">
        <v>0</v>
      </c>
      <c r="BM11" s="103">
        <v>0</v>
      </c>
      <c r="BN11" s="103">
        <v>0</v>
      </c>
      <c r="BO11" s="103">
        <v>0</v>
      </c>
      <c r="BP11" s="103">
        <v>0</v>
      </c>
      <c r="BQ11" s="103">
        <v>0</v>
      </c>
      <c r="BR11" s="103">
        <v>0</v>
      </c>
      <c r="BS11" s="103">
        <v>0</v>
      </c>
      <c r="BT11" s="103">
        <v>0</v>
      </c>
      <c r="BU11" s="103">
        <v>0</v>
      </c>
      <c r="BV11" s="103">
        <v>0</v>
      </c>
      <c r="BW11" s="103">
        <v>0</v>
      </c>
      <c r="BX11" s="103">
        <v>0</v>
      </c>
      <c r="BY11" s="103">
        <v>0</v>
      </c>
      <c r="BZ11" s="103">
        <v>0</v>
      </c>
      <c r="CA11" s="103">
        <v>0</v>
      </c>
      <c r="CB11" s="103">
        <v>0</v>
      </c>
      <c r="CC11" s="103">
        <v>0</v>
      </c>
      <c r="CD11" s="103">
        <v>0</v>
      </c>
      <c r="CE11" s="103">
        <v>0</v>
      </c>
      <c r="CF11" s="103">
        <v>0</v>
      </c>
      <c r="CG11" s="103">
        <v>0</v>
      </c>
      <c r="CH11" s="103">
        <v>0</v>
      </c>
      <c r="CI11" s="103">
        <v>0</v>
      </c>
      <c r="CJ11" s="103">
        <v>0</v>
      </c>
      <c r="CK11" s="103">
        <v>0</v>
      </c>
      <c r="CL11" s="103">
        <v>0</v>
      </c>
      <c r="CM11" s="103">
        <v>0</v>
      </c>
      <c r="CN11" s="103">
        <v>0</v>
      </c>
      <c r="CO11" s="103">
        <v>0</v>
      </c>
      <c r="CP11" s="103">
        <v>0</v>
      </c>
      <c r="CQ11" s="103">
        <v>0</v>
      </c>
      <c r="CR11" s="103">
        <v>0</v>
      </c>
      <c r="CS11" s="103">
        <v>0</v>
      </c>
      <c r="CT11" s="103">
        <v>0</v>
      </c>
      <c r="CU11" s="103">
        <v>0</v>
      </c>
    </row>
    <row r="12" spans="1:99" x14ac:dyDescent="0.2">
      <c r="C12" s="102" t="s">
        <v>177</v>
      </c>
      <c r="D12" s="103">
        <v>0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v>0</v>
      </c>
      <c r="R12" s="103">
        <v>0</v>
      </c>
      <c r="S12" s="103">
        <v>0</v>
      </c>
      <c r="T12" s="103">
        <v>0</v>
      </c>
      <c r="U12" s="103">
        <v>0</v>
      </c>
      <c r="V12" s="103">
        <v>0</v>
      </c>
      <c r="W12" s="103">
        <v>0</v>
      </c>
      <c r="X12" s="103">
        <v>0</v>
      </c>
      <c r="Y12" s="103">
        <v>0</v>
      </c>
      <c r="Z12" s="103">
        <v>0</v>
      </c>
      <c r="AA12" s="103">
        <v>0</v>
      </c>
      <c r="AB12" s="103">
        <v>0</v>
      </c>
      <c r="AC12" s="103">
        <v>0</v>
      </c>
      <c r="AD12" s="103">
        <v>0</v>
      </c>
      <c r="AE12" s="103">
        <v>0</v>
      </c>
      <c r="AF12" s="103">
        <v>0</v>
      </c>
      <c r="AG12" s="103">
        <v>0</v>
      </c>
      <c r="AH12" s="103">
        <v>0</v>
      </c>
      <c r="AI12" s="103">
        <v>0</v>
      </c>
      <c r="AJ12" s="103">
        <v>0</v>
      </c>
      <c r="AK12" s="103">
        <v>0</v>
      </c>
      <c r="AL12" s="103">
        <v>0</v>
      </c>
      <c r="AM12" s="103">
        <v>0</v>
      </c>
      <c r="AN12" s="103">
        <v>0</v>
      </c>
      <c r="AO12" s="103">
        <v>0</v>
      </c>
      <c r="AP12" s="103">
        <v>0</v>
      </c>
      <c r="AQ12" s="103">
        <v>0</v>
      </c>
      <c r="AR12" s="103">
        <v>0</v>
      </c>
      <c r="AS12" s="103">
        <v>0</v>
      </c>
      <c r="AT12" s="103">
        <v>0</v>
      </c>
      <c r="AU12" s="103">
        <v>0</v>
      </c>
      <c r="AV12" s="103">
        <v>0</v>
      </c>
      <c r="AW12" s="103">
        <v>0</v>
      </c>
      <c r="AX12" s="103">
        <v>0</v>
      </c>
      <c r="AY12" s="103">
        <v>0</v>
      </c>
      <c r="AZ12" s="103">
        <v>0</v>
      </c>
      <c r="BA12" s="103">
        <v>0</v>
      </c>
      <c r="BB12" s="103">
        <v>0</v>
      </c>
      <c r="BC12" s="103">
        <v>0</v>
      </c>
      <c r="BD12" s="103">
        <v>0</v>
      </c>
      <c r="BE12" s="103">
        <v>0</v>
      </c>
      <c r="BF12" s="103">
        <v>0</v>
      </c>
      <c r="BG12" s="103">
        <v>0</v>
      </c>
      <c r="BH12" s="103">
        <v>0</v>
      </c>
      <c r="BI12" s="103">
        <v>0</v>
      </c>
      <c r="BJ12" s="103">
        <v>0</v>
      </c>
      <c r="BK12" s="103">
        <v>0</v>
      </c>
      <c r="BL12" s="103">
        <v>0</v>
      </c>
      <c r="BM12" s="103">
        <v>0</v>
      </c>
      <c r="BN12" s="103">
        <v>0</v>
      </c>
      <c r="BO12" s="103">
        <v>0</v>
      </c>
      <c r="BP12" s="103">
        <v>0</v>
      </c>
      <c r="BQ12" s="103">
        <v>0</v>
      </c>
      <c r="BR12" s="103">
        <v>0</v>
      </c>
      <c r="BS12" s="103">
        <v>0</v>
      </c>
      <c r="BT12" s="103">
        <v>0</v>
      </c>
      <c r="BU12" s="103">
        <v>0</v>
      </c>
      <c r="BV12" s="103">
        <v>0</v>
      </c>
      <c r="BW12" s="103">
        <v>0</v>
      </c>
      <c r="BX12" s="103">
        <v>0</v>
      </c>
      <c r="BY12" s="103">
        <v>0</v>
      </c>
      <c r="BZ12" s="103">
        <v>0</v>
      </c>
      <c r="CA12" s="103">
        <v>0</v>
      </c>
      <c r="CB12" s="103">
        <v>0</v>
      </c>
      <c r="CC12" s="103">
        <v>0</v>
      </c>
      <c r="CD12" s="103">
        <v>0</v>
      </c>
      <c r="CE12" s="103">
        <v>0</v>
      </c>
      <c r="CF12" s="103">
        <v>0</v>
      </c>
      <c r="CG12" s="103">
        <v>0</v>
      </c>
      <c r="CH12" s="103">
        <v>0</v>
      </c>
      <c r="CI12" s="103">
        <v>0</v>
      </c>
      <c r="CJ12" s="103">
        <v>0</v>
      </c>
      <c r="CK12" s="103">
        <v>0</v>
      </c>
      <c r="CL12" s="103">
        <v>0</v>
      </c>
      <c r="CM12" s="103">
        <v>0</v>
      </c>
      <c r="CN12" s="103">
        <v>0</v>
      </c>
      <c r="CO12" s="103">
        <v>0</v>
      </c>
      <c r="CP12" s="103">
        <v>0</v>
      </c>
      <c r="CQ12" s="103">
        <v>0</v>
      </c>
      <c r="CR12" s="103">
        <v>0</v>
      </c>
      <c r="CS12" s="103">
        <v>0</v>
      </c>
      <c r="CT12" s="103">
        <v>0</v>
      </c>
      <c r="CU12" s="103">
        <v>0</v>
      </c>
    </row>
    <row r="13" spans="1:99" x14ac:dyDescent="0.2">
      <c r="C13" s="102" t="s">
        <v>178</v>
      </c>
      <c r="D13" s="103">
        <v>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  <c r="P13" s="103">
        <v>0</v>
      </c>
      <c r="Q13" s="103">
        <v>0</v>
      </c>
      <c r="R13" s="103">
        <v>0</v>
      </c>
      <c r="S13" s="103">
        <v>0</v>
      </c>
      <c r="T13" s="103">
        <v>0</v>
      </c>
      <c r="U13" s="103">
        <v>0</v>
      </c>
      <c r="V13" s="103">
        <v>0</v>
      </c>
      <c r="W13" s="103">
        <v>0</v>
      </c>
      <c r="X13" s="103">
        <v>0</v>
      </c>
      <c r="Y13" s="103">
        <v>0</v>
      </c>
      <c r="Z13" s="103">
        <v>0</v>
      </c>
      <c r="AA13" s="103">
        <v>0</v>
      </c>
      <c r="AB13" s="103">
        <v>0</v>
      </c>
      <c r="AC13" s="103">
        <v>0</v>
      </c>
      <c r="AD13" s="103">
        <v>0</v>
      </c>
      <c r="AE13" s="103">
        <v>0</v>
      </c>
      <c r="AF13" s="103">
        <v>0</v>
      </c>
      <c r="AG13" s="103">
        <v>0</v>
      </c>
      <c r="AH13" s="103">
        <v>0</v>
      </c>
      <c r="AI13" s="103">
        <v>0</v>
      </c>
      <c r="AJ13" s="103">
        <v>0</v>
      </c>
      <c r="AK13" s="103">
        <v>0</v>
      </c>
      <c r="AL13" s="103">
        <v>0</v>
      </c>
      <c r="AM13" s="103">
        <v>0</v>
      </c>
      <c r="AN13" s="103">
        <v>0</v>
      </c>
      <c r="AO13" s="103">
        <v>0</v>
      </c>
      <c r="AP13" s="103">
        <v>0</v>
      </c>
      <c r="AQ13" s="103">
        <v>0</v>
      </c>
      <c r="AR13" s="103">
        <v>0</v>
      </c>
      <c r="AS13" s="103">
        <v>0</v>
      </c>
      <c r="AT13" s="103">
        <v>0</v>
      </c>
      <c r="AU13" s="103">
        <v>0</v>
      </c>
      <c r="AV13" s="103">
        <v>0</v>
      </c>
      <c r="AW13" s="103">
        <v>0</v>
      </c>
      <c r="AX13" s="103">
        <v>0</v>
      </c>
      <c r="AY13" s="103">
        <v>0</v>
      </c>
      <c r="AZ13" s="103">
        <v>0</v>
      </c>
      <c r="BA13" s="103">
        <v>0</v>
      </c>
      <c r="BB13" s="103">
        <v>0</v>
      </c>
      <c r="BC13" s="103">
        <v>0</v>
      </c>
      <c r="BD13" s="103">
        <v>0</v>
      </c>
      <c r="BE13" s="103">
        <v>0</v>
      </c>
      <c r="BF13" s="103">
        <v>0</v>
      </c>
      <c r="BG13" s="103">
        <v>0</v>
      </c>
      <c r="BH13" s="103">
        <v>0</v>
      </c>
      <c r="BI13" s="103">
        <v>0</v>
      </c>
      <c r="BJ13" s="103">
        <v>0</v>
      </c>
      <c r="BK13" s="103">
        <v>0</v>
      </c>
      <c r="BL13" s="103">
        <v>0</v>
      </c>
      <c r="BM13" s="103">
        <v>0</v>
      </c>
      <c r="BN13" s="103">
        <v>0</v>
      </c>
      <c r="BO13" s="103">
        <v>0</v>
      </c>
      <c r="BP13" s="103">
        <v>0</v>
      </c>
      <c r="BQ13" s="103">
        <v>0</v>
      </c>
      <c r="BR13" s="103">
        <v>0</v>
      </c>
      <c r="BS13" s="103">
        <v>0</v>
      </c>
      <c r="BT13" s="103">
        <v>0</v>
      </c>
      <c r="BU13" s="103">
        <v>0</v>
      </c>
      <c r="BV13" s="103">
        <v>0</v>
      </c>
      <c r="BW13" s="103">
        <v>0</v>
      </c>
      <c r="BX13" s="103">
        <v>0</v>
      </c>
      <c r="BY13" s="103">
        <v>0</v>
      </c>
      <c r="BZ13" s="103">
        <v>0</v>
      </c>
      <c r="CA13" s="103">
        <v>0</v>
      </c>
      <c r="CB13" s="103">
        <v>0</v>
      </c>
      <c r="CC13" s="103">
        <v>0</v>
      </c>
      <c r="CD13" s="103">
        <v>0</v>
      </c>
      <c r="CE13" s="103">
        <v>0</v>
      </c>
      <c r="CF13" s="103">
        <v>0</v>
      </c>
      <c r="CG13" s="103">
        <v>0</v>
      </c>
      <c r="CH13" s="103">
        <v>0</v>
      </c>
      <c r="CI13" s="103">
        <v>0</v>
      </c>
      <c r="CJ13" s="103">
        <v>0</v>
      </c>
      <c r="CK13" s="103">
        <v>0</v>
      </c>
      <c r="CL13" s="103">
        <v>0</v>
      </c>
      <c r="CM13" s="103">
        <v>0</v>
      </c>
      <c r="CN13" s="103">
        <v>0</v>
      </c>
      <c r="CO13" s="103">
        <v>0</v>
      </c>
      <c r="CP13" s="103">
        <v>0</v>
      </c>
      <c r="CQ13" s="103">
        <v>0</v>
      </c>
      <c r="CR13" s="103">
        <v>0</v>
      </c>
      <c r="CS13" s="103">
        <v>0</v>
      </c>
      <c r="CT13" s="103">
        <v>0</v>
      </c>
      <c r="CU13" s="103">
        <v>0</v>
      </c>
    </row>
    <row r="14" spans="1:99" x14ac:dyDescent="0.2">
      <c r="C14" s="102" t="s">
        <v>179</v>
      </c>
      <c r="D14" s="103">
        <v>0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0</v>
      </c>
      <c r="P14" s="103">
        <v>0</v>
      </c>
      <c r="Q14" s="103">
        <v>0</v>
      </c>
      <c r="R14" s="103">
        <v>0</v>
      </c>
      <c r="S14" s="103">
        <v>0</v>
      </c>
      <c r="T14" s="103">
        <v>0</v>
      </c>
      <c r="U14" s="103">
        <v>0</v>
      </c>
      <c r="V14" s="103">
        <v>0</v>
      </c>
      <c r="W14" s="103">
        <v>0</v>
      </c>
      <c r="X14" s="103">
        <v>0</v>
      </c>
      <c r="Y14" s="103">
        <v>0</v>
      </c>
      <c r="Z14" s="103">
        <v>0</v>
      </c>
      <c r="AA14" s="103">
        <v>0</v>
      </c>
      <c r="AB14" s="103">
        <v>0</v>
      </c>
      <c r="AC14" s="103">
        <v>0</v>
      </c>
      <c r="AD14" s="103">
        <v>0</v>
      </c>
      <c r="AE14" s="103">
        <v>0</v>
      </c>
      <c r="AF14" s="103">
        <v>0</v>
      </c>
      <c r="AG14" s="103">
        <v>0</v>
      </c>
      <c r="AH14" s="103">
        <v>0</v>
      </c>
      <c r="AI14" s="103">
        <v>0</v>
      </c>
      <c r="AJ14" s="103">
        <v>0</v>
      </c>
      <c r="AK14" s="103">
        <v>0</v>
      </c>
      <c r="AL14" s="103">
        <v>0</v>
      </c>
      <c r="AM14" s="103">
        <v>0</v>
      </c>
      <c r="AN14" s="103">
        <v>0</v>
      </c>
      <c r="AO14" s="103">
        <v>0</v>
      </c>
      <c r="AP14" s="103">
        <v>0</v>
      </c>
      <c r="AQ14" s="103">
        <v>0</v>
      </c>
      <c r="AR14" s="103">
        <v>0</v>
      </c>
      <c r="AS14" s="103">
        <v>0</v>
      </c>
      <c r="AT14" s="103">
        <v>0</v>
      </c>
      <c r="AU14" s="103">
        <v>0</v>
      </c>
      <c r="AV14" s="103">
        <v>0</v>
      </c>
      <c r="AW14" s="103">
        <v>0</v>
      </c>
      <c r="AX14" s="103">
        <v>0</v>
      </c>
      <c r="AY14" s="103">
        <v>0</v>
      </c>
      <c r="AZ14" s="103">
        <v>0</v>
      </c>
      <c r="BA14" s="103">
        <v>0</v>
      </c>
      <c r="BB14" s="103">
        <v>0</v>
      </c>
      <c r="BC14" s="103">
        <v>0</v>
      </c>
      <c r="BD14" s="103">
        <v>0</v>
      </c>
      <c r="BE14" s="103">
        <v>0</v>
      </c>
      <c r="BF14" s="103">
        <v>0</v>
      </c>
      <c r="BG14" s="103">
        <v>0</v>
      </c>
      <c r="BH14" s="103">
        <v>0</v>
      </c>
      <c r="BI14" s="103">
        <v>0</v>
      </c>
      <c r="BJ14" s="103">
        <v>0</v>
      </c>
      <c r="BK14" s="103">
        <v>0</v>
      </c>
      <c r="BL14" s="103">
        <v>0</v>
      </c>
      <c r="BM14" s="103">
        <v>0</v>
      </c>
      <c r="BN14" s="103">
        <v>0</v>
      </c>
      <c r="BO14" s="103">
        <v>0</v>
      </c>
      <c r="BP14" s="103">
        <v>0</v>
      </c>
      <c r="BQ14" s="103">
        <v>0</v>
      </c>
      <c r="BR14" s="103">
        <v>0</v>
      </c>
      <c r="BS14" s="103">
        <v>0</v>
      </c>
      <c r="BT14" s="103">
        <v>0</v>
      </c>
      <c r="BU14" s="103">
        <v>0</v>
      </c>
      <c r="BV14" s="103">
        <v>0</v>
      </c>
      <c r="BW14" s="103">
        <v>0</v>
      </c>
      <c r="BX14" s="103">
        <v>0</v>
      </c>
      <c r="BY14" s="103">
        <v>0</v>
      </c>
      <c r="BZ14" s="103">
        <v>0</v>
      </c>
      <c r="CA14" s="103">
        <v>0</v>
      </c>
      <c r="CB14" s="103">
        <v>0</v>
      </c>
      <c r="CC14" s="103">
        <v>0</v>
      </c>
      <c r="CD14" s="103">
        <v>0</v>
      </c>
      <c r="CE14" s="103">
        <v>0</v>
      </c>
      <c r="CF14" s="103">
        <v>0</v>
      </c>
      <c r="CG14" s="103">
        <v>0</v>
      </c>
      <c r="CH14" s="103">
        <v>0</v>
      </c>
      <c r="CI14" s="103">
        <v>0</v>
      </c>
      <c r="CJ14" s="103">
        <v>0</v>
      </c>
      <c r="CK14" s="103">
        <v>0</v>
      </c>
      <c r="CL14" s="103">
        <v>0</v>
      </c>
      <c r="CM14" s="103">
        <v>0</v>
      </c>
      <c r="CN14" s="103">
        <v>0</v>
      </c>
      <c r="CO14" s="103">
        <v>0</v>
      </c>
      <c r="CP14" s="103">
        <v>0</v>
      </c>
      <c r="CQ14" s="103">
        <v>0</v>
      </c>
      <c r="CR14" s="103">
        <v>0</v>
      </c>
      <c r="CS14" s="103">
        <v>0</v>
      </c>
      <c r="CT14" s="103">
        <v>0</v>
      </c>
      <c r="CU14" s="103">
        <v>0</v>
      </c>
    </row>
    <row r="15" spans="1:99" x14ac:dyDescent="0.2">
      <c r="C15" s="102" t="s">
        <v>180</v>
      </c>
      <c r="D15" s="103">
        <v>0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0</v>
      </c>
      <c r="S15" s="103">
        <v>0</v>
      </c>
      <c r="T15" s="103">
        <v>0</v>
      </c>
      <c r="U15" s="103">
        <v>0</v>
      </c>
      <c r="V15" s="103">
        <v>0</v>
      </c>
      <c r="W15" s="103">
        <v>0</v>
      </c>
      <c r="X15" s="103">
        <v>0</v>
      </c>
      <c r="Y15" s="103">
        <v>0</v>
      </c>
      <c r="Z15" s="103">
        <v>0</v>
      </c>
      <c r="AA15" s="103">
        <v>0</v>
      </c>
      <c r="AB15" s="103">
        <v>0</v>
      </c>
      <c r="AC15" s="103">
        <v>0</v>
      </c>
      <c r="AD15" s="103">
        <v>0</v>
      </c>
      <c r="AE15" s="103">
        <v>0</v>
      </c>
      <c r="AF15" s="103">
        <v>0</v>
      </c>
      <c r="AG15" s="103">
        <v>0</v>
      </c>
      <c r="AH15" s="103">
        <v>0</v>
      </c>
      <c r="AI15" s="103">
        <v>0</v>
      </c>
      <c r="AJ15" s="103">
        <v>0</v>
      </c>
      <c r="AK15" s="103">
        <v>0</v>
      </c>
      <c r="AL15" s="103">
        <v>0</v>
      </c>
      <c r="AM15" s="103">
        <v>0</v>
      </c>
      <c r="AN15" s="103">
        <v>0</v>
      </c>
      <c r="AO15" s="103">
        <v>0</v>
      </c>
      <c r="AP15" s="103">
        <v>0</v>
      </c>
      <c r="AQ15" s="103">
        <v>0</v>
      </c>
      <c r="AR15" s="103">
        <v>0</v>
      </c>
      <c r="AS15" s="103">
        <v>0</v>
      </c>
      <c r="AT15" s="103">
        <v>0</v>
      </c>
      <c r="AU15" s="103">
        <v>0</v>
      </c>
      <c r="AV15" s="103">
        <v>0</v>
      </c>
      <c r="AW15" s="103">
        <v>0</v>
      </c>
      <c r="AX15" s="103">
        <v>0</v>
      </c>
      <c r="AY15" s="103">
        <v>0</v>
      </c>
      <c r="AZ15" s="103">
        <v>0</v>
      </c>
      <c r="BA15" s="103">
        <v>0</v>
      </c>
      <c r="BB15" s="103">
        <v>0</v>
      </c>
      <c r="BC15" s="103">
        <v>0</v>
      </c>
      <c r="BD15" s="103">
        <v>0</v>
      </c>
      <c r="BE15" s="103">
        <v>0</v>
      </c>
      <c r="BF15" s="103">
        <v>0</v>
      </c>
      <c r="BG15" s="103">
        <v>0</v>
      </c>
      <c r="BH15" s="103">
        <v>0</v>
      </c>
      <c r="BI15" s="103">
        <v>0</v>
      </c>
      <c r="BJ15" s="103">
        <v>0</v>
      </c>
      <c r="BK15" s="103">
        <v>0</v>
      </c>
      <c r="BL15" s="103">
        <v>0</v>
      </c>
      <c r="BM15" s="103">
        <v>0</v>
      </c>
      <c r="BN15" s="103">
        <v>0</v>
      </c>
      <c r="BO15" s="103">
        <v>0</v>
      </c>
      <c r="BP15" s="103">
        <v>0</v>
      </c>
      <c r="BQ15" s="103">
        <v>0</v>
      </c>
      <c r="BR15" s="103">
        <v>0</v>
      </c>
      <c r="BS15" s="103">
        <v>0</v>
      </c>
      <c r="BT15" s="103">
        <v>0</v>
      </c>
      <c r="BU15" s="103">
        <v>0</v>
      </c>
      <c r="BV15" s="103">
        <v>0</v>
      </c>
      <c r="BW15" s="103">
        <v>0</v>
      </c>
      <c r="BX15" s="103">
        <v>0</v>
      </c>
      <c r="BY15" s="103">
        <v>0</v>
      </c>
      <c r="BZ15" s="103">
        <v>0</v>
      </c>
      <c r="CA15" s="103">
        <v>0</v>
      </c>
      <c r="CB15" s="103">
        <v>0</v>
      </c>
      <c r="CC15" s="103">
        <v>0</v>
      </c>
      <c r="CD15" s="103">
        <v>0</v>
      </c>
      <c r="CE15" s="103">
        <v>0</v>
      </c>
      <c r="CF15" s="103">
        <v>0</v>
      </c>
      <c r="CG15" s="103">
        <v>0</v>
      </c>
      <c r="CH15" s="103">
        <v>0</v>
      </c>
      <c r="CI15" s="103">
        <v>0</v>
      </c>
      <c r="CJ15" s="103">
        <v>0</v>
      </c>
      <c r="CK15" s="103">
        <v>0</v>
      </c>
      <c r="CL15" s="103">
        <v>0</v>
      </c>
      <c r="CM15" s="103">
        <v>0</v>
      </c>
      <c r="CN15" s="103">
        <v>0</v>
      </c>
      <c r="CO15" s="103">
        <v>0</v>
      </c>
      <c r="CP15" s="103">
        <v>0</v>
      </c>
      <c r="CQ15" s="103">
        <v>0</v>
      </c>
      <c r="CR15" s="103">
        <v>0</v>
      </c>
      <c r="CS15" s="103">
        <v>0</v>
      </c>
      <c r="CT15" s="103">
        <v>0</v>
      </c>
      <c r="CU15" s="103">
        <v>0</v>
      </c>
    </row>
    <row r="16" spans="1:99" x14ac:dyDescent="0.2">
      <c r="C16" s="102" t="s">
        <v>181</v>
      </c>
      <c r="D16" s="103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  <c r="P16" s="103">
        <v>0</v>
      </c>
      <c r="Q16" s="103">
        <v>0</v>
      </c>
      <c r="R16" s="103">
        <v>0</v>
      </c>
      <c r="S16" s="103">
        <v>0</v>
      </c>
      <c r="T16" s="103">
        <v>0</v>
      </c>
      <c r="U16" s="103">
        <v>0</v>
      </c>
      <c r="V16" s="103">
        <v>0</v>
      </c>
      <c r="W16" s="103">
        <v>0</v>
      </c>
      <c r="X16" s="103">
        <v>0</v>
      </c>
      <c r="Y16" s="103">
        <v>0</v>
      </c>
      <c r="Z16" s="103">
        <v>0</v>
      </c>
      <c r="AA16" s="103">
        <v>0</v>
      </c>
      <c r="AB16" s="103">
        <v>0</v>
      </c>
      <c r="AC16" s="103">
        <v>0</v>
      </c>
      <c r="AD16" s="103">
        <v>0</v>
      </c>
      <c r="AE16" s="103">
        <v>0</v>
      </c>
      <c r="AF16" s="103">
        <v>0</v>
      </c>
      <c r="AG16" s="103">
        <v>0</v>
      </c>
      <c r="AH16" s="103">
        <v>0</v>
      </c>
      <c r="AI16" s="103">
        <v>0</v>
      </c>
      <c r="AJ16" s="103">
        <v>0</v>
      </c>
      <c r="AK16" s="103">
        <v>0</v>
      </c>
      <c r="AL16" s="103">
        <v>0</v>
      </c>
      <c r="AM16" s="103">
        <v>0</v>
      </c>
      <c r="AN16" s="103">
        <v>0</v>
      </c>
      <c r="AO16" s="103">
        <v>0</v>
      </c>
      <c r="AP16" s="103">
        <v>0</v>
      </c>
      <c r="AQ16" s="103">
        <v>0</v>
      </c>
      <c r="AR16" s="103">
        <v>0</v>
      </c>
      <c r="AS16" s="103">
        <v>0</v>
      </c>
      <c r="AT16" s="103">
        <v>0</v>
      </c>
      <c r="AU16" s="103">
        <v>0</v>
      </c>
      <c r="AV16" s="103">
        <v>0</v>
      </c>
      <c r="AW16" s="103">
        <v>0</v>
      </c>
      <c r="AX16" s="103">
        <v>0</v>
      </c>
      <c r="AY16" s="103">
        <v>0</v>
      </c>
      <c r="AZ16" s="103">
        <v>0</v>
      </c>
      <c r="BA16" s="103">
        <v>0</v>
      </c>
      <c r="BB16" s="103">
        <v>0</v>
      </c>
      <c r="BC16" s="103">
        <v>0</v>
      </c>
      <c r="BD16" s="103">
        <v>0</v>
      </c>
      <c r="BE16" s="103">
        <v>0</v>
      </c>
      <c r="BF16" s="103">
        <v>0</v>
      </c>
      <c r="BG16" s="103">
        <v>0</v>
      </c>
      <c r="BH16" s="103">
        <v>0</v>
      </c>
      <c r="BI16" s="103">
        <v>0</v>
      </c>
      <c r="BJ16" s="103">
        <v>0</v>
      </c>
      <c r="BK16" s="103">
        <v>0</v>
      </c>
      <c r="BL16" s="103">
        <v>0</v>
      </c>
      <c r="BM16" s="103">
        <v>0</v>
      </c>
      <c r="BN16" s="103">
        <v>0</v>
      </c>
      <c r="BO16" s="103">
        <v>0</v>
      </c>
      <c r="BP16" s="103">
        <v>0</v>
      </c>
      <c r="BQ16" s="103">
        <v>0</v>
      </c>
      <c r="BR16" s="103">
        <v>0</v>
      </c>
      <c r="BS16" s="103">
        <v>0</v>
      </c>
      <c r="BT16" s="103">
        <v>0</v>
      </c>
      <c r="BU16" s="103">
        <v>0</v>
      </c>
      <c r="BV16" s="103">
        <v>0</v>
      </c>
      <c r="BW16" s="103">
        <v>0</v>
      </c>
      <c r="BX16" s="103">
        <v>0</v>
      </c>
      <c r="BY16" s="103">
        <v>0</v>
      </c>
      <c r="BZ16" s="103">
        <v>0</v>
      </c>
      <c r="CA16" s="103">
        <v>0</v>
      </c>
      <c r="CB16" s="103">
        <v>0</v>
      </c>
      <c r="CC16" s="103">
        <v>0</v>
      </c>
      <c r="CD16" s="103">
        <v>0</v>
      </c>
      <c r="CE16" s="103">
        <v>0</v>
      </c>
      <c r="CF16" s="103">
        <v>0</v>
      </c>
      <c r="CG16" s="103">
        <v>0</v>
      </c>
      <c r="CH16" s="103">
        <v>0</v>
      </c>
      <c r="CI16" s="103">
        <v>0</v>
      </c>
      <c r="CJ16" s="103">
        <v>0</v>
      </c>
      <c r="CK16" s="103">
        <v>0</v>
      </c>
      <c r="CL16" s="103">
        <v>0</v>
      </c>
      <c r="CM16" s="103">
        <v>0</v>
      </c>
      <c r="CN16" s="103">
        <v>0</v>
      </c>
      <c r="CO16" s="103">
        <v>0</v>
      </c>
      <c r="CP16" s="103">
        <v>0</v>
      </c>
      <c r="CQ16" s="103">
        <v>0</v>
      </c>
      <c r="CR16" s="103">
        <v>0</v>
      </c>
      <c r="CS16" s="103">
        <v>0</v>
      </c>
      <c r="CT16" s="103">
        <v>0</v>
      </c>
      <c r="CU16" s="103">
        <v>0</v>
      </c>
    </row>
    <row r="17" spans="2:99" x14ac:dyDescent="0.2">
      <c r="C17" s="102" t="s">
        <v>182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  <c r="R17" s="103">
        <v>0</v>
      </c>
      <c r="S17" s="103">
        <v>0</v>
      </c>
      <c r="T17" s="103">
        <v>0</v>
      </c>
      <c r="U17" s="103">
        <v>0</v>
      </c>
      <c r="V17" s="103">
        <v>0</v>
      </c>
      <c r="W17" s="103">
        <v>0</v>
      </c>
      <c r="X17" s="103">
        <v>0</v>
      </c>
      <c r="Y17" s="103">
        <v>0</v>
      </c>
      <c r="Z17" s="103">
        <v>0</v>
      </c>
      <c r="AA17" s="103">
        <v>0</v>
      </c>
      <c r="AB17" s="103">
        <v>0</v>
      </c>
      <c r="AC17" s="103">
        <v>0</v>
      </c>
      <c r="AD17" s="103">
        <v>0</v>
      </c>
      <c r="AE17" s="103">
        <v>0</v>
      </c>
      <c r="AF17" s="103">
        <v>0</v>
      </c>
      <c r="AG17" s="103">
        <v>0</v>
      </c>
      <c r="AH17" s="103">
        <v>0</v>
      </c>
      <c r="AI17" s="103">
        <v>0</v>
      </c>
      <c r="AJ17" s="103">
        <v>0</v>
      </c>
      <c r="AK17" s="103">
        <v>0</v>
      </c>
      <c r="AL17" s="103">
        <v>0</v>
      </c>
      <c r="AM17" s="103">
        <v>0</v>
      </c>
      <c r="AN17" s="103">
        <v>0</v>
      </c>
      <c r="AO17" s="103">
        <v>0</v>
      </c>
      <c r="AP17" s="103">
        <v>0</v>
      </c>
      <c r="AQ17" s="103">
        <v>0</v>
      </c>
      <c r="AR17" s="103">
        <v>0</v>
      </c>
      <c r="AS17" s="103">
        <v>0</v>
      </c>
      <c r="AT17" s="103">
        <v>0</v>
      </c>
      <c r="AU17" s="103">
        <v>0</v>
      </c>
      <c r="AV17" s="103">
        <v>0</v>
      </c>
      <c r="AW17" s="103">
        <v>0</v>
      </c>
      <c r="AX17" s="103">
        <v>0</v>
      </c>
      <c r="AY17" s="103">
        <v>0</v>
      </c>
      <c r="AZ17" s="103">
        <v>0</v>
      </c>
      <c r="BA17" s="103">
        <v>0</v>
      </c>
      <c r="BB17" s="103">
        <v>0</v>
      </c>
      <c r="BC17" s="103">
        <v>0</v>
      </c>
      <c r="BD17" s="103">
        <v>0</v>
      </c>
      <c r="BE17" s="103">
        <v>0</v>
      </c>
      <c r="BF17" s="103">
        <v>0</v>
      </c>
      <c r="BG17" s="103">
        <v>0</v>
      </c>
      <c r="BH17" s="103">
        <v>0</v>
      </c>
      <c r="BI17" s="103">
        <v>0</v>
      </c>
      <c r="BJ17" s="103">
        <v>0</v>
      </c>
      <c r="BK17" s="103">
        <v>0</v>
      </c>
      <c r="BL17" s="103">
        <v>0</v>
      </c>
      <c r="BM17" s="103">
        <v>0</v>
      </c>
      <c r="BN17" s="103">
        <v>0</v>
      </c>
      <c r="BO17" s="103">
        <v>0</v>
      </c>
      <c r="BP17" s="103">
        <v>0</v>
      </c>
      <c r="BQ17" s="103">
        <v>0</v>
      </c>
      <c r="BR17" s="103">
        <v>0</v>
      </c>
      <c r="BS17" s="103">
        <v>0</v>
      </c>
      <c r="BT17" s="103">
        <v>0</v>
      </c>
      <c r="BU17" s="103">
        <v>0</v>
      </c>
      <c r="BV17" s="103">
        <v>0</v>
      </c>
      <c r="BW17" s="103">
        <v>0</v>
      </c>
      <c r="BX17" s="103">
        <v>0</v>
      </c>
      <c r="BY17" s="103">
        <v>0</v>
      </c>
      <c r="BZ17" s="103">
        <v>0</v>
      </c>
      <c r="CA17" s="103">
        <v>0</v>
      </c>
      <c r="CB17" s="103">
        <v>0</v>
      </c>
      <c r="CC17" s="103">
        <v>0</v>
      </c>
      <c r="CD17" s="103">
        <v>0</v>
      </c>
      <c r="CE17" s="103">
        <v>0</v>
      </c>
      <c r="CF17" s="103">
        <v>0</v>
      </c>
      <c r="CG17" s="103">
        <v>0</v>
      </c>
      <c r="CH17" s="103">
        <v>0</v>
      </c>
      <c r="CI17" s="103">
        <v>0</v>
      </c>
      <c r="CJ17" s="103">
        <v>0</v>
      </c>
      <c r="CK17" s="103">
        <v>0</v>
      </c>
      <c r="CL17" s="103">
        <v>0</v>
      </c>
      <c r="CM17" s="103">
        <v>0</v>
      </c>
      <c r="CN17" s="103">
        <v>0</v>
      </c>
      <c r="CO17" s="103">
        <v>0</v>
      </c>
      <c r="CP17" s="103">
        <v>0</v>
      </c>
      <c r="CQ17" s="103">
        <v>0</v>
      </c>
      <c r="CR17" s="103">
        <v>0</v>
      </c>
      <c r="CS17" s="103">
        <v>0</v>
      </c>
      <c r="CT17" s="103">
        <v>0</v>
      </c>
      <c r="CU17" s="103">
        <v>0</v>
      </c>
    </row>
    <row r="18" spans="2:99" x14ac:dyDescent="0.2">
      <c r="C18" s="102" t="s">
        <v>183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  <c r="R18" s="103">
        <v>0</v>
      </c>
      <c r="S18" s="103">
        <v>0</v>
      </c>
      <c r="T18" s="103">
        <v>0</v>
      </c>
      <c r="U18" s="103">
        <v>0</v>
      </c>
      <c r="V18" s="103">
        <v>0</v>
      </c>
      <c r="W18" s="103">
        <v>0</v>
      </c>
      <c r="X18" s="103">
        <v>0</v>
      </c>
      <c r="Y18" s="103">
        <v>0</v>
      </c>
      <c r="Z18" s="103">
        <v>0</v>
      </c>
      <c r="AA18" s="103">
        <v>0</v>
      </c>
      <c r="AB18" s="103">
        <v>0</v>
      </c>
      <c r="AC18" s="103">
        <v>0</v>
      </c>
      <c r="AD18" s="103">
        <v>0</v>
      </c>
      <c r="AE18" s="103">
        <v>0</v>
      </c>
      <c r="AF18" s="103">
        <v>0</v>
      </c>
      <c r="AG18" s="103">
        <v>0</v>
      </c>
      <c r="AH18" s="103">
        <v>0</v>
      </c>
      <c r="AI18" s="103">
        <v>0</v>
      </c>
      <c r="AJ18" s="103">
        <v>0</v>
      </c>
      <c r="AK18" s="103">
        <v>0</v>
      </c>
      <c r="AL18" s="103">
        <v>0</v>
      </c>
      <c r="AM18" s="103">
        <v>0</v>
      </c>
      <c r="AN18" s="103">
        <v>0</v>
      </c>
      <c r="AO18" s="103">
        <v>0</v>
      </c>
      <c r="AP18" s="103">
        <v>0</v>
      </c>
      <c r="AQ18" s="103">
        <v>0</v>
      </c>
      <c r="AR18" s="103">
        <v>0</v>
      </c>
      <c r="AS18" s="103">
        <v>0</v>
      </c>
      <c r="AT18" s="103">
        <v>0</v>
      </c>
      <c r="AU18" s="103">
        <v>0</v>
      </c>
      <c r="AV18" s="103">
        <v>0</v>
      </c>
      <c r="AW18" s="103">
        <v>0</v>
      </c>
      <c r="AX18" s="103">
        <v>0</v>
      </c>
      <c r="AY18" s="103">
        <v>0</v>
      </c>
      <c r="AZ18" s="103">
        <v>0</v>
      </c>
      <c r="BA18" s="103">
        <v>0</v>
      </c>
      <c r="BB18" s="103">
        <v>0</v>
      </c>
      <c r="BC18" s="103">
        <v>0</v>
      </c>
      <c r="BD18" s="103">
        <v>0</v>
      </c>
      <c r="BE18" s="103">
        <v>0</v>
      </c>
      <c r="BF18" s="103">
        <v>0</v>
      </c>
      <c r="BG18" s="103">
        <v>0</v>
      </c>
      <c r="BH18" s="103">
        <v>0</v>
      </c>
      <c r="BI18" s="103">
        <v>0</v>
      </c>
      <c r="BJ18" s="103">
        <v>0</v>
      </c>
      <c r="BK18" s="103">
        <v>0</v>
      </c>
      <c r="BL18" s="103">
        <v>0</v>
      </c>
      <c r="BM18" s="103">
        <v>0</v>
      </c>
      <c r="BN18" s="103">
        <v>0</v>
      </c>
      <c r="BO18" s="103">
        <v>0</v>
      </c>
      <c r="BP18" s="103">
        <v>0</v>
      </c>
      <c r="BQ18" s="103">
        <v>0</v>
      </c>
      <c r="BR18" s="103">
        <v>0</v>
      </c>
      <c r="BS18" s="103">
        <v>0</v>
      </c>
      <c r="BT18" s="103">
        <v>0</v>
      </c>
      <c r="BU18" s="103">
        <v>0</v>
      </c>
      <c r="BV18" s="103">
        <v>0</v>
      </c>
      <c r="BW18" s="103">
        <v>0</v>
      </c>
      <c r="BX18" s="103">
        <v>0</v>
      </c>
      <c r="BY18" s="103">
        <v>0</v>
      </c>
      <c r="BZ18" s="103">
        <v>0</v>
      </c>
      <c r="CA18" s="103">
        <v>0</v>
      </c>
      <c r="CB18" s="103">
        <v>0</v>
      </c>
      <c r="CC18" s="103">
        <v>0</v>
      </c>
      <c r="CD18" s="103">
        <v>0</v>
      </c>
      <c r="CE18" s="103">
        <v>0</v>
      </c>
      <c r="CF18" s="103">
        <v>0</v>
      </c>
      <c r="CG18" s="103">
        <v>0</v>
      </c>
      <c r="CH18" s="103">
        <v>0</v>
      </c>
      <c r="CI18" s="103">
        <v>0</v>
      </c>
      <c r="CJ18" s="103">
        <v>0</v>
      </c>
      <c r="CK18" s="103">
        <v>0</v>
      </c>
      <c r="CL18" s="103">
        <v>0</v>
      </c>
      <c r="CM18" s="103">
        <v>0</v>
      </c>
      <c r="CN18" s="103">
        <v>0</v>
      </c>
      <c r="CO18" s="103">
        <v>0</v>
      </c>
      <c r="CP18" s="103">
        <v>0</v>
      </c>
      <c r="CQ18" s="103">
        <v>0</v>
      </c>
      <c r="CR18" s="103">
        <v>0</v>
      </c>
      <c r="CS18" s="103">
        <v>0</v>
      </c>
      <c r="CT18" s="103">
        <v>0</v>
      </c>
      <c r="CU18" s="103">
        <v>0</v>
      </c>
    </row>
    <row r="19" spans="2:99" x14ac:dyDescent="0.2">
      <c r="C19" s="102" t="s">
        <v>184</v>
      </c>
      <c r="D19" s="103">
        <v>0</v>
      </c>
      <c r="E19" s="103">
        <v>0</v>
      </c>
      <c r="F19" s="103">
        <v>0</v>
      </c>
      <c r="G19" s="103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</v>
      </c>
      <c r="M19" s="103">
        <v>0</v>
      </c>
      <c r="N19" s="103">
        <v>0</v>
      </c>
      <c r="O19" s="103">
        <v>0</v>
      </c>
      <c r="P19" s="103">
        <v>0</v>
      </c>
      <c r="Q19" s="103">
        <v>0</v>
      </c>
      <c r="R19" s="103">
        <v>0</v>
      </c>
      <c r="S19" s="103">
        <v>0</v>
      </c>
      <c r="T19" s="103">
        <v>0</v>
      </c>
      <c r="U19" s="103">
        <v>0</v>
      </c>
      <c r="V19" s="103">
        <v>0</v>
      </c>
      <c r="W19" s="103">
        <v>0</v>
      </c>
      <c r="X19" s="103">
        <v>0</v>
      </c>
      <c r="Y19" s="103">
        <v>0</v>
      </c>
      <c r="Z19" s="103">
        <v>0</v>
      </c>
      <c r="AA19" s="103">
        <v>0</v>
      </c>
      <c r="AB19" s="103">
        <v>0</v>
      </c>
      <c r="AC19" s="103">
        <v>0</v>
      </c>
      <c r="AD19" s="103">
        <v>0</v>
      </c>
      <c r="AE19" s="103">
        <v>0</v>
      </c>
      <c r="AF19" s="103">
        <v>0</v>
      </c>
      <c r="AG19" s="103">
        <v>0</v>
      </c>
      <c r="AH19" s="103">
        <v>0</v>
      </c>
      <c r="AI19" s="103">
        <v>0</v>
      </c>
      <c r="AJ19" s="103">
        <v>0</v>
      </c>
      <c r="AK19" s="103">
        <v>0</v>
      </c>
      <c r="AL19" s="103">
        <v>0</v>
      </c>
      <c r="AM19" s="103">
        <v>0</v>
      </c>
      <c r="AN19" s="103">
        <v>0</v>
      </c>
      <c r="AO19" s="103">
        <v>0</v>
      </c>
      <c r="AP19" s="103">
        <v>0</v>
      </c>
      <c r="AQ19" s="103">
        <v>0</v>
      </c>
      <c r="AR19" s="103">
        <v>0</v>
      </c>
      <c r="AS19" s="103">
        <v>0</v>
      </c>
      <c r="AT19" s="103">
        <v>0</v>
      </c>
      <c r="AU19" s="103">
        <v>0</v>
      </c>
      <c r="AV19" s="103">
        <v>0</v>
      </c>
      <c r="AW19" s="103">
        <v>0</v>
      </c>
      <c r="AX19" s="103">
        <v>0</v>
      </c>
      <c r="AY19" s="103">
        <v>0</v>
      </c>
      <c r="AZ19" s="103">
        <v>0</v>
      </c>
      <c r="BA19" s="103">
        <v>0</v>
      </c>
      <c r="BB19" s="103">
        <v>0</v>
      </c>
      <c r="BC19" s="103">
        <v>0</v>
      </c>
      <c r="BD19" s="103">
        <v>0</v>
      </c>
      <c r="BE19" s="103">
        <v>0</v>
      </c>
      <c r="BF19" s="103">
        <v>0</v>
      </c>
      <c r="BG19" s="103">
        <v>0</v>
      </c>
      <c r="BH19" s="103">
        <v>0</v>
      </c>
      <c r="BI19" s="103">
        <v>0</v>
      </c>
      <c r="BJ19" s="103">
        <v>0</v>
      </c>
      <c r="BK19" s="103">
        <v>0</v>
      </c>
      <c r="BL19" s="103">
        <v>0</v>
      </c>
      <c r="BM19" s="103">
        <v>0</v>
      </c>
      <c r="BN19" s="103">
        <v>0</v>
      </c>
      <c r="BO19" s="103">
        <v>0</v>
      </c>
      <c r="BP19" s="103">
        <v>0</v>
      </c>
      <c r="BQ19" s="103">
        <v>0</v>
      </c>
      <c r="BR19" s="103">
        <v>0</v>
      </c>
      <c r="BS19" s="103">
        <v>0</v>
      </c>
      <c r="BT19" s="103">
        <v>0</v>
      </c>
      <c r="BU19" s="103">
        <v>0</v>
      </c>
      <c r="BV19" s="103">
        <v>0</v>
      </c>
      <c r="BW19" s="103">
        <v>0</v>
      </c>
      <c r="BX19" s="103">
        <v>0</v>
      </c>
      <c r="BY19" s="103">
        <v>0</v>
      </c>
      <c r="BZ19" s="103">
        <v>0</v>
      </c>
      <c r="CA19" s="103">
        <v>0</v>
      </c>
      <c r="CB19" s="103">
        <v>0</v>
      </c>
      <c r="CC19" s="103">
        <v>0</v>
      </c>
      <c r="CD19" s="103">
        <v>0</v>
      </c>
      <c r="CE19" s="103">
        <v>0</v>
      </c>
      <c r="CF19" s="103">
        <v>0</v>
      </c>
      <c r="CG19" s="103">
        <v>0</v>
      </c>
      <c r="CH19" s="103">
        <v>0</v>
      </c>
      <c r="CI19" s="103">
        <v>0</v>
      </c>
      <c r="CJ19" s="103">
        <v>0</v>
      </c>
      <c r="CK19" s="103">
        <v>0</v>
      </c>
      <c r="CL19" s="103">
        <v>0</v>
      </c>
      <c r="CM19" s="103">
        <v>0</v>
      </c>
      <c r="CN19" s="103">
        <v>0</v>
      </c>
      <c r="CO19" s="103">
        <v>0</v>
      </c>
      <c r="CP19" s="103">
        <v>0</v>
      </c>
      <c r="CQ19" s="103">
        <v>0</v>
      </c>
      <c r="CR19" s="103">
        <v>0</v>
      </c>
      <c r="CS19" s="103">
        <v>0</v>
      </c>
      <c r="CT19" s="103">
        <v>0</v>
      </c>
      <c r="CU19" s="103">
        <v>0</v>
      </c>
    </row>
    <row r="20" spans="2:99" x14ac:dyDescent="0.2">
      <c r="B20" s="102" t="s">
        <v>127</v>
      </c>
      <c r="C20" s="102" t="s">
        <v>185</v>
      </c>
      <c r="D20" s="103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v>0</v>
      </c>
      <c r="R20" s="103">
        <v>0</v>
      </c>
      <c r="S20" s="103">
        <v>0</v>
      </c>
      <c r="T20" s="103">
        <v>0</v>
      </c>
      <c r="U20" s="103">
        <v>0</v>
      </c>
      <c r="V20" s="103">
        <v>0</v>
      </c>
      <c r="W20" s="103">
        <v>0</v>
      </c>
      <c r="X20" s="103">
        <v>0</v>
      </c>
      <c r="Y20" s="103">
        <v>0</v>
      </c>
      <c r="Z20" s="103">
        <v>0</v>
      </c>
      <c r="AA20" s="103">
        <v>0</v>
      </c>
      <c r="AB20" s="103">
        <v>0</v>
      </c>
      <c r="AC20" s="103">
        <v>0</v>
      </c>
      <c r="AD20" s="103">
        <v>0</v>
      </c>
      <c r="AE20" s="103">
        <v>0</v>
      </c>
      <c r="AF20" s="103">
        <v>0</v>
      </c>
      <c r="AG20" s="103">
        <v>0</v>
      </c>
      <c r="AH20" s="103">
        <v>0</v>
      </c>
      <c r="AI20" s="103">
        <v>0</v>
      </c>
      <c r="AJ20" s="103">
        <v>0</v>
      </c>
      <c r="AK20" s="103">
        <v>0</v>
      </c>
      <c r="AL20" s="103">
        <v>0</v>
      </c>
      <c r="AM20" s="103">
        <v>0</v>
      </c>
      <c r="AN20" s="103">
        <v>0</v>
      </c>
      <c r="AO20" s="103">
        <v>0</v>
      </c>
      <c r="AP20" s="103">
        <v>0</v>
      </c>
      <c r="AQ20" s="103">
        <v>0</v>
      </c>
      <c r="AR20" s="103">
        <v>0</v>
      </c>
      <c r="AS20" s="103">
        <v>0</v>
      </c>
      <c r="AT20" s="103">
        <v>0</v>
      </c>
      <c r="AU20" s="103">
        <v>0</v>
      </c>
      <c r="AV20" s="103">
        <v>0</v>
      </c>
      <c r="AW20" s="103">
        <v>0</v>
      </c>
      <c r="AX20" s="103">
        <v>0</v>
      </c>
      <c r="AY20" s="103">
        <v>0</v>
      </c>
      <c r="AZ20" s="103">
        <v>0</v>
      </c>
      <c r="BA20" s="103">
        <v>0</v>
      </c>
      <c r="BB20" s="103">
        <v>0</v>
      </c>
      <c r="BC20" s="103">
        <v>0</v>
      </c>
      <c r="BD20" s="103">
        <v>0</v>
      </c>
      <c r="BE20" s="103">
        <v>0</v>
      </c>
      <c r="BF20" s="103">
        <v>0</v>
      </c>
      <c r="BG20" s="103">
        <v>0</v>
      </c>
      <c r="BH20" s="103">
        <v>0</v>
      </c>
      <c r="BI20" s="103">
        <v>0</v>
      </c>
      <c r="BJ20" s="103">
        <v>0</v>
      </c>
      <c r="BK20" s="103">
        <v>0</v>
      </c>
      <c r="BL20" s="103">
        <v>0</v>
      </c>
      <c r="BM20" s="103">
        <v>0</v>
      </c>
      <c r="BN20" s="103">
        <v>0</v>
      </c>
      <c r="BO20" s="103">
        <v>0</v>
      </c>
      <c r="BP20" s="103">
        <v>0</v>
      </c>
      <c r="BQ20" s="103">
        <v>0</v>
      </c>
      <c r="BR20" s="103">
        <v>0</v>
      </c>
      <c r="BS20" s="103">
        <v>0</v>
      </c>
      <c r="BT20" s="103">
        <v>0</v>
      </c>
      <c r="BU20" s="103">
        <v>0</v>
      </c>
      <c r="BV20" s="103">
        <v>0</v>
      </c>
      <c r="BW20" s="103">
        <v>0</v>
      </c>
      <c r="BX20" s="103">
        <v>0</v>
      </c>
      <c r="BY20" s="103">
        <v>0</v>
      </c>
      <c r="BZ20" s="103">
        <v>0</v>
      </c>
      <c r="CA20" s="103">
        <v>0</v>
      </c>
      <c r="CB20" s="103">
        <v>0</v>
      </c>
      <c r="CC20" s="103">
        <v>0</v>
      </c>
      <c r="CD20" s="103">
        <v>0</v>
      </c>
      <c r="CE20" s="103">
        <v>0</v>
      </c>
      <c r="CF20" s="103">
        <v>0</v>
      </c>
      <c r="CG20" s="103">
        <v>0</v>
      </c>
      <c r="CH20" s="103">
        <v>0</v>
      </c>
      <c r="CI20" s="103">
        <v>0</v>
      </c>
      <c r="CJ20" s="103">
        <v>0</v>
      </c>
      <c r="CK20" s="103">
        <v>0</v>
      </c>
      <c r="CL20" s="103">
        <v>0</v>
      </c>
      <c r="CM20" s="103">
        <v>0</v>
      </c>
      <c r="CN20" s="103">
        <v>0</v>
      </c>
      <c r="CO20" s="103">
        <v>0</v>
      </c>
      <c r="CP20" s="103">
        <v>0</v>
      </c>
      <c r="CQ20" s="103">
        <v>0</v>
      </c>
      <c r="CR20" s="103">
        <v>0</v>
      </c>
      <c r="CS20" s="103">
        <v>0</v>
      </c>
      <c r="CT20" s="103">
        <v>0</v>
      </c>
      <c r="CU20" s="103">
        <v>0</v>
      </c>
    </row>
    <row r="21" spans="2:99" x14ac:dyDescent="0.2">
      <c r="C21" s="102" t="s">
        <v>186</v>
      </c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</v>
      </c>
      <c r="AH21" s="103">
        <v>0</v>
      </c>
      <c r="AI21" s="103">
        <v>0</v>
      </c>
      <c r="AJ21" s="103">
        <v>0</v>
      </c>
      <c r="AK21" s="103">
        <v>0</v>
      </c>
      <c r="AL21" s="103">
        <v>0</v>
      </c>
      <c r="AM21" s="103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</v>
      </c>
      <c r="AT21" s="103">
        <v>0</v>
      </c>
      <c r="AU21" s="103">
        <v>0</v>
      </c>
      <c r="AV21" s="103">
        <v>0</v>
      </c>
      <c r="AW21" s="103">
        <v>0</v>
      </c>
      <c r="AX21" s="103">
        <v>0</v>
      </c>
      <c r="AY21" s="103">
        <v>0</v>
      </c>
      <c r="AZ21" s="103">
        <v>0</v>
      </c>
      <c r="BA21" s="103">
        <v>0</v>
      </c>
      <c r="BB21" s="103">
        <v>0</v>
      </c>
      <c r="BC21" s="103">
        <v>0</v>
      </c>
      <c r="BD21" s="103">
        <v>0</v>
      </c>
      <c r="BE21" s="103">
        <v>0</v>
      </c>
      <c r="BF21" s="103">
        <v>0</v>
      </c>
      <c r="BG21" s="103">
        <v>0</v>
      </c>
      <c r="BH21" s="103">
        <v>0</v>
      </c>
      <c r="BI21" s="103">
        <v>0</v>
      </c>
      <c r="BJ21" s="103">
        <v>0</v>
      </c>
      <c r="BK21" s="103">
        <v>0</v>
      </c>
      <c r="BL21" s="103">
        <v>0</v>
      </c>
      <c r="BM21" s="103">
        <v>0</v>
      </c>
      <c r="BN21" s="103">
        <v>0</v>
      </c>
      <c r="BO21" s="103">
        <v>0</v>
      </c>
      <c r="BP21" s="103">
        <v>0</v>
      </c>
      <c r="BQ21" s="103">
        <v>0</v>
      </c>
      <c r="BR21" s="103">
        <v>0</v>
      </c>
      <c r="BS21" s="103">
        <v>0</v>
      </c>
      <c r="BT21" s="103">
        <v>0</v>
      </c>
      <c r="BU21" s="103">
        <v>0</v>
      </c>
      <c r="BV21" s="103">
        <v>0</v>
      </c>
      <c r="BW21" s="103">
        <v>0</v>
      </c>
      <c r="BX21" s="103">
        <v>0</v>
      </c>
      <c r="BY21" s="103">
        <v>0</v>
      </c>
      <c r="BZ21" s="103">
        <v>0</v>
      </c>
      <c r="CA21" s="103">
        <v>0</v>
      </c>
      <c r="CB21" s="103">
        <v>0</v>
      </c>
      <c r="CC21" s="103">
        <v>0</v>
      </c>
      <c r="CD21" s="103">
        <v>0</v>
      </c>
      <c r="CE21" s="103">
        <v>0</v>
      </c>
      <c r="CF21" s="103">
        <v>0</v>
      </c>
      <c r="CG21" s="103">
        <v>0</v>
      </c>
      <c r="CH21" s="103">
        <v>0</v>
      </c>
      <c r="CI21" s="103">
        <v>0</v>
      </c>
      <c r="CJ21" s="103">
        <v>0</v>
      </c>
      <c r="CK21" s="103">
        <v>0</v>
      </c>
      <c r="CL21" s="103">
        <v>0</v>
      </c>
      <c r="CM21" s="103">
        <v>0</v>
      </c>
      <c r="CN21" s="103">
        <v>0</v>
      </c>
      <c r="CO21" s="103">
        <v>0</v>
      </c>
      <c r="CP21" s="103">
        <v>0</v>
      </c>
      <c r="CQ21" s="103">
        <v>0</v>
      </c>
      <c r="CR21" s="103">
        <v>0</v>
      </c>
      <c r="CS21" s="103">
        <v>0</v>
      </c>
      <c r="CT21" s="103">
        <v>0</v>
      </c>
      <c r="CU21" s="103">
        <v>0</v>
      </c>
    </row>
    <row r="22" spans="2:99" x14ac:dyDescent="0.2">
      <c r="C22" s="102" t="s">
        <v>187</v>
      </c>
      <c r="D22" s="103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3">
        <v>0</v>
      </c>
      <c r="L22" s="103">
        <v>0</v>
      </c>
      <c r="M22" s="103">
        <v>0</v>
      </c>
      <c r="N22" s="103">
        <v>0</v>
      </c>
      <c r="O22" s="103">
        <v>0</v>
      </c>
      <c r="P22" s="103">
        <v>0</v>
      </c>
      <c r="Q22" s="103">
        <v>0</v>
      </c>
      <c r="R22" s="103">
        <v>0</v>
      </c>
      <c r="S22" s="103">
        <v>0</v>
      </c>
      <c r="T22" s="103">
        <v>0</v>
      </c>
      <c r="U22" s="103">
        <v>0</v>
      </c>
      <c r="V22" s="103">
        <v>0</v>
      </c>
      <c r="W22" s="103">
        <v>0</v>
      </c>
      <c r="X22" s="103">
        <v>0</v>
      </c>
      <c r="Y22" s="103">
        <v>0</v>
      </c>
      <c r="Z22" s="103">
        <v>0</v>
      </c>
      <c r="AA22" s="103">
        <v>0</v>
      </c>
      <c r="AB22" s="103">
        <v>0</v>
      </c>
      <c r="AC22" s="103">
        <v>0</v>
      </c>
      <c r="AD22" s="103">
        <v>0</v>
      </c>
      <c r="AE22" s="103">
        <v>0</v>
      </c>
      <c r="AF22" s="103">
        <v>0</v>
      </c>
      <c r="AG22" s="103">
        <v>0</v>
      </c>
      <c r="AH22" s="103">
        <v>0</v>
      </c>
      <c r="AI22" s="103">
        <v>0</v>
      </c>
      <c r="AJ22" s="103">
        <v>0</v>
      </c>
      <c r="AK22" s="103">
        <v>0</v>
      </c>
      <c r="AL22" s="103">
        <v>0</v>
      </c>
      <c r="AM22" s="103">
        <v>0</v>
      </c>
      <c r="AN22" s="103">
        <v>0</v>
      </c>
      <c r="AO22" s="103">
        <v>0</v>
      </c>
      <c r="AP22" s="103">
        <v>0</v>
      </c>
      <c r="AQ22" s="103">
        <v>0</v>
      </c>
      <c r="AR22" s="103">
        <v>0</v>
      </c>
      <c r="AS22" s="103">
        <v>0</v>
      </c>
      <c r="AT22" s="103">
        <v>0</v>
      </c>
      <c r="AU22" s="103">
        <v>0</v>
      </c>
      <c r="AV22" s="103">
        <v>0</v>
      </c>
      <c r="AW22" s="103">
        <v>0</v>
      </c>
      <c r="AX22" s="103">
        <v>0</v>
      </c>
      <c r="AY22" s="103">
        <v>0</v>
      </c>
      <c r="AZ22" s="103">
        <v>0</v>
      </c>
      <c r="BA22" s="103">
        <v>0</v>
      </c>
      <c r="BB22" s="103">
        <v>0</v>
      </c>
      <c r="BC22" s="103">
        <v>0</v>
      </c>
      <c r="BD22" s="103">
        <v>0</v>
      </c>
      <c r="BE22" s="103">
        <v>0</v>
      </c>
      <c r="BF22" s="103">
        <v>0</v>
      </c>
      <c r="BG22" s="103">
        <v>0</v>
      </c>
      <c r="BH22" s="103">
        <v>0</v>
      </c>
      <c r="BI22" s="103">
        <v>0</v>
      </c>
      <c r="BJ22" s="103">
        <v>0</v>
      </c>
      <c r="BK22" s="103">
        <v>0</v>
      </c>
      <c r="BL22" s="103">
        <v>0</v>
      </c>
      <c r="BM22" s="103">
        <v>0</v>
      </c>
      <c r="BN22" s="103">
        <v>0</v>
      </c>
      <c r="BO22" s="103">
        <v>0</v>
      </c>
      <c r="BP22" s="103">
        <v>0</v>
      </c>
      <c r="BQ22" s="103">
        <v>0</v>
      </c>
      <c r="BR22" s="103">
        <v>0</v>
      </c>
      <c r="BS22" s="103">
        <v>0</v>
      </c>
      <c r="BT22" s="103">
        <v>0</v>
      </c>
      <c r="BU22" s="103">
        <v>0</v>
      </c>
      <c r="BV22" s="103">
        <v>0</v>
      </c>
      <c r="BW22" s="103">
        <v>0</v>
      </c>
      <c r="BX22" s="103">
        <v>0</v>
      </c>
      <c r="BY22" s="103">
        <v>0</v>
      </c>
      <c r="BZ22" s="103">
        <v>0</v>
      </c>
      <c r="CA22" s="103">
        <v>0</v>
      </c>
      <c r="CB22" s="103">
        <v>0</v>
      </c>
      <c r="CC22" s="103">
        <v>0</v>
      </c>
      <c r="CD22" s="103">
        <v>0</v>
      </c>
      <c r="CE22" s="103">
        <v>0</v>
      </c>
      <c r="CF22" s="103">
        <v>0</v>
      </c>
      <c r="CG22" s="103">
        <v>0</v>
      </c>
      <c r="CH22" s="103">
        <v>0</v>
      </c>
      <c r="CI22" s="103">
        <v>0</v>
      </c>
      <c r="CJ22" s="103">
        <v>0</v>
      </c>
      <c r="CK22" s="103">
        <v>0</v>
      </c>
      <c r="CL22" s="103">
        <v>0</v>
      </c>
      <c r="CM22" s="103">
        <v>0</v>
      </c>
      <c r="CN22" s="103">
        <v>0</v>
      </c>
      <c r="CO22" s="103">
        <v>0</v>
      </c>
      <c r="CP22" s="103">
        <v>0</v>
      </c>
      <c r="CQ22" s="103">
        <v>0</v>
      </c>
      <c r="CR22" s="103">
        <v>0</v>
      </c>
      <c r="CS22" s="103">
        <v>0</v>
      </c>
      <c r="CT22" s="103">
        <v>0</v>
      </c>
      <c r="CU22" s="103">
        <v>0</v>
      </c>
    </row>
    <row r="23" spans="2:99" x14ac:dyDescent="0.2">
      <c r="C23" s="102" t="s">
        <v>188</v>
      </c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</v>
      </c>
      <c r="Y23" s="103">
        <v>0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103">
        <v>0</v>
      </c>
      <c r="AJ23" s="103">
        <v>0</v>
      </c>
      <c r="AK23" s="103">
        <v>0</v>
      </c>
      <c r="AL23" s="103">
        <v>0</v>
      </c>
      <c r="AM23" s="103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0</v>
      </c>
      <c r="AU23" s="103">
        <v>0</v>
      </c>
      <c r="AV23" s="103">
        <v>0</v>
      </c>
      <c r="AW23" s="103">
        <v>0</v>
      </c>
      <c r="AX23" s="103">
        <v>0</v>
      </c>
      <c r="AY23" s="103">
        <v>0</v>
      </c>
      <c r="AZ23" s="103">
        <v>0</v>
      </c>
      <c r="BA23" s="103">
        <v>0</v>
      </c>
      <c r="BB23" s="103">
        <v>0</v>
      </c>
      <c r="BC23" s="103">
        <v>0</v>
      </c>
      <c r="BD23" s="103">
        <v>0</v>
      </c>
      <c r="BE23" s="103">
        <v>0</v>
      </c>
      <c r="BF23" s="103">
        <v>0</v>
      </c>
      <c r="BG23" s="103">
        <v>0</v>
      </c>
      <c r="BH23" s="103">
        <v>0</v>
      </c>
      <c r="BI23" s="103">
        <v>0</v>
      </c>
      <c r="BJ23" s="103">
        <v>0</v>
      </c>
      <c r="BK23" s="103">
        <v>0</v>
      </c>
      <c r="BL23" s="103">
        <v>0</v>
      </c>
      <c r="BM23" s="103">
        <v>0</v>
      </c>
      <c r="BN23" s="103">
        <v>0</v>
      </c>
      <c r="BO23" s="103">
        <v>0</v>
      </c>
      <c r="BP23" s="103">
        <v>0</v>
      </c>
      <c r="BQ23" s="103">
        <v>0</v>
      </c>
      <c r="BR23" s="103">
        <v>0</v>
      </c>
      <c r="BS23" s="103">
        <v>0</v>
      </c>
      <c r="BT23" s="103">
        <v>0</v>
      </c>
      <c r="BU23" s="103">
        <v>0</v>
      </c>
      <c r="BV23" s="103">
        <v>0</v>
      </c>
      <c r="BW23" s="103">
        <v>0</v>
      </c>
      <c r="BX23" s="103">
        <v>0</v>
      </c>
      <c r="BY23" s="103">
        <v>0</v>
      </c>
      <c r="BZ23" s="103">
        <v>0</v>
      </c>
      <c r="CA23" s="103">
        <v>0</v>
      </c>
      <c r="CB23" s="103">
        <v>0</v>
      </c>
      <c r="CC23" s="103">
        <v>0</v>
      </c>
      <c r="CD23" s="103">
        <v>0</v>
      </c>
      <c r="CE23" s="103">
        <v>0</v>
      </c>
      <c r="CF23" s="103">
        <v>0</v>
      </c>
      <c r="CG23" s="103">
        <v>0</v>
      </c>
      <c r="CH23" s="103">
        <v>0</v>
      </c>
      <c r="CI23" s="103">
        <v>0</v>
      </c>
      <c r="CJ23" s="103">
        <v>0</v>
      </c>
      <c r="CK23" s="103">
        <v>0</v>
      </c>
      <c r="CL23" s="103">
        <v>0</v>
      </c>
      <c r="CM23" s="103">
        <v>0</v>
      </c>
      <c r="CN23" s="103">
        <v>0</v>
      </c>
      <c r="CO23" s="103">
        <v>0</v>
      </c>
      <c r="CP23" s="103">
        <v>0</v>
      </c>
      <c r="CQ23" s="103">
        <v>0</v>
      </c>
      <c r="CR23" s="103">
        <v>0</v>
      </c>
      <c r="CS23" s="103">
        <v>0</v>
      </c>
      <c r="CT23" s="103">
        <v>0</v>
      </c>
      <c r="CU23" s="103">
        <v>0</v>
      </c>
    </row>
    <row r="24" spans="2:99" x14ac:dyDescent="0.2">
      <c r="C24" s="102" t="s">
        <v>189</v>
      </c>
      <c r="D24" s="103">
        <v>0</v>
      </c>
      <c r="E24" s="103">
        <v>0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103">
        <v>0</v>
      </c>
      <c r="L24" s="103">
        <v>0</v>
      </c>
      <c r="M24" s="103">
        <v>0</v>
      </c>
      <c r="N24" s="103">
        <v>0</v>
      </c>
      <c r="O24" s="103">
        <v>0</v>
      </c>
      <c r="P24" s="103">
        <v>0</v>
      </c>
      <c r="Q24" s="103">
        <v>0</v>
      </c>
      <c r="R24" s="103">
        <v>0</v>
      </c>
      <c r="S24" s="103">
        <v>0</v>
      </c>
      <c r="T24" s="103">
        <v>0</v>
      </c>
      <c r="U24" s="103">
        <v>0</v>
      </c>
      <c r="V24" s="103"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</v>
      </c>
      <c r="AG24" s="103">
        <v>0</v>
      </c>
      <c r="AH24" s="103">
        <v>0</v>
      </c>
      <c r="AI24" s="103">
        <v>0</v>
      </c>
      <c r="AJ24" s="103">
        <v>0</v>
      </c>
      <c r="AK24" s="103">
        <v>0</v>
      </c>
      <c r="AL24" s="103">
        <v>0</v>
      </c>
      <c r="AM24" s="103">
        <v>0</v>
      </c>
      <c r="AN24" s="103">
        <v>0</v>
      </c>
      <c r="AO24" s="103">
        <v>0</v>
      </c>
      <c r="AP24" s="103">
        <v>0</v>
      </c>
      <c r="AQ24" s="103">
        <v>0</v>
      </c>
      <c r="AR24" s="103">
        <v>0</v>
      </c>
      <c r="AS24" s="103">
        <v>0</v>
      </c>
      <c r="AT24" s="103">
        <v>0</v>
      </c>
      <c r="AU24" s="103">
        <v>0</v>
      </c>
      <c r="AV24" s="103">
        <v>0</v>
      </c>
      <c r="AW24" s="103">
        <v>0</v>
      </c>
      <c r="AX24" s="103">
        <v>0</v>
      </c>
      <c r="AY24" s="103">
        <v>0</v>
      </c>
      <c r="AZ24" s="103">
        <v>0</v>
      </c>
      <c r="BA24" s="103">
        <v>0</v>
      </c>
      <c r="BB24" s="103">
        <v>0</v>
      </c>
      <c r="BC24" s="103">
        <v>0</v>
      </c>
      <c r="BD24" s="103">
        <v>0</v>
      </c>
      <c r="BE24" s="103">
        <v>0</v>
      </c>
      <c r="BF24" s="103">
        <v>0</v>
      </c>
      <c r="BG24" s="103">
        <v>0</v>
      </c>
      <c r="BH24" s="103">
        <v>0</v>
      </c>
      <c r="BI24" s="103">
        <v>0</v>
      </c>
      <c r="BJ24" s="103">
        <v>0</v>
      </c>
      <c r="BK24" s="103">
        <v>0</v>
      </c>
      <c r="BL24" s="103">
        <v>0</v>
      </c>
      <c r="BM24" s="103">
        <v>0</v>
      </c>
      <c r="BN24" s="103">
        <v>0</v>
      </c>
      <c r="BO24" s="103">
        <v>0</v>
      </c>
      <c r="BP24" s="103">
        <v>0</v>
      </c>
      <c r="BQ24" s="103">
        <v>0</v>
      </c>
      <c r="BR24" s="103">
        <v>0</v>
      </c>
      <c r="BS24" s="103">
        <v>0</v>
      </c>
      <c r="BT24" s="103">
        <v>0</v>
      </c>
      <c r="BU24" s="103">
        <v>0</v>
      </c>
      <c r="BV24" s="103">
        <v>0</v>
      </c>
      <c r="BW24" s="103">
        <v>0</v>
      </c>
      <c r="BX24" s="103">
        <v>0</v>
      </c>
      <c r="BY24" s="103">
        <v>0</v>
      </c>
      <c r="BZ24" s="103">
        <v>0</v>
      </c>
      <c r="CA24" s="103">
        <v>0</v>
      </c>
      <c r="CB24" s="103">
        <v>0</v>
      </c>
      <c r="CC24" s="103">
        <v>0</v>
      </c>
      <c r="CD24" s="103">
        <v>0</v>
      </c>
      <c r="CE24" s="103">
        <v>0</v>
      </c>
      <c r="CF24" s="103">
        <v>0</v>
      </c>
      <c r="CG24" s="103">
        <v>0</v>
      </c>
      <c r="CH24" s="103">
        <v>0</v>
      </c>
      <c r="CI24" s="103">
        <v>0</v>
      </c>
      <c r="CJ24" s="103">
        <v>0</v>
      </c>
      <c r="CK24" s="103">
        <v>0</v>
      </c>
      <c r="CL24" s="103">
        <v>0</v>
      </c>
      <c r="CM24" s="103">
        <v>0</v>
      </c>
      <c r="CN24" s="103">
        <v>0</v>
      </c>
      <c r="CO24" s="103">
        <v>0</v>
      </c>
      <c r="CP24" s="103">
        <v>0</v>
      </c>
      <c r="CQ24" s="103">
        <v>0</v>
      </c>
      <c r="CR24" s="103">
        <v>0</v>
      </c>
      <c r="CS24" s="103">
        <v>0</v>
      </c>
      <c r="CT24" s="103">
        <v>0</v>
      </c>
      <c r="CU24" s="103">
        <v>0</v>
      </c>
    </row>
    <row r="25" spans="2:99" x14ac:dyDescent="0.2">
      <c r="C25" s="102" t="s">
        <v>190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0</v>
      </c>
      <c r="L25" s="103">
        <v>0</v>
      </c>
      <c r="M25" s="103">
        <v>0</v>
      </c>
      <c r="N25" s="103">
        <v>0</v>
      </c>
      <c r="O25" s="103">
        <v>0</v>
      </c>
      <c r="P25" s="103">
        <v>0</v>
      </c>
      <c r="Q25" s="103">
        <v>0</v>
      </c>
      <c r="R25" s="103">
        <v>0</v>
      </c>
      <c r="S25" s="103">
        <v>0</v>
      </c>
      <c r="T25" s="103">
        <v>0</v>
      </c>
      <c r="U25" s="103">
        <v>0</v>
      </c>
      <c r="V25" s="103">
        <v>0</v>
      </c>
      <c r="W25" s="103">
        <v>0</v>
      </c>
      <c r="X25" s="103">
        <v>0</v>
      </c>
      <c r="Y25" s="103">
        <v>0</v>
      </c>
      <c r="Z25" s="103">
        <v>0</v>
      </c>
      <c r="AA25" s="103">
        <v>0</v>
      </c>
      <c r="AB25" s="103">
        <v>0</v>
      </c>
      <c r="AC25" s="103">
        <v>0</v>
      </c>
      <c r="AD25" s="103">
        <v>0</v>
      </c>
      <c r="AE25" s="103">
        <v>0</v>
      </c>
      <c r="AF25" s="103">
        <v>0</v>
      </c>
      <c r="AG25" s="103">
        <v>0</v>
      </c>
      <c r="AH25" s="103">
        <v>0</v>
      </c>
      <c r="AI25" s="103">
        <v>0</v>
      </c>
      <c r="AJ25" s="103">
        <v>0</v>
      </c>
      <c r="AK25" s="103">
        <v>0</v>
      </c>
      <c r="AL25" s="103">
        <v>0</v>
      </c>
      <c r="AM25" s="103">
        <v>0</v>
      </c>
      <c r="AN25" s="103">
        <v>0</v>
      </c>
      <c r="AO25" s="103">
        <v>0</v>
      </c>
      <c r="AP25" s="103">
        <v>0</v>
      </c>
      <c r="AQ25" s="103">
        <v>0</v>
      </c>
      <c r="AR25" s="103">
        <v>0</v>
      </c>
      <c r="AS25" s="103">
        <v>0</v>
      </c>
      <c r="AT25" s="103">
        <v>0</v>
      </c>
      <c r="AU25" s="103">
        <v>0</v>
      </c>
      <c r="AV25" s="103">
        <v>0</v>
      </c>
      <c r="AW25" s="103">
        <v>0</v>
      </c>
      <c r="AX25" s="103">
        <v>0</v>
      </c>
      <c r="AY25" s="103">
        <v>0</v>
      </c>
      <c r="AZ25" s="103">
        <v>0</v>
      </c>
      <c r="BA25" s="103">
        <v>0</v>
      </c>
      <c r="BB25" s="103">
        <v>0</v>
      </c>
      <c r="BC25" s="103">
        <v>0</v>
      </c>
      <c r="BD25" s="103">
        <v>0</v>
      </c>
      <c r="BE25" s="103">
        <v>0</v>
      </c>
      <c r="BF25" s="103">
        <v>0</v>
      </c>
      <c r="BG25" s="103">
        <v>0</v>
      </c>
      <c r="BH25" s="103">
        <v>0</v>
      </c>
      <c r="BI25" s="103">
        <v>0</v>
      </c>
      <c r="BJ25" s="103">
        <v>0</v>
      </c>
      <c r="BK25" s="103">
        <v>0</v>
      </c>
      <c r="BL25" s="103">
        <v>0</v>
      </c>
      <c r="BM25" s="103">
        <v>0</v>
      </c>
      <c r="BN25" s="103">
        <v>0</v>
      </c>
      <c r="BO25" s="103">
        <v>0</v>
      </c>
      <c r="BP25" s="103">
        <v>0</v>
      </c>
      <c r="BQ25" s="103">
        <v>0</v>
      </c>
      <c r="BR25" s="103">
        <v>0</v>
      </c>
      <c r="BS25" s="103">
        <v>0</v>
      </c>
      <c r="BT25" s="103">
        <v>0</v>
      </c>
      <c r="BU25" s="103">
        <v>0</v>
      </c>
      <c r="BV25" s="103">
        <v>0</v>
      </c>
      <c r="BW25" s="103">
        <v>0</v>
      </c>
      <c r="BX25" s="103">
        <v>0</v>
      </c>
      <c r="BY25" s="103">
        <v>0</v>
      </c>
      <c r="BZ25" s="103">
        <v>0</v>
      </c>
      <c r="CA25" s="103">
        <v>0</v>
      </c>
      <c r="CB25" s="103">
        <v>0</v>
      </c>
      <c r="CC25" s="103">
        <v>0</v>
      </c>
      <c r="CD25" s="103">
        <v>0</v>
      </c>
      <c r="CE25" s="103">
        <v>0</v>
      </c>
      <c r="CF25" s="103">
        <v>0</v>
      </c>
      <c r="CG25" s="103">
        <v>0</v>
      </c>
      <c r="CH25" s="103">
        <v>0</v>
      </c>
      <c r="CI25" s="103">
        <v>0</v>
      </c>
      <c r="CJ25" s="103">
        <v>0</v>
      </c>
      <c r="CK25" s="103">
        <v>0</v>
      </c>
      <c r="CL25" s="103">
        <v>0</v>
      </c>
      <c r="CM25" s="103">
        <v>0</v>
      </c>
      <c r="CN25" s="103">
        <v>0</v>
      </c>
      <c r="CO25" s="103">
        <v>0</v>
      </c>
      <c r="CP25" s="103">
        <v>0</v>
      </c>
      <c r="CQ25" s="103">
        <v>0</v>
      </c>
      <c r="CR25" s="103">
        <v>0</v>
      </c>
      <c r="CS25" s="103">
        <v>0</v>
      </c>
      <c r="CT25" s="103">
        <v>0</v>
      </c>
      <c r="CU25" s="103">
        <v>0</v>
      </c>
    </row>
    <row r="26" spans="2:99" x14ac:dyDescent="0.2">
      <c r="C26" s="102" t="s">
        <v>191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0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3">
        <v>0</v>
      </c>
      <c r="W26" s="103">
        <v>0</v>
      </c>
      <c r="X26" s="103">
        <v>0</v>
      </c>
      <c r="Y26" s="103">
        <v>0</v>
      </c>
      <c r="Z26" s="103">
        <v>0</v>
      </c>
      <c r="AA26" s="103">
        <v>0</v>
      </c>
      <c r="AB26" s="103">
        <v>0</v>
      </c>
      <c r="AC26" s="103">
        <v>0</v>
      </c>
      <c r="AD26" s="103">
        <v>0</v>
      </c>
      <c r="AE26" s="103">
        <v>0</v>
      </c>
      <c r="AF26" s="103">
        <v>0</v>
      </c>
      <c r="AG26" s="103">
        <v>0</v>
      </c>
      <c r="AH26" s="103">
        <v>0</v>
      </c>
      <c r="AI26" s="103">
        <v>0</v>
      </c>
      <c r="AJ26" s="103">
        <v>0</v>
      </c>
      <c r="AK26" s="103">
        <v>0</v>
      </c>
      <c r="AL26" s="103">
        <v>0</v>
      </c>
      <c r="AM26" s="103">
        <v>0</v>
      </c>
      <c r="AN26" s="103">
        <v>0</v>
      </c>
      <c r="AO26" s="103">
        <v>0</v>
      </c>
      <c r="AP26" s="103">
        <v>0</v>
      </c>
      <c r="AQ26" s="103">
        <v>0</v>
      </c>
      <c r="AR26" s="103">
        <v>0</v>
      </c>
      <c r="AS26" s="103">
        <v>0</v>
      </c>
      <c r="AT26" s="103">
        <v>0</v>
      </c>
      <c r="AU26" s="103">
        <v>0</v>
      </c>
      <c r="AV26" s="103">
        <v>0</v>
      </c>
      <c r="AW26" s="103">
        <v>0</v>
      </c>
      <c r="AX26" s="103">
        <v>0</v>
      </c>
      <c r="AY26" s="103">
        <v>0</v>
      </c>
      <c r="AZ26" s="103">
        <v>0</v>
      </c>
      <c r="BA26" s="103">
        <v>0</v>
      </c>
      <c r="BB26" s="103">
        <v>0</v>
      </c>
      <c r="BC26" s="103">
        <v>0</v>
      </c>
      <c r="BD26" s="103">
        <v>0</v>
      </c>
      <c r="BE26" s="103">
        <v>0</v>
      </c>
      <c r="BF26" s="103">
        <v>0</v>
      </c>
      <c r="BG26" s="103">
        <v>0</v>
      </c>
      <c r="BH26" s="103">
        <v>0</v>
      </c>
      <c r="BI26" s="103">
        <v>0</v>
      </c>
      <c r="BJ26" s="103">
        <v>0</v>
      </c>
      <c r="BK26" s="103">
        <v>0</v>
      </c>
      <c r="BL26" s="103">
        <v>0</v>
      </c>
      <c r="BM26" s="103">
        <v>0</v>
      </c>
      <c r="BN26" s="103">
        <v>0</v>
      </c>
      <c r="BO26" s="103">
        <v>0</v>
      </c>
      <c r="BP26" s="103">
        <v>0</v>
      </c>
      <c r="BQ26" s="103">
        <v>0</v>
      </c>
      <c r="BR26" s="103">
        <v>0</v>
      </c>
      <c r="BS26" s="103">
        <v>0</v>
      </c>
      <c r="BT26" s="103">
        <v>0</v>
      </c>
      <c r="BU26" s="103">
        <v>0</v>
      </c>
      <c r="BV26" s="103">
        <v>0</v>
      </c>
      <c r="BW26" s="103">
        <v>0</v>
      </c>
      <c r="BX26" s="103">
        <v>0</v>
      </c>
      <c r="BY26" s="103">
        <v>0</v>
      </c>
      <c r="BZ26" s="103">
        <v>0</v>
      </c>
      <c r="CA26" s="103">
        <v>0</v>
      </c>
      <c r="CB26" s="103">
        <v>0</v>
      </c>
      <c r="CC26" s="103">
        <v>0</v>
      </c>
      <c r="CD26" s="103">
        <v>0</v>
      </c>
      <c r="CE26" s="103">
        <v>0</v>
      </c>
      <c r="CF26" s="103">
        <v>0</v>
      </c>
      <c r="CG26" s="103">
        <v>0</v>
      </c>
      <c r="CH26" s="103">
        <v>0</v>
      </c>
      <c r="CI26" s="103">
        <v>0</v>
      </c>
      <c r="CJ26" s="103">
        <v>0</v>
      </c>
      <c r="CK26" s="103">
        <v>0</v>
      </c>
      <c r="CL26" s="103">
        <v>0</v>
      </c>
      <c r="CM26" s="103">
        <v>0</v>
      </c>
      <c r="CN26" s="103">
        <v>0</v>
      </c>
      <c r="CO26" s="103">
        <v>0</v>
      </c>
      <c r="CP26" s="103">
        <v>0</v>
      </c>
      <c r="CQ26" s="103">
        <v>0</v>
      </c>
      <c r="CR26" s="103">
        <v>0</v>
      </c>
      <c r="CS26" s="103">
        <v>0</v>
      </c>
      <c r="CT26" s="103">
        <v>0</v>
      </c>
      <c r="CU26" s="103">
        <v>0</v>
      </c>
    </row>
    <row r="27" spans="2:99" x14ac:dyDescent="0.2">
      <c r="C27" s="102" t="s">
        <v>192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  <c r="I27" s="103">
        <v>0</v>
      </c>
      <c r="J27" s="103">
        <v>0</v>
      </c>
      <c r="K27" s="103">
        <v>0</v>
      </c>
      <c r="L27" s="103">
        <v>0</v>
      </c>
      <c r="M27" s="103">
        <v>0</v>
      </c>
      <c r="N27" s="103">
        <v>0</v>
      </c>
      <c r="O27" s="103">
        <v>0</v>
      </c>
      <c r="P27" s="103">
        <v>0</v>
      </c>
      <c r="Q27" s="103">
        <v>0</v>
      </c>
      <c r="R27" s="103">
        <v>0</v>
      </c>
      <c r="S27" s="103">
        <v>0</v>
      </c>
      <c r="T27" s="103">
        <v>0</v>
      </c>
      <c r="U27" s="103">
        <v>0</v>
      </c>
      <c r="V27" s="103">
        <v>0</v>
      </c>
      <c r="W27" s="103">
        <v>0</v>
      </c>
      <c r="X27" s="103">
        <v>0</v>
      </c>
      <c r="Y27" s="103">
        <v>0</v>
      </c>
      <c r="Z27" s="103">
        <v>0</v>
      </c>
      <c r="AA27" s="103">
        <v>0</v>
      </c>
      <c r="AB27" s="103">
        <v>0</v>
      </c>
      <c r="AC27" s="103">
        <v>0</v>
      </c>
      <c r="AD27" s="103">
        <v>0</v>
      </c>
      <c r="AE27" s="103">
        <v>0</v>
      </c>
      <c r="AF27" s="103">
        <v>0</v>
      </c>
      <c r="AG27" s="103">
        <v>0</v>
      </c>
      <c r="AH27" s="103">
        <v>0</v>
      </c>
      <c r="AI27" s="103">
        <v>0</v>
      </c>
      <c r="AJ27" s="103">
        <v>0</v>
      </c>
      <c r="AK27" s="103">
        <v>0</v>
      </c>
      <c r="AL27" s="103">
        <v>0</v>
      </c>
      <c r="AM27" s="103">
        <v>0</v>
      </c>
      <c r="AN27" s="103">
        <v>0</v>
      </c>
      <c r="AO27" s="103">
        <v>0</v>
      </c>
      <c r="AP27" s="103">
        <v>0</v>
      </c>
      <c r="AQ27" s="103">
        <v>0</v>
      </c>
      <c r="AR27" s="103">
        <v>0</v>
      </c>
      <c r="AS27" s="103">
        <v>0</v>
      </c>
      <c r="AT27" s="103">
        <v>0</v>
      </c>
      <c r="AU27" s="103">
        <v>0</v>
      </c>
      <c r="AV27" s="103">
        <v>0</v>
      </c>
      <c r="AW27" s="103">
        <v>0</v>
      </c>
      <c r="AX27" s="103">
        <v>0</v>
      </c>
      <c r="AY27" s="103">
        <v>0</v>
      </c>
      <c r="AZ27" s="103">
        <v>0</v>
      </c>
      <c r="BA27" s="103">
        <v>0</v>
      </c>
      <c r="BB27" s="103">
        <v>0</v>
      </c>
      <c r="BC27" s="103">
        <v>0</v>
      </c>
      <c r="BD27" s="103">
        <v>0</v>
      </c>
      <c r="BE27" s="103">
        <v>0</v>
      </c>
      <c r="BF27" s="103">
        <v>0</v>
      </c>
      <c r="BG27" s="103">
        <v>0</v>
      </c>
      <c r="BH27" s="103">
        <v>0</v>
      </c>
      <c r="BI27" s="103">
        <v>0</v>
      </c>
      <c r="BJ27" s="103">
        <v>0</v>
      </c>
      <c r="BK27" s="103">
        <v>0</v>
      </c>
      <c r="BL27" s="103">
        <v>0</v>
      </c>
      <c r="BM27" s="103">
        <v>0</v>
      </c>
      <c r="BN27" s="103">
        <v>0</v>
      </c>
      <c r="BO27" s="103">
        <v>0</v>
      </c>
      <c r="BP27" s="103">
        <v>0</v>
      </c>
      <c r="BQ27" s="103">
        <v>0</v>
      </c>
      <c r="BR27" s="103">
        <v>0</v>
      </c>
      <c r="BS27" s="103">
        <v>0</v>
      </c>
      <c r="BT27" s="103">
        <v>0</v>
      </c>
      <c r="BU27" s="103">
        <v>0</v>
      </c>
      <c r="BV27" s="103">
        <v>0</v>
      </c>
      <c r="BW27" s="103">
        <v>0</v>
      </c>
      <c r="BX27" s="103">
        <v>0</v>
      </c>
      <c r="BY27" s="103">
        <v>0</v>
      </c>
      <c r="BZ27" s="103">
        <v>0</v>
      </c>
      <c r="CA27" s="103">
        <v>0</v>
      </c>
      <c r="CB27" s="103">
        <v>0</v>
      </c>
      <c r="CC27" s="103">
        <v>0</v>
      </c>
      <c r="CD27" s="103">
        <v>0</v>
      </c>
      <c r="CE27" s="103">
        <v>0</v>
      </c>
      <c r="CF27" s="103">
        <v>0</v>
      </c>
      <c r="CG27" s="103">
        <v>0</v>
      </c>
      <c r="CH27" s="103">
        <v>0</v>
      </c>
      <c r="CI27" s="103">
        <v>0</v>
      </c>
      <c r="CJ27" s="103">
        <v>0</v>
      </c>
      <c r="CK27" s="103">
        <v>0</v>
      </c>
      <c r="CL27" s="103">
        <v>0</v>
      </c>
      <c r="CM27" s="103">
        <v>0</v>
      </c>
      <c r="CN27" s="103">
        <v>0</v>
      </c>
      <c r="CO27" s="103">
        <v>0</v>
      </c>
      <c r="CP27" s="103">
        <v>0</v>
      </c>
      <c r="CQ27" s="103">
        <v>0</v>
      </c>
      <c r="CR27" s="103">
        <v>0</v>
      </c>
      <c r="CS27" s="103">
        <v>0</v>
      </c>
      <c r="CT27" s="103">
        <v>0</v>
      </c>
      <c r="CU27" s="103">
        <v>0</v>
      </c>
    </row>
    <row r="28" spans="2:99" x14ac:dyDescent="0.2">
      <c r="C28" s="102" t="s">
        <v>193</v>
      </c>
      <c r="D28" s="103">
        <v>0</v>
      </c>
      <c r="E28" s="103">
        <v>0</v>
      </c>
      <c r="F28" s="103">
        <v>0</v>
      </c>
      <c r="G28" s="103">
        <v>0</v>
      </c>
      <c r="H28" s="103">
        <v>0</v>
      </c>
      <c r="I28" s="103">
        <v>0</v>
      </c>
      <c r="J28" s="103">
        <v>0</v>
      </c>
      <c r="K28" s="103">
        <v>0</v>
      </c>
      <c r="L28" s="103">
        <v>0</v>
      </c>
      <c r="M28" s="103">
        <v>0</v>
      </c>
      <c r="N28" s="103">
        <v>0</v>
      </c>
      <c r="O28" s="103">
        <v>0</v>
      </c>
      <c r="P28" s="103">
        <v>0</v>
      </c>
      <c r="Q28" s="103">
        <v>0</v>
      </c>
      <c r="R28" s="103">
        <v>0</v>
      </c>
      <c r="S28" s="103">
        <v>0</v>
      </c>
      <c r="T28" s="103">
        <v>0</v>
      </c>
      <c r="U28" s="103">
        <v>0</v>
      </c>
      <c r="V28" s="103">
        <v>0</v>
      </c>
      <c r="W28" s="103">
        <v>0</v>
      </c>
      <c r="X28" s="103">
        <v>0</v>
      </c>
      <c r="Y28" s="103">
        <v>0</v>
      </c>
      <c r="Z28" s="103">
        <v>0</v>
      </c>
      <c r="AA28" s="103">
        <v>0</v>
      </c>
      <c r="AB28" s="103">
        <v>0</v>
      </c>
      <c r="AC28" s="103">
        <v>0</v>
      </c>
      <c r="AD28" s="103">
        <v>0</v>
      </c>
      <c r="AE28" s="103">
        <v>0</v>
      </c>
      <c r="AF28" s="103">
        <v>0</v>
      </c>
      <c r="AG28" s="103">
        <v>0</v>
      </c>
      <c r="AH28" s="103">
        <v>0</v>
      </c>
      <c r="AI28" s="103">
        <v>0</v>
      </c>
      <c r="AJ28" s="103">
        <v>0</v>
      </c>
      <c r="AK28" s="103">
        <v>0</v>
      </c>
      <c r="AL28" s="103">
        <v>0</v>
      </c>
      <c r="AM28" s="103">
        <v>0</v>
      </c>
      <c r="AN28" s="103">
        <v>0</v>
      </c>
      <c r="AO28" s="103">
        <v>0</v>
      </c>
      <c r="AP28" s="103">
        <v>0</v>
      </c>
      <c r="AQ28" s="103">
        <v>0</v>
      </c>
      <c r="AR28" s="103">
        <v>0</v>
      </c>
      <c r="AS28" s="103">
        <v>0</v>
      </c>
      <c r="AT28" s="103">
        <v>0</v>
      </c>
      <c r="AU28" s="103">
        <v>0</v>
      </c>
      <c r="AV28" s="103">
        <v>0</v>
      </c>
      <c r="AW28" s="103">
        <v>0</v>
      </c>
      <c r="AX28" s="103">
        <v>0</v>
      </c>
      <c r="AY28" s="103">
        <v>0</v>
      </c>
      <c r="AZ28" s="103">
        <v>0</v>
      </c>
      <c r="BA28" s="103">
        <v>0</v>
      </c>
      <c r="BB28" s="103">
        <v>0</v>
      </c>
      <c r="BC28" s="103">
        <v>0</v>
      </c>
      <c r="BD28" s="103">
        <v>0</v>
      </c>
      <c r="BE28" s="103">
        <v>0</v>
      </c>
      <c r="BF28" s="103">
        <v>0</v>
      </c>
      <c r="BG28" s="103">
        <v>0</v>
      </c>
      <c r="BH28" s="103">
        <v>0</v>
      </c>
      <c r="BI28" s="103">
        <v>0</v>
      </c>
      <c r="BJ28" s="103">
        <v>0</v>
      </c>
      <c r="BK28" s="103">
        <v>0</v>
      </c>
      <c r="BL28" s="103">
        <v>0</v>
      </c>
      <c r="BM28" s="103">
        <v>0</v>
      </c>
      <c r="BN28" s="103">
        <v>0</v>
      </c>
      <c r="BO28" s="103">
        <v>0</v>
      </c>
      <c r="BP28" s="103">
        <v>0</v>
      </c>
      <c r="BQ28" s="103">
        <v>0</v>
      </c>
      <c r="BR28" s="103">
        <v>0</v>
      </c>
      <c r="BS28" s="103">
        <v>0</v>
      </c>
      <c r="BT28" s="103">
        <v>0</v>
      </c>
      <c r="BU28" s="103">
        <v>0</v>
      </c>
      <c r="BV28" s="103">
        <v>0</v>
      </c>
      <c r="BW28" s="103">
        <v>0</v>
      </c>
      <c r="BX28" s="103">
        <v>0</v>
      </c>
      <c r="BY28" s="103">
        <v>0</v>
      </c>
      <c r="BZ28" s="103">
        <v>0</v>
      </c>
      <c r="CA28" s="103">
        <v>0</v>
      </c>
      <c r="CB28" s="103">
        <v>0</v>
      </c>
      <c r="CC28" s="103">
        <v>0</v>
      </c>
      <c r="CD28" s="103">
        <v>0</v>
      </c>
      <c r="CE28" s="103">
        <v>0</v>
      </c>
      <c r="CF28" s="103">
        <v>0</v>
      </c>
      <c r="CG28" s="103">
        <v>0</v>
      </c>
      <c r="CH28" s="103">
        <v>0</v>
      </c>
      <c r="CI28" s="103">
        <v>0</v>
      </c>
      <c r="CJ28" s="103">
        <v>0</v>
      </c>
      <c r="CK28" s="103">
        <v>0</v>
      </c>
      <c r="CL28" s="103">
        <v>0</v>
      </c>
      <c r="CM28" s="103">
        <v>0</v>
      </c>
      <c r="CN28" s="103">
        <v>0</v>
      </c>
      <c r="CO28" s="103">
        <v>0</v>
      </c>
      <c r="CP28" s="103">
        <v>0</v>
      </c>
      <c r="CQ28" s="103">
        <v>0</v>
      </c>
      <c r="CR28" s="103">
        <v>0</v>
      </c>
      <c r="CS28" s="103">
        <v>0</v>
      </c>
      <c r="CT28" s="103">
        <v>0</v>
      </c>
      <c r="CU28" s="103">
        <v>0</v>
      </c>
    </row>
    <row r="29" spans="2:99" x14ac:dyDescent="0.2">
      <c r="C29" s="102" t="s">
        <v>194</v>
      </c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</v>
      </c>
      <c r="AG29" s="103">
        <v>0</v>
      </c>
      <c r="AH29" s="103">
        <v>0</v>
      </c>
      <c r="AI29" s="103">
        <v>0</v>
      </c>
      <c r="AJ29" s="103">
        <v>0</v>
      </c>
      <c r="AK29" s="103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3">
        <v>0</v>
      </c>
      <c r="BD29" s="103">
        <v>0</v>
      </c>
      <c r="BE29" s="103">
        <v>0</v>
      </c>
      <c r="BF29" s="103">
        <v>0</v>
      </c>
      <c r="BG29" s="103">
        <v>0</v>
      </c>
      <c r="BH29" s="103">
        <v>0</v>
      </c>
      <c r="BI29" s="103">
        <v>0</v>
      </c>
      <c r="BJ29" s="103">
        <v>0</v>
      </c>
      <c r="BK29" s="103">
        <v>0</v>
      </c>
      <c r="BL29" s="103">
        <v>0</v>
      </c>
      <c r="BM29" s="103">
        <v>0</v>
      </c>
      <c r="BN29" s="103">
        <v>0</v>
      </c>
      <c r="BO29" s="103">
        <v>0</v>
      </c>
      <c r="BP29" s="103">
        <v>0</v>
      </c>
      <c r="BQ29" s="103">
        <v>0</v>
      </c>
      <c r="BR29" s="103">
        <v>0</v>
      </c>
      <c r="BS29" s="103">
        <v>0</v>
      </c>
      <c r="BT29" s="103">
        <v>0</v>
      </c>
      <c r="BU29" s="103">
        <v>0</v>
      </c>
      <c r="BV29" s="103">
        <v>0</v>
      </c>
      <c r="BW29" s="103">
        <v>0</v>
      </c>
      <c r="BX29" s="103">
        <v>0</v>
      </c>
      <c r="BY29" s="103">
        <v>0</v>
      </c>
      <c r="BZ29" s="103">
        <v>0</v>
      </c>
      <c r="CA29" s="103">
        <v>0</v>
      </c>
      <c r="CB29" s="103">
        <v>0</v>
      </c>
      <c r="CC29" s="103">
        <v>0</v>
      </c>
      <c r="CD29" s="103">
        <v>0</v>
      </c>
      <c r="CE29" s="103">
        <v>0</v>
      </c>
      <c r="CF29" s="103">
        <v>0</v>
      </c>
      <c r="CG29" s="103">
        <v>0</v>
      </c>
      <c r="CH29" s="103">
        <v>0</v>
      </c>
      <c r="CI29" s="103">
        <v>0</v>
      </c>
      <c r="CJ29" s="103">
        <v>0</v>
      </c>
      <c r="CK29" s="103">
        <v>0</v>
      </c>
      <c r="CL29" s="103">
        <v>0</v>
      </c>
      <c r="CM29" s="103">
        <v>0</v>
      </c>
      <c r="CN29" s="103">
        <v>0</v>
      </c>
      <c r="CO29" s="103">
        <v>0</v>
      </c>
      <c r="CP29" s="103">
        <v>0</v>
      </c>
      <c r="CQ29" s="103">
        <v>0</v>
      </c>
      <c r="CR29" s="103">
        <v>0</v>
      </c>
      <c r="CS29" s="103">
        <v>0</v>
      </c>
      <c r="CT29" s="103">
        <v>0</v>
      </c>
      <c r="CU29" s="103">
        <v>0</v>
      </c>
    </row>
    <row r="30" spans="2:99" x14ac:dyDescent="0.2">
      <c r="C30" s="102" t="s">
        <v>195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0</v>
      </c>
      <c r="J30" s="103">
        <v>0</v>
      </c>
      <c r="K30" s="103">
        <v>0</v>
      </c>
      <c r="L30" s="103">
        <v>0</v>
      </c>
      <c r="M30" s="103">
        <v>0</v>
      </c>
      <c r="N30" s="103">
        <v>0</v>
      </c>
      <c r="O30" s="103">
        <v>0</v>
      </c>
      <c r="P30" s="103">
        <v>0</v>
      </c>
      <c r="Q30" s="103">
        <v>0</v>
      </c>
      <c r="R30" s="103">
        <v>0</v>
      </c>
      <c r="S30" s="103">
        <v>0</v>
      </c>
      <c r="T30" s="103">
        <v>0</v>
      </c>
      <c r="U30" s="103">
        <v>0</v>
      </c>
      <c r="V30" s="103">
        <v>0</v>
      </c>
      <c r="W30" s="103">
        <v>0</v>
      </c>
      <c r="X30" s="103">
        <v>0</v>
      </c>
      <c r="Y30" s="103">
        <v>0</v>
      </c>
      <c r="Z30" s="103">
        <v>0</v>
      </c>
      <c r="AA30" s="103">
        <v>0</v>
      </c>
      <c r="AB30" s="103">
        <v>0</v>
      </c>
      <c r="AC30" s="103">
        <v>0</v>
      </c>
      <c r="AD30" s="103">
        <v>0</v>
      </c>
      <c r="AE30" s="103">
        <v>0</v>
      </c>
      <c r="AF30" s="103">
        <v>0</v>
      </c>
      <c r="AG30" s="103">
        <v>0</v>
      </c>
      <c r="AH30" s="103">
        <v>0</v>
      </c>
      <c r="AI30" s="103">
        <v>0</v>
      </c>
      <c r="AJ30" s="103">
        <v>0</v>
      </c>
      <c r="AK30" s="103">
        <v>0</v>
      </c>
      <c r="AL30" s="103">
        <v>0</v>
      </c>
      <c r="AM30" s="103">
        <v>0</v>
      </c>
      <c r="AN30" s="103">
        <v>0</v>
      </c>
      <c r="AO30" s="103">
        <v>0</v>
      </c>
      <c r="AP30" s="103">
        <v>0</v>
      </c>
      <c r="AQ30" s="103">
        <v>0</v>
      </c>
      <c r="AR30" s="103">
        <v>0</v>
      </c>
      <c r="AS30" s="103">
        <v>0</v>
      </c>
      <c r="AT30" s="103">
        <v>0</v>
      </c>
      <c r="AU30" s="103">
        <v>0</v>
      </c>
      <c r="AV30" s="103">
        <v>0</v>
      </c>
      <c r="AW30" s="103">
        <v>0</v>
      </c>
      <c r="AX30" s="103">
        <v>0</v>
      </c>
      <c r="AY30" s="103">
        <v>0</v>
      </c>
      <c r="AZ30" s="103">
        <v>0</v>
      </c>
      <c r="BA30" s="103">
        <v>0</v>
      </c>
      <c r="BB30" s="103">
        <v>0</v>
      </c>
      <c r="BC30" s="103">
        <v>0</v>
      </c>
      <c r="BD30" s="103">
        <v>0</v>
      </c>
      <c r="BE30" s="103">
        <v>0</v>
      </c>
      <c r="BF30" s="103">
        <v>0</v>
      </c>
      <c r="BG30" s="103">
        <v>0</v>
      </c>
      <c r="BH30" s="103">
        <v>0</v>
      </c>
      <c r="BI30" s="103">
        <v>0</v>
      </c>
      <c r="BJ30" s="103">
        <v>0</v>
      </c>
      <c r="BK30" s="103">
        <v>0</v>
      </c>
      <c r="BL30" s="103">
        <v>0</v>
      </c>
      <c r="BM30" s="103">
        <v>0</v>
      </c>
      <c r="BN30" s="103">
        <v>0</v>
      </c>
      <c r="BO30" s="103">
        <v>0</v>
      </c>
      <c r="BP30" s="103">
        <v>0</v>
      </c>
      <c r="BQ30" s="103">
        <v>0</v>
      </c>
      <c r="BR30" s="103">
        <v>0</v>
      </c>
      <c r="BS30" s="103">
        <v>0</v>
      </c>
      <c r="BT30" s="103">
        <v>0</v>
      </c>
      <c r="BU30" s="103">
        <v>0</v>
      </c>
      <c r="BV30" s="103">
        <v>0</v>
      </c>
      <c r="BW30" s="103">
        <v>0</v>
      </c>
      <c r="BX30" s="103">
        <v>0</v>
      </c>
      <c r="BY30" s="103">
        <v>0</v>
      </c>
      <c r="BZ30" s="103">
        <v>0</v>
      </c>
      <c r="CA30" s="103">
        <v>0</v>
      </c>
      <c r="CB30" s="103">
        <v>0</v>
      </c>
      <c r="CC30" s="103">
        <v>0</v>
      </c>
      <c r="CD30" s="103">
        <v>0</v>
      </c>
      <c r="CE30" s="103">
        <v>0</v>
      </c>
      <c r="CF30" s="103">
        <v>0</v>
      </c>
      <c r="CG30" s="103">
        <v>0</v>
      </c>
      <c r="CH30" s="103">
        <v>0</v>
      </c>
      <c r="CI30" s="103">
        <v>0</v>
      </c>
      <c r="CJ30" s="103">
        <v>0</v>
      </c>
      <c r="CK30" s="103">
        <v>0</v>
      </c>
      <c r="CL30" s="103">
        <v>0</v>
      </c>
      <c r="CM30" s="103">
        <v>0</v>
      </c>
      <c r="CN30" s="103">
        <v>0</v>
      </c>
      <c r="CO30" s="103">
        <v>0</v>
      </c>
      <c r="CP30" s="103">
        <v>0</v>
      </c>
      <c r="CQ30" s="103">
        <v>0</v>
      </c>
      <c r="CR30" s="103">
        <v>0</v>
      </c>
      <c r="CS30" s="103">
        <v>0</v>
      </c>
      <c r="CT30" s="103">
        <v>0</v>
      </c>
      <c r="CU30" s="103">
        <v>0</v>
      </c>
    </row>
    <row r="31" spans="2:99" x14ac:dyDescent="0.2">
      <c r="C31" s="102" t="s">
        <v>196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3">
        <v>0</v>
      </c>
      <c r="BD31" s="103">
        <v>0</v>
      </c>
      <c r="BE31" s="103">
        <v>0</v>
      </c>
      <c r="BF31" s="103">
        <v>0</v>
      </c>
      <c r="BG31" s="103">
        <v>0</v>
      </c>
      <c r="BH31" s="103">
        <v>0</v>
      </c>
      <c r="BI31" s="103">
        <v>0</v>
      </c>
      <c r="BJ31" s="103">
        <v>0</v>
      </c>
      <c r="BK31" s="103">
        <v>0</v>
      </c>
      <c r="BL31" s="103">
        <v>0</v>
      </c>
      <c r="BM31" s="103">
        <v>0</v>
      </c>
      <c r="BN31" s="103">
        <v>0</v>
      </c>
      <c r="BO31" s="103">
        <v>0</v>
      </c>
      <c r="BP31" s="103">
        <v>0</v>
      </c>
      <c r="BQ31" s="103">
        <v>0</v>
      </c>
      <c r="BR31" s="103">
        <v>0</v>
      </c>
      <c r="BS31" s="103">
        <v>0</v>
      </c>
      <c r="BT31" s="103">
        <v>0</v>
      </c>
      <c r="BU31" s="103">
        <v>0</v>
      </c>
      <c r="BV31" s="103">
        <v>0</v>
      </c>
      <c r="BW31" s="103">
        <v>0</v>
      </c>
      <c r="BX31" s="103">
        <v>0</v>
      </c>
      <c r="BY31" s="103">
        <v>0</v>
      </c>
      <c r="BZ31" s="103">
        <v>0</v>
      </c>
      <c r="CA31" s="103">
        <v>0</v>
      </c>
      <c r="CB31" s="103">
        <v>0</v>
      </c>
      <c r="CC31" s="103">
        <v>0</v>
      </c>
      <c r="CD31" s="103">
        <v>0</v>
      </c>
      <c r="CE31" s="103">
        <v>0</v>
      </c>
      <c r="CF31" s="103">
        <v>0</v>
      </c>
      <c r="CG31" s="103">
        <v>0</v>
      </c>
      <c r="CH31" s="103">
        <v>0</v>
      </c>
      <c r="CI31" s="103">
        <v>0</v>
      </c>
      <c r="CJ31" s="103">
        <v>0</v>
      </c>
      <c r="CK31" s="103">
        <v>0</v>
      </c>
      <c r="CL31" s="103">
        <v>0</v>
      </c>
      <c r="CM31" s="103">
        <v>0</v>
      </c>
      <c r="CN31" s="103">
        <v>0</v>
      </c>
      <c r="CO31" s="103">
        <v>0</v>
      </c>
      <c r="CP31" s="103">
        <v>0</v>
      </c>
      <c r="CQ31" s="103">
        <v>0</v>
      </c>
      <c r="CR31" s="103">
        <v>0</v>
      </c>
      <c r="CS31" s="103">
        <v>0</v>
      </c>
      <c r="CT31" s="103">
        <v>0</v>
      </c>
      <c r="CU31" s="103">
        <v>0</v>
      </c>
    </row>
    <row r="32" spans="2:99" x14ac:dyDescent="0.2">
      <c r="C32" s="102" t="s">
        <v>197</v>
      </c>
      <c r="D32" s="103">
        <v>0</v>
      </c>
      <c r="E32" s="103">
        <v>0</v>
      </c>
      <c r="F32" s="103">
        <v>0</v>
      </c>
      <c r="G32" s="103">
        <v>0</v>
      </c>
      <c r="H32" s="103">
        <v>0</v>
      </c>
      <c r="I32" s="103">
        <v>0</v>
      </c>
      <c r="J32" s="103">
        <v>0</v>
      </c>
      <c r="K32" s="103">
        <v>0</v>
      </c>
      <c r="L32" s="103">
        <v>0</v>
      </c>
      <c r="M32" s="103">
        <v>0</v>
      </c>
      <c r="N32" s="103">
        <v>0</v>
      </c>
      <c r="O32" s="103">
        <v>0</v>
      </c>
      <c r="P32" s="103">
        <v>0</v>
      </c>
      <c r="Q32" s="103">
        <v>0</v>
      </c>
      <c r="R32" s="103">
        <v>0</v>
      </c>
      <c r="S32" s="103">
        <v>0</v>
      </c>
      <c r="T32" s="103">
        <v>0</v>
      </c>
      <c r="U32" s="103">
        <v>0</v>
      </c>
      <c r="V32" s="103"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>
        <v>0</v>
      </c>
      <c r="AE32" s="103">
        <v>0</v>
      </c>
      <c r="AF32" s="103">
        <v>0</v>
      </c>
      <c r="AG32" s="103">
        <v>0</v>
      </c>
      <c r="AH32" s="103">
        <v>0</v>
      </c>
      <c r="AI32" s="103">
        <v>0</v>
      </c>
      <c r="AJ32" s="103">
        <v>0</v>
      </c>
      <c r="AK32" s="103">
        <v>0</v>
      </c>
      <c r="AL32" s="103">
        <v>0</v>
      </c>
      <c r="AM32" s="103">
        <v>0</v>
      </c>
      <c r="AN32" s="103">
        <v>0</v>
      </c>
      <c r="AO32" s="103">
        <v>0</v>
      </c>
      <c r="AP32" s="103">
        <v>0</v>
      </c>
      <c r="AQ32" s="103">
        <v>0</v>
      </c>
      <c r="AR32" s="103">
        <v>0</v>
      </c>
      <c r="AS32" s="103">
        <v>0</v>
      </c>
      <c r="AT32" s="103">
        <v>0</v>
      </c>
      <c r="AU32" s="103">
        <v>0</v>
      </c>
      <c r="AV32" s="103">
        <v>0</v>
      </c>
      <c r="AW32" s="103">
        <v>0</v>
      </c>
      <c r="AX32" s="103">
        <v>0</v>
      </c>
      <c r="AY32" s="103">
        <v>0</v>
      </c>
      <c r="AZ32" s="103">
        <v>0</v>
      </c>
      <c r="BA32" s="103">
        <v>0</v>
      </c>
      <c r="BB32" s="103">
        <v>0</v>
      </c>
      <c r="BC32" s="103">
        <v>0</v>
      </c>
      <c r="BD32" s="103">
        <v>0</v>
      </c>
      <c r="BE32" s="103">
        <v>0</v>
      </c>
      <c r="BF32" s="103">
        <v>0</v>
      </c>
      <c r="BG32" s="103">
        <v>0</v>
      </c>
      <c r="BH32" s="103">
        <v>0</v>
      </c>
      <c r="BI32" s="103">
        <v>0</v>
      </c>
      <c r="BJ32" s="103">
        <v>0</v>
      </c>
      <c r="BK32" s="103">
        <v>0</v>
      </c>
      <c r="BL32" s="103">
        <v>0</v>
      </c>
      <c r="BM32" s="103">
        <v>0</v>
      </c>
      <c r="BN32" s="103">
        <v>0</v>
      </c>
      <c r="BO32" s="103">
        <v>0</v>
      </c>
      <c r="BP32" s="103">
        <v>0</v>
      </c>
      <c r="BQ32" s="103">
        <v>0</v>
      </c>
      <c r="BR32" s="103">
        <v>0</v>
      </c>
      <c r="BS32" s="103">
        <v>0</v>
      </c>
      <c r="BT32" s="103">
        <v>0</v>
      </c>
      <c r="BU32" s="103">
        <v>0</v>
      </c>
      <c r="BV32" s="103">
        <v>0</v>
      </c>
      <c r="BW32" s="103">
        <v>0</v>
      </c>
      <c r="BX32" s="103">
        <v>0</v>
      </c>
      <c r="BY32" s="103">
        <v>0</v>
      </c>
      <c r="BZ32" s="103">
        <v>0</v>
      </c>
      <c r="CA32" s="103">
        <v>0</v>
      </c>
      <c r="CB32" s="103">
        <v>0</v>
      </c>
      <c r="CC32" s="103">
        <v>0</v>
      </c>
      <c r="CD32" s="103">
        <v>0</v>
      </c>
      <c r="CE32" s="103">
        <v>0</v>
      </c>
      <c r="CF32" s="103">
        <v>0</v>
      </c>
      <c r="CG32" s="103">
        <v>0</v>
      </c>
      <c r="CH32" s="103">
        <v>0</v>
      </c>
      <c r="CI32" s="103">
        <v>0</v>
      </c>
      <c r="CJ32" s="103">
        <v>0</v>
      </c>
      <c r="CK32" s="103">
        <v>0</v>
      </c>
      <c r="CL32" s="103">
        <v>0</v>
      </c>
      <c r="CM32" s="103">
        <v>0</v>
      </c>
      <c r="CN32" s="103">
        <v>0</v>
      </c>
      <c r="CO32" s="103">
        <v>0</v>
      </c>
      <c r="CP32" s="103">
        <v>0</v>
      </c>
      <c r="CQ32" s="103">
        <v>0</v>
      </c>
      <c r="CR32" s="103">
        <v>0</v>
      </c>
      <c r="CS32" s="103">
        <v>0</v>
      </c>
      <c r="CT32" s="103">
        <v>0</v>
      </c>
      <c r="CU32" s="103">
        <v>0</v>
      </c>
    </row>
    <row r="33" spans="2:99" x14ac:dyDescent="0.2">
      <c r="C33" s="102" t="s">
        <v>198</v>
      </c>
      <c r="D33" s="103">
        <v>0</v>
      </c>
      <c r="E33" s="103">
        <v>0</v>
      </c>
      <c r="F33" s="103">
        <v>0</v>
      </c>
      <c r="G33" s="103">
        <v>0</v>
      </c>
      <c r="H33" s="103">
        <v>0</v>
      </c>
      <c r="I33" s="103">
        <v>0</v>
      </c>
      <c r="J33" s="103">
        <v>0</v>
      </c>
      <c r="K33" s="103">
        <v>0</v>
      </c>
      <c r="L33" s="103">
        <v>0</v>
      </c>
      <c r="M33" s="103">
        <v>0</v>
      </c>
      <c r="N33" s="103">
        <v>0</v>
      </c>
      <c r="O33" s="103">
        <v>0</v>
      </c>
      <c r="P33" s="103">
        <v>0</v>
      </c>
      <c r="Q33" s="103">
        <v>0</v>
      </c>
      <c r="R33" s="103">
        <v>0</v>
      </c>
      <c r="S33" s="103">
        <v>0</v>
      </c>
      <c r="T33" s="103">
        <v>0</v>
      </c>
      <c r="U33" s="103">
        <v>0</v>
      </c>
      <c r="V33" s="103">
        <v>0</v>
      </c>
      <c r="W33" s="103">
        <v>0</v>
      </c>
      <c r="X33" s="103">
        <v>0</v>
      </c>
      <c r="Y33" s="103">
        <v>0</v>
      </c>
      <c r="Z33" s="103">
        <v>0</v>
      </c>
      <c r="AA33" s="103">
        <v>0</v>
      </c>
      <c r="AB33" s="103">
        <v>0</v>
      </c>
      <c r="AC33" s="103">
        <v>0</v>
      </c>
      <c r="AD33" s="103">
        <v>0</v>
      </c>
      <c r="AE33" s="103">
        <v>0</v>
      </c>
      <c r="AF33" s="103">
        <v>0</v>
      </c>
      <c r="AG33" s="103">
        <v>0</v>
      </c>
      <c r="AH33" s="103">
        <v>0</v>
      </c>
      <c r="AI33" s="103">
        <v>0</v>
      </c>
      <c r="AJ33" s="103">
        <v>0</v>
      </c>
      <c r="AK33" s="103">
        <v>0</v>
      </c>
      <c r="AL33" s="103">
        <v>0</v>
      </c>
      <c r="AM33" s="103">
        <v>0</v>
      </c>
      <c r="AN33" s="103">
        <v>0</v>
      </c>
      <c r="AO33" s="103">
        <v>0</v>
      </c>
      <c r="AP33" s="103">
        <v>0</v>
      </c>
      <c r="AQ33" s="103">
        <v>0</v>
      </c>
      <c r="AR33" s="103">
        <v>0</v>
      </c>
      <c r="AS33" s="103">
        <v>0</v>
      </c>
      <c r="AT33" s="103">
        <v>0</v>
      </c>
      <c r="AU33" s="103">
        <v>0</v>
      </c>
      <c r="AV33" s="103">
        <v>0</v>
      </c>
      <c r="AW33" s="103">
        <v>0</v>
      </c>
      <c r="AX33" s="103">
        <v>0</v>
      </c>
      <c r="AY33" s="103">
        <v>0</v>
      </c>
      <c r="AZ33" s="103">
        <v>0</v>
      </c>
      <c r="BA33" s="103">
        <v>0</v>
      </c>
      <c r="BB33" s="103">
        <v>0</v>
      </c>
      <c r="BC33" s="103">
        <v>0</v>
      </c>
      <c r="BD33" s="103">
        <v>0</v>
      </c>
      <c r="BE33" s="103">
        <v>0</v>
      </c>
      <c r="BF33" s="103">
        <v>0</v>
      </c>
      <c r="BG33" s="103">
        <v>0</v>
      </c>
      <c r="BH33" s="103">
        <v>0</v>
      </c>
      <c r="BI33" s="103">
        <v>0</v>
      </c>
      <c r="BJ33" s="103">
        <v>0</v>
      </c>
      <c r="BK33" s="103">
        <v>0</v>
      </c>
      <c r="BL33" s="103">
        <v>0</v>
      </c>
      <c r="BM33" s="103">
        <v>0</v>
      </c>
      <c r="BN33" s="103">
        <v>0</v>
      </c>
      <c r="BO33" s="103">
        <v>0</v>
      </c>
      <c r="BP33" s="103">
        <v>0</v>
      </c>
      <c r="BQ33" s="103">
        <v>0</v>
      </c>
      <c r="BR33" s="103">
        <v>0</v>
      </c>
      <c r="BS33" s="103">
        <v>0</v>
      </c>
      <c r="BT33" s="103">
        <v>0</v>
      </c>
      <c r="BU33" s="103">
        <v>0</v>
      </c>
      <c r="BV33" s="103">
        <v>0</v>
      </c>
      <c r="BW33" s="103">
        <v>0</v>
      </c>
      <c r="BX33" s="103">
        <v>0</v>
      </c>
      <c r="BY33" s="103">
        <v>0</v>
      </c>
      <c r="BZ33" s="103">
        <v>0</v>
      </c>
      <c r="CA33" s="103">
        <v>0</v>
      </c>
      <c r="CB33" s="103">
        <v>0</v>
      </c>
      <c r="CC33" s="103">
        <v>0</v>
      </c>
      <c r="CD33" s="103">
        <v>0</v>
      </c>
      <c r="CE33" s="103">
        <v>0</v>
      </c>
      <c r="CF33" s="103">
        <v>0</v>
      </c>
      <c r="CG33" s="103">
        <v>0</v>
      </c>
      <c r="CH33" s="103">
        <v>0</v>
      </c>
      <c r="CI33" s="103">
        <v>0</v>
      </c>
      <c r="CJ33" s="103">
        <v>0</v>
      </c>
      <c r="CK33" s="103">
        <v>0</v>
      </c>
      <c r="CL33" s="103">
        <v>0</v>
      </c>
      <c r="CM33" s="103">
        <v>0</v>
      </c>
      <c r="CN33" s="103">
        <v>0</v>
      </c>
      <c r="CO33" s="103">
        <v>0</v>
      </c>
      <c r="CP33" s="103">
        <v>0</v>
      </c>
      <c r="CQ33" s="103">
        <v>0</v>
      </c>
      <c r="CR33" s="103">
        <v>0</v>
      </c>
      <c r="CS33" s="103">
        <v>0</v>
      </c>
      <c r="CT33" s="103">
        <v>0</v>
      </c>
      <c r="CU33" s="103">
        <v>0</v>
      </c>
    </row>
    <row r="34" spans="2:99" x14ac:dyDescent="0.2">
      <c r="C34" s="102" t="s">
        <v>199</v>
      </c>
      <c r="D34" s="103">
        <v>0</v>
      </c>
      <c r="E34" s="103">
        <v>0</v>
      </c>
      <c r="F34" s="103">
        <v>0</v>
      </c>
      <c r="G34" s="103">
        <v>0</v>
      </c>
      <c r="H34" s="103">
        <v>0</v>
      </c>
      <c r="I34" s="103">
        <v>0</v>
      </c>
      <c r="J34" s="103">
        <v>0</v>
      </c>
      <c r="K34" s="103">
        <v>0</v>
      </c>
      <c r="L34" s="103">
        <v>0</v>
      </c>
      <c r="M34" s="103">
        <v>0</v>
      </c>
      <c r="N34" s="103">
        <v>0</v>
      </c>
      <c r="O34" s="103">
        <v>0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3">
        <v>0</v>
      </c>
      <c r="W34" s="103">
        <v>0</v>
      </c>
      <c r="X34" s="103">
        <v>0</v>
      </c>
      <c r="Y34" s="103">
        <v>0</v>
      </c>
      <c r="Z34" s="103">
        <v>0</v>
      </c>
      <c r="AA34" s="103">
        <v>0</v>
      </c>
      <c r="AB34" s="103">
        <v>0</v>
      </c>
      <c r="AC34" s="103">
        <v>0</v>
      </c>
      <c r="AD34" s="103">
        <v>0</v>
      </c>
      <c r="AE34" s="103">
        <v>0</v>
      </c>
      <c r="AF34" s="103">
        <v>0</v>
      </c>
      <c r="AG34" s="103">
        <v>0</v>
      </c>
      <c r="AH34" s="103">
        <v>0</v>
      </c>
      <c r="AI34" s="103">
        <v>0</v>
      </c>
      <c r="AJ34" s="103">
        <v>0</v>
      </c>
      <c r="AK34" s="103">
        <v>0</v>
      </c>
      <c r="AL34" s="103">
        <v>0</v>
      </c>
      <c r="AM34" s="103">
        <v>0</v>
      </c>
      <c r="AN34" s="103">
        <v>0</v>
      </c>
      <c r="AO34" s="103">
        <v>0</v>
      </c>
      <c r="AP34" s="103">
        <v>0</v>
      </c>
      <c r="AQ34" s="103">
        <v>0</v>
      </c>
      <c r="AR34" s="103">
        <v>0</v>
      </c>
      <c r="AS34" s="103">
        <v>0</v>
      </c>
      <c r="AT34" s="103">
        <v>0</v>
      </c>
      <c r="AU34" s="103">
        <v>0</v>
      </c>
      <c r="AV34" s="103">
        <v>0</v>
      </c>
      <c r="AW34" s="103">
        <v>0</v>
      </c>
      <c r="AX34" s="103">
        <v>0</v>
      </c>
      <c r="AY34" s="103">
        <v>0</v>
      </c>
      <c r="AZ34" s="103">
        <v>0</v>
      </c>
      <c r="BA34" s="103">
        <v>0</v>
      </c>
      <c r="BB34" s="103">
        <v>0</v>
      </c>
      <c r="BC34" s="103">
        <v>0</v>
      </c>
      <c r="BD34" s="103">
        <v>0</v>
      </c>
      <c r="BE34" s="103">
        <v>0</v>
      </c>
      <c r="BF34" s="103">
        <v>0</v>
      </c>
      <c r="BG34" s="103">
        <v>0</v>
      </c>
      <c r="BH34" s="103">
        <v>0</v>
      </c>
      <c r="BI34" s="103">
        <v>0</v>
      </c>
      <c r="BJ34" s="103">
        <v>0</v>
      </c>
      <c r="BK34" s="103">
        <v>0</v>
      </c>
      <c r="BL34" s="103">
        <v>0</v>
      </c>
      <c r="BM34" s="103">
        <v>0</v>
      </c>
      <c r="BN34" s="103">
        <v>0</v>
      </c>
      <c r="BO34" s="103">
        <v>0</v>
      </c>
      <c r="BP34" s="103">
        <v>0</v>
      </c>
      <c r="BQ34" s="103">
        <v>0</v>
      </c>
      <c r="BR34" s="103">
        <v>0</v>
      </c>
      <c r="BS34" s="103">
        <v>0</v>
      </c>
      <c r="BT34" s="103">
        <v>0</v>
      </c>
      <c r="BU34" s="103">
        <v>0</v>
      </c>
      <c r="BV34" s="103">
        <v>0</v>
      </c>
      <c r="BW34" s="103">
        <v>0</v>
      </c>
      <c r="BX34" s="103">
        <v>0</v>
      </c>
      <c r="BY34" s="103">
        <v>0</v>
      </c>
      <c r="BZ34" s="103">
        <v>0</v>
      </c>
      <c r="CA34" s="103">
        <v>0</v>
      </c>
      <c r="CB34" s="103">
        <v>0</v>
      </c>
      <c r="CC34" s="103">
        <v>0</v>
      </c>
      <c r="CD34" s="103">
        <v>0</v>
      </c>
      <c r="CE34" s="103">
        <v>0</v>
      </c>
      <c r="CF34" s="103">
        <v>0</v>
      </c>
      <c r="CG34" s="103">
        <v>0</v>
      </c>
      <c r="CH34" s="103">
        <v>0</v>
      </c>
      <c r="CI34" s="103">
        <v>0</v>
      </c>
      <c r="CJ34" s="103">
        <v>0</v>
      </c>
      <c r="CK34" s="103">
        <v>0</v>
      </c>
      <c r="CL34" s="103">
        <v>0</v>
      </c>
      <c r="CM34" s="103">
        <v>0</v>
      </c>
      <c r="CN34" s="103">
        <v>0</v>
      </c>
      <c r="CO34" s="103">
        <v>0</v>
      </c>
      <c r="CP34" s="103">
        <v>0</v>
      </c>
      <c r="CQ34" s="103">
        <v>0</v>
      </c>
      <c r="CR34" s="103">
        <v>0</v>
      </c>
      <c r="CS34" s="103">
        <v>0</v>
      </c>
      <c r="CT34" s="103">
        <v>0</v>
      </c>
      <c r="CU34" s="103">
        <v>0</v>
      </c>
    </row>
    <row r="35" spans="2:99" x14ac:dyDescent="0.2">
      <c r="C35" s="102" t="s">
        <v>200</v>
      </c>
      <c r="D35" s="103">
        <v>0</v>
      </c>
      <c r="E35" s="103">
        <v>0</v>
      </c>
      <c r="F35" s="103">
        <v>0</v>
      </c>
      <c r="G35" s="103">
        <v>0</v>
      </c>
      <c r="H35" s="103">
        <v>0</v>
      </c>
      <c r="I35" s="103">
        <v>0</v>
      </c>
      <c r="J35" s="103">
        <v>0</v>
      </c>
      <c r="K35" s="103">
        <v>0</v>
      </c>
      <c r="L35" s="103">
        <v>0</v>
      </c>
      <c r="M35" s="103">
        <v>0</v>
      </c>
      <c r="N35" s="103">
        <v>0</v>
      </c>
      <c r="O35" s="103">
        <v>0</v>
      </c>
      <c r="P35" s="103">
        <v>0</v>
      </c>
      <c r="Q35" s="103">
        <v>0</v>
      </c>
      <c r="R35" s="103">
        <v>0</v>
      </c>
      <c r="S35" s="103">
        <v>0</v>
      </c>
      <c r="T35" s="103">
        <v>0</v>
      </c>
      <c r="U35" s="103">
        <v>0</v>
      </c>
      <c r="V35" s="103">
        <v>0</v>
      </c>
      <c r="W35" s="103">
        <v>0</v>
      </c>
      <c r="X35" s="103">
        <v>0</v>
      </c>
      <c r="Y35" s="103">
        <v>0</v>
      </c>
      <c r="Z35" s="103">
        <v>0</v>
      </c>
      <c r="AA35" s="103">
        <v>0</v>
      </c>
      <c r="AB35" s="103">
        <v>0</v>
      </c>
      <c r="AC35" s="103">
        <v>0</v>
      </c>
      <c r="AD35" s="103">
        <v>0</v>
      </c>
      <c r="AE35" s="103">
        <v>0</v>
      </c>
      <c r="AF35" s="103">
        <v>0</v>
      </c>
      <c r="AG35" s="103">
        <v>0</v>
      </c>
      <c r="AH35" s="103">
        <v>0</v>
      </c>
      <c r="AI35" s="103">
        <v>0</v>
      </c>
      <c r="AJ35" s="103">
        <v>0</v>
      </c>
      <c r="AK35" s="103">
        <v>0</v>
      </c>
      <c r="AL35" s="103">
        <v>0</v>
      </c>
      <c r="AM35" s="103">
        <v>0</v>
      </c>
      <c r="AN35" s="103">
        <v>0</v>
      </c>
      <c r="AO35" s="103">
        <v>0</v>
      </c>
      <c r="AP35" s="103">
        <v>0</v>
      </c>
      <c r="AQ35" s="103">
        <v>0</v>
      </c>
      <c r="AR35" s="103">
        <v>0</v>
      </c>
      <c r="AS35" s="103">
        <v>0</v>
      </c>
      <c r="AT35" s="103">
        <v>0</v>
      </c>
      <c r="AU35" s="103">
        <v>0</v>
      </c>
      <c r="AV35" s="103">
        <v>0</v>
      </c>
      <c r="AW35" s="103">
        <v>0</v>
      </c>
      <c r="AX35" s="103">
        <v>0</v>
      </c>
      <c r="AY35" s="103">
        <v>0</v>
      </c>
      <c r="AZ35" s="103">
        <v>0</v>
      </c>
      <c r="BA35" s="103">
        <v>0</v>
      </c>
      <c r="BB35" s="103">
        <v>0</v>
      </c>
      <c r="BC35" s="103">
        <v>0</v>
      </c>
      <c r="BD35" s="103">
        <v>0</v>
      </c>
      <c r="BE35" s="103">
        <v>0</v>
      </c>
      <c r="BF35" s="103">
        <v>0</v>
      </c>
      <c r="BG35" s="103">
        <v>0</v>
      </c>
      <c r="BH35" s="103">
        <v>0</v>
      </c>
      <c r="BI35" s="103">
        <v>0</v>
      </c>
      <c r="BJ35" s="103">
        <v>0</v>
      </c>
      <c r="BK35" s="103">
        <v>0</v>
      </c>
      <c r="BL35" s="103">
        <v>0</v>
      </c>
      <c r="BM35" s="103">
        <v>0</v>
      </c>
      <c r="BN35" s="103">
        <v>0</v>
      </c>
      <c r="BO35" s="103">
        <v>0</v>
      </c>
      <c r="BP35" s="103">
        <v>0</v>
      </c>
      <c r="BQ35" s="103">
        <v>0</v>
      </c>
      <c r="BR35" s="103">
        <v>0</v>
      </c>
      <c r="BS35" s="103">
        <v>0</v>
      </c>
      <c r="BT35" s="103">
        <v>0</v>
      </c>
      <c r="BU35" s="103">
        <v>0</v>
      </c>
      <c r="BV35" s="103">
        <v>0</v>
      </c>
      <c r="BW35" s="103">
        <v>0</v>
      </c>
      <c r="BX35" s="103">
        <v>0</v>
      </c>
      <c r="BY35" s="103">
        <v>0</v>
      </c>
      <c r="BZ35" s="103">
        <v>0</v>
      </c>
      <c r="CA35" s="103">
        <v>0</v>
      </c>
      <c r="CB35" s="103">
        <v>0</v>
      </c>
      <c r="CC35" s="103">
        <v>0</v>
      </c>
      <c r="CD35" s="103">
        <v>0</v>
      </c>
      <c r="CE35" s="103">
        <v>0</v>
      </c>
      <c r="CF35" s="103">
        <v>0</v>
      </c>
      <c r="CG35" s="103">
        <v>0</v>
      </c>
      <c r="CH35" s="103">
        <v>0</v>
      </c>
      <c r="CI35" s="103">
        <v>0</v>
      </c>
      <c r="CJ35" s="103">
        <v>0</v>
      </c>
      <c r="CK35" s="103">
        <v>0</v>
      </c>
      <c r="CL35" s="103">
        <v>0</v>
      </c>
      <c r="CM35" s="103">
        <v>0</v>
      </c>
      <c r="CN35" s="103">
        <v>0</v>
      </c>
      <c r="CO35" s="103">
        <v>0</v>
      </c>
      <c r="CP35" s="103">
        <v>0</v>
      </c>
      <c r="CQ35" s="103">
        <v>0</v>
      </c>
      <c r="CR35" s="103">
        <v>0</v>
      </c>
      <c r="CS35" s="103">
        <v>0</v>
      </c>
      <c r="CT35" s="103">
        <v>0</v>
      </c>
      <c r="CU35" s="103">
        <v>0</v>
      </c>
    </row>
    <row r="36" spans="2:99" x14ac:dyDescent="0.2">
      <c r="C36" s="102" t="s">
        <v>201</v>
      </c>
      <c r="D36" s="103">
        <v>0</v>
      </c>
      <c r="E36" s="103">
        <v>0</v>
      </c>
      <c r="F36" s="103">
        <v>0</v>
      </c>
      <c r="G36" s="103">
        <v>0</v>
      </c>
      <c r="H36" s="103">
        <v>0</v>
      </c>
      <c r="I36" s="103">
        <v>0</v>
      </c>
      <c r="J36" s="103">
        <v>0</v>
      </c>
      <c r="K36" s="103">
        <v>0</v>
      </c>
      <c r="L36" s="103">
        <v>0</v>
      </c>
      <c r="M36" s="103">
        <v>0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3">
        <v>0</v>
      </c>
      <c r="W36" s="103">
        <v>0</v>
      </c>
      <c r="X36" s="103">
        <v>0</v>
      </c>
      <c r="Y36" s="103">
        <v>0</v>
      </c>
      <c r="Z36" s="103">
        <v>0</v>
      </c>
      <c r="AA36" s="103">
        <v>0</v>
      </c>
      <c r="AB36" s="103">
        <v>0</v>
      </c>
      <c r="AC36" s="103">
        <v>0</v>
      </c>
      <c r="AD36" s="103">
        <v>0</v>
      </c>
      <c r="AE36" s="103">
        <v>0</v>
      </c>
      <c r="AF36" s="103">
        <v>0</v>
      </c>
      <c r="AG36" s="103">
        <v>0</v>
      </c>
      <c r="AH36" s="103">
        <v>0</v>
      </c>
      <c r="AI36" s="103">
        <v>0</v>
      </c>
      <c r="AJ36" s="103">
        <v>0</v>
      </c>
      <c r="AK36" s="103">
        <v>0</v>
      </c>
      <c r="AL36" s="103">
        <v>0</v>
      </c>
      <c r="AM36" s="103">
        <v>0</v>
      </c>
      <c r="AN36" s="103">
        <v>0</v>
      </c>
      <c r="AO36" s="103">
        <v>0</v>
      </c>
      <c r="AP36" s="103">
        <v>0</v>
      </c>
      <c r="AQ36" s="103">
        <v>0</v>
      </c>
      <c r="AR36" s="103">
        <v>0</v>
      </c>
      <c r="AS36" s="103">
        <v>0</v>
      </c>
      <c r="AT36" s="103">
        <v>0</v>
      </c>
      <c r="AU36" s="103">
        <v>0</v>
      </c>
      <c r="AV36" s="103">
        <v>0</v>
      </c>
      <c r="AW36" s="103">
        <v>0</v>
      </c>
      <c r="AX36" s="103">
        <v>0</v>
      </c>
      <c r="AY36" s="103">
        <v>0</v>
      </c>
      <c r="AZ36" s="103">
        <v>0</v>
      </c>
      <c r="BA36" s="103">
        <v>0</v>
      </c>
      <c r="BB36" s="103">
        <v>0</v>
      </c>
      <c r="BC36" s="103">
        <v>0</v>
      </c>
      <c r="BD36" s="103">
        <v>0</v>
      </c>
      <c r="BE36" s="103">
        <v>0</v>
      </c>
      <c r="BF36" s="103">
        <v>0</v>
      </c>
      <c r="BG36" s="103">
        <v>0</v>
      </c>
      <c r="BH36" s="103">
        <v>0</v>
      </c>
      <c r="BI36" s="103">
        <v>0</v>
      </c>
      <c r="BJ36" s="103">
        <v>0</v>
      </c>
      <c r="BK36" s="103">
        <v>0</v>
      </c>
      <c r="BL36" s="103">
        <v>0</v>
      </c>
      <c r="BM36" s="103">
        <v>0</v>
      </c>
      <c r="BN36" s="103">
        <v>0</v>
      </c>
      <c r="BO36" s="103">
        <v>0</v>
      </c>
      <c r="BP36" s="103">
        <v>0</v>
      </c>
      <c r="BQ36" s="103">
        <v>0</v>
      </c>
      <c r="BR36" s="103">
        <v>0</v>
      </c>
      <c r="BS36" s="103">
        <v>0</v>
      </c>
      <c r="BT36" s="103">
        <v>0</v>
      </c>
      <c r="BU36" s="103">
        <v>0</v>
      </c>
      <c r="BV36" s="103">
        <v>0</v>
      </c>
      <c r="BW36" s="103">
        <v>0</v>
      </c>
      <c r="BX36" s="103">
        <v>0</v>
      </c>
      <c r="BY36" s="103">
        <v>0</v>
      </c>
      <c r="BZ36" s="103">
        <v>0</v>
      </c>
      <c r="CA36" s="103">
        <v>0</v>
      </c>
      <c r="CB36" s="103">
        <v>0</v>
      </c>
      <c r="CC36" s="103">
        <v>0</v>
      </c>
      <c r="CD36" s="103">
        <v>0</v>
      </c>
      <c r="CE36" s="103">
        <v>0</v>
      </c>
      <c r="CF36" s="103">
        <v>0</v>
      </c>
      <c r="CG36" s="103">
        <v>0</v>
      </c>
      <c r="CH36" s="103">
        <v>0</v>
      </c>
      <c r="CI36" s="103">
        <v>0</v>
      </c>
      <c r="CJ36" s="103">
        <v>0</v>
      </c>
      <c r="CK36" s="103">
        <v>0</v>
      </c>
      <c r="CL36" s="103">
        <v>0</v>
      </c>
      <c r="CM36" s="103">
        <v>0</v>
      </c>
      <c r="CN36" s="103">
        <v>0</v>
      </c>
      <c r="CO36" s="103">
        <v>0</v>
      </c>
      <c r="CP36" s="103">
        <v>0</v>
      </c>
      <c r="CQ36" s="103">
        <v>0</v>
      </c>
      <c r="CR36" s="103">
        <v>0</v>
      </c>
      <c r="CS36" s="103">
        <v>0</v>
      </c>
      <c r="CT36" s="103">
        <v>0</v>
      </c>
      <c r="CU36" s="103">
        <v>0</v>
      </c>
    </row>
    <row r="37" spans="2:99" x14ac:dyDescent="0.2">
      <c r="B37" s="102" t="s">
        <v>128</v>
      </c>
      <c r="C37" s="102" t="s">
        <v>202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</v>
      </c>
      <c r="AF37" s="103">
        <v>0</v>
      </c>
      <c r="AG37" s="103">
        <v>0</v>
      </c>
      <c r="AH37" s="103">
        <v>0</v>
      </c>
      <c r="AI37" s="103">
        <v>0</v>
      </c>
      <c r="AJ37" s="103">
        <v>0</v>
      </c>
      <c r="AK37" s="103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</v>
      </c>
      <c r="AT37" s="103">
        <v>0</v>
      </c>
      <c r="AU37" s="103">
        <v>0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3">
        <v>0</v>
      </c>
      <c r="BD37" s="103">
        <v>0</v>
      </c>
      <c r="BE37" s="103">
        <v>0</v>
      </c>
      <c r="BF37" s="103">
        <v>0</v>
      </c>
      <c r="BG37" s="103">
        <v>0</v>
      </c>
      <c r="BH37" s="103">
        <v>0</v>
      </c>
      <c r="BI37" s="103">
        <v>0</v>
      </c>
      <c r="BJ37" s="103">
        <v>0</v>
      </c>
      <c r="BK37" s="103">
        <v>0</v>
      </c>
      <c r="BL37" s="103">
        <v>0</v>
      </c>
      <c r="BM37" s="103">
        <v>0</v>
      </c>
      <c r="BN37" s="103">
        <v>0</v>
      </c>
      <c r="BO37" s="103">
        <v>0</v>
      </c>
      <c r="BP37" s="103">
        <v>0</v>
      </c>
      <c r="BQ37" s="103">
        <v>0</v>
      </c>
      <c r="BR37" s="103">
        <v>0</v>
      </c>
      <c r="BS37" s="103">
        <v>0</v>
      </c>
      <c r="BT37" s="103">
        <v>0</v>
      </c>
      <c r="BU37" s="103">
        <v>0</v>
      </c>
      <c r="BV37" s="103">
        <v>0</v>
      </c>
      <c r="BW37" s="103">
        <v>0</v>
      </c>
      <c r="BX37" s="103">
        <v>0</v>
      </c>
      <c r="BY37" s="103">
        <v>0</v>
      </c>
      <c r="BZ37" s="103">
        <v>0</v>
      </c>
      <c r="CA37" s="103">
        <v>0</v>
      </c>
      <c r="CB37" s="103">
        <v>0</v>
      </c>
      <c r="CC37" s="103">
        <v>0</v>
      </c>
      <c r="CD37" s="103">
        <v>0</v>
      </c>
      <c r="CE37" s="103">
        <v>0</v>
      </c>
      <c r="CF37" s="103">
        <v>0</v>
      </c>
      <c r="CG37" s="103">
        <v>0</v>
      </c>
      <c r="CH37" s="103">
        <v>0</v>
      </c>
      <c r="CI37" s="103">
        <v>0</v>
      </c>
      <c r="CJ37" s="103">
        <v>0</v>
      </c>
      <c r="CK37" s="103">
        <v>0</v>
      </c>
      <c r="CL37" s="103">
        <v>0</v>
      </c>
      <c r="CM37" s="103">
        <v>0</v>
      </c>
      <c r="CN37" s="103">
        <v>0</v>
      </c>
      <c r="CO37" s="103">
        <v>0</v>
      </c>
      <c r="CP37" s="103">
        <v>0</v>
      </c>
      <c r="CQ37" s="103">
        <v>0</v>
      </c>
      <c r="CR37" s="103">
        <v>0</v>
      </c>
      <c r="CS37" s="103">
        <v>0</v>
      </c>
      <c r="CT37" s="103">
        <v>0</v>
      </c>
      <c r="CU37" s="103">
        <v>0</v>
      </c>
    </row>
    <row r="38" spans="2:99" x14ac:dyDescent="0.2">
      <c r="C38" s="102" t="s">
        <v>203</v>
      </c>
      <c r="D38" s="103">
        <v>0</v>
      </c>
      <c r="E38" s="103">
        <v>0</v>
      </c>
      <c r="F38" s="103">
        <v>0</v>
      </c>
      <c r="G38" s="103">
        <v>0</v>
      </c>
      <c r="H38" s="103">
        <v>0</v>
      </c>
      <c r="I38" s="103">
        <v>0</v>
      </c>
      <c r="J38" s="103">
        <v>0</v>
      </c>
      <c r="K38" s="103">
        <v>0</v>
      </c>
      <c r="L38" s="103">
        <v>0</v>
      </c>
      <c r="M38" s="103">
        <v>0</v>
      </c>
      <c r="N38" s="103">
        <v>0</v>
      </c>
      <c r="O38" s="103">
        <v>0</v>
      </c>
      <c r="P38" s="103">
        <v>0</v>
      </c>
      <c r="Q38" s="103">
        <v>0</v>
      </c>
      <c r="R38" s="103">
        <v>0</v>
      </c>
      <c r="S38" s="103">
        <v>0</v>
      </c>
      <c r="T38" s="103">
        <v>0</v>
      </c>
      <c r="U38" s="103">
        <v>0</v>
      </c>
      <c r="V38" s="103">
        <v>0</v>
      </c>
      <c r="W38" s="103">
        <v>0</v>
      </c>
      <c r="X38" s="103">
        <v>0</v>
      </c>
      <c r="Y38" s="103">
        <v>0</v>
      </c>
      <c r="Z38" s="103">
        <v>0</v>
      </c>
      <c r="AA38" s="103">
        <v>0</v>
      </c>
      <c r="AB38" s="103">
        <v>0</v>
      </c>
      <c r="AC38" s="103">
        <v>0</v>
      </c>
      <c r="AD38" s="103">
        <v>0</v>
      </c>
      <c r="AE38" s="103">
        <v>0</v>
      </c>
      <c r="AF38" s="103">
        <v>0</v>
      </c>
      <c r="AG38" s="103">
        <v>0</v>
      </c>
      <c r="AH38" s="103">
        <v>0</v>
      </c>
      <c r="AI38" s="103">
        <v>0</v>
      </c>
      <c r="AJ38" s="103">
        <v>0</v>
      </c>
      <c r="AK38" s="103">
        <v>0</v>
      </c>
      <c r="AL38" s="103">
        <v>0</v>
      </c>
      <c r="AM38" s="103">
        <v>0</v>
      </c>
      <c r="AN38" s="103">
        <v>0</v>
      </c>
      <c r="AO38" s="103">
        <v>0</v>
      </c>
      <c r="AP38" s="103">
        <v>0</v>
      </c>
      <c r="AQ38" s="103">
        <v>0</v>
      </c>
      <c r="AR38" s="103">
        <v>0</v>
      </c>
      <c r="AS38" s="103">
        <v>0</v>
      </c>
      <c r="AT38" s="103">
        <v>0</v>
      </c>
      <c r="AU38" s="103">
        <v>0</v>
      </c>
      <c r="AV38" s="103">
        <v>0</v>
      </c>
      <c r="AW38" s="103">
        <v>0</v>
      </c>
      <c r="AX38" s="103">
        <v>0</v>
      </c>
      <c r="AY38" s="103">
        <v>0</v>
      </c>
      <c r="AZ38" s="103">
        <v>0</v>
      </c>
      <c r="BA38" s="103">
        <v>0</v>
      </c>
      <c r="BB38" s="103">
        <v>0</v>
      </c>
      <c r="BC38" s="103">
        <v>0</v>
      </c>
      <c r="BD38" s="103">
        <v>0</v>
      </c>
      <c r="BE38" s="103">
        <v>0</v>
      </c>
      <c r="BF38" s="103">
        <v>0</v>
      </c>
      <c r="BG38" s="103">
        <v>0</v>
      </c>
      <c r="BH38" s="103">
        <v>0</v>
      </c>
      <c r="BI38" s="103">
        <v>0</v>
      </c>
      <c r="BJ38" s="103">
        <v>0</v>
      </c>
      <c r="BK38" s="103">
        <v>0</v>
      </c>
      <c r="BL38" s="103">
        <v>0</v>
      </c>
      <c r="BM38" s="103">
        <v>0</v>
      </c>
      <c r="BN38" s="103">
        <v>0</v>
      </c>
      <c r="BO38" s="103">
        <v>0</v>
      </c>
      <c r="BP38" s="103">
        <v>0</v>
      </c>
      <c r="BQ38" s="103">
        <v>0</v>
      </c>
      <c r="BR38" s="103">
        <v>0</v>
      </c>
      <c r="BS38" s="103">
        <v>0</v>
      </c>
      <c r="BT38" s="103">
        <v>0</v>
      </c>
      <c r="BU38" s="103">
        <v>0</v>
      </c>
      <c r="BV38" s="103">
        <v>0</v>
      </c>
      <c r="BW38" s="103">
        <v>0</v>
      </c>
      <c r="BX38" s="103">
        <v>0</v>
      </c>
      <c r="BY38" s="103">
        <v>0</v>
      </c>
      <c r="BZ38" s="103">
        <v>0</v>
      </c>
      <c r="CA38" s="103">
        <v>0</v>
      </c>
      <c r="CB38" s="103">
        <v>0</v>
      </c>
      <c r="CC38" s="103">
        <v>0</v>
      </c>
      <c r="CD38" s="103">
        <v>0</v>
      </c>
      <c r="CE38" s="103">
        <v>0</v>
      </c>
      <c r="CF38" s="103">
        <v>0</v>
      </c>
      <c r="CG38" s="103">
        <v>0</v>
      </c>
      <c r="CH38" s="103">
        <v>0</v>
      </c>
      <c r="CI38" s="103">
        <v>0</v>
      </c>
      <c r="CJ38" s="103">
        <v>0</v>
      </c>
      <c r="CK38" s="103">
        <v>0</v>
      </c>
      <c r="CL38" s="103">
        <v>0</v>
      </c>
      <c r="CM38" s="103">
        <v>0</v>
      </c>
      <c r="CN38" s="103">
        <v>0</v>
      </c>
      <c r="CO38" s="103">
        <v>0</v>
      </c>
      <c r="CP38" s="103">
        <v>0</v>
      </c>
      <c r="CQ38" s="103">
        <v>0</v>
      </c>
      <c r="CR38" s="103">
        <v>0</v>
      </c>
      <c r="CS38" s="103">
        <v>0</v>
      </c>
      <c r="CT38" s="103">
        <v>0</v>
      </c>
      <c r="CU38" s="103">
        <v>0</v>
      </c>
    </row>
    <row r="39" spans="2:99" x14ac:dyDescent="0.2">
      <c r="C39" s="102" t="s">
        <v>204</v>
      </c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103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3">
        <v>0</v>
      </c>
      <c r="BD39" s="103">
        <v>0</v>
      </c>
      <c r="BE39" s="103">
        <v>0</v>
      </c>
      <c r="BF39" s="103">
        <v>0</v>
      </c>
      <c r="BG39" s="103">
        <v>0</v>
      </c>
      <c r="BH39" s="103">
        <v>0</v>
      </c>
      <c r="BI39" s="103">
        <v>0</v>
      </c>
      <c r="BJ39" s="103">
        <v>0</v>
      </c>
      <c r="BK39" s="103">
        <v>0</v>
      </c>
      <c r="BL39" s="103">
        <v>0</v>
      </c>
      <c r="BM39" s="103">
        <v>0</v>
      </c>
      <c r="BN39" s="103">
        <v>0</v>
      </c>
      <c r="BO39" s="103">
        <v>0</v>
      </c>
      <c r="BP39" s="103">
        <v>0</v>
      </c>
      <c r="BQ39" s="103">
        <v>0</v>
      </c>
      <c r="BR39" s="103">
        <v>0</v>
      </c>
      <c r="BS39" s="103">
        <v>0</v>
      </c>
      <c r="BT39" s="103">
        <v>0</v>
      </c>
      <c r="BU39" s="103">
        <v>0</v>
      </c>
      <c r="BV39" s="103">
        <v>0</v>
      </c>
      <c r="BW39" s="103">
        <v>0</v>
      </c>
      <c r="BX39" s="103">
        <v>0</v>
      </c>
      <c r="BY39" s="103">
        <v>0</v>
      </c>
      <c r="BZ39" s="103">
        <v>0</v>
      </c>
      <c r="CA39" s="103">
        <v>0</v>
      </c>
      <c r="CB39" s="103">
        <v>0</v>
      </c>
      <c r="CC39" s="103">
        <v>0</v>
      </c>
      <c r="CD39" s="103">
        <v>0</v>
      </c>
      <c r="CE39" s="103">
        <v>0</v>
      </c>
      <c r="CF39" s="103">
        <v>0</v>
      </c>
      <c r="CG39" s="103">
        <v>0</v>
      </c>
      <c r="CH39" s="103">
        <v>0</v>
      </c>
      <c r="CI39" s="103">
        <v>0</v>
      </c>
      <c r="CJ39" s="103">
        <v>0</v>
      </c>
      <c r="CK39" s="103">
        <v>0</v>
      </c>
      <c r="CL39" s="103">
        <v>0</v>
      </c>
      <c r="CM39" s="103">
        <v>0</v>
      </c>
      <c r="CN39" s="103">
        <v>0</v>
      </c>
      <c r="CO39" s="103">
        <v>0</v>
      </c>
      <c r="CP39" s="103">
        <v>0</v>
      </c>
      <c r="CQ39" s="103">
        <v>0</v>
      </c>
      <c r="CR39" s="103">
        <v>0</v>
      </c>
      <c r="CS39" s="103">
        <v>0</v>
      </c>
      <c r="CT39" s="103">
        <v>0</v>
      </c>
      <c r="CU39" s="103">
        <v>0</v>
      </c>
    </row>
    <row r="40" spans="2:99" x14ac:dyDescent="0.2">
      <c r="C40" s="102" t="s">
        <v>205</v>
      </c>
      <c r="D40" s="103">
        <v>0</v>
      </c>
      <c r="E40" s="103">
        <v>0</v>
      </c>
      <c r="F40" s="103">
        <v>0</v>
      </c>
      <c r="G40" s="103">
        <v>0</v>
      </c>
      <c r="H40" s="103">
        <v>0</v>
      </c>
      <c r="I40" s="103">
        <v>0</v>
      </c>
      <c r="J40" s="103">
        <v>0</v>
      </c>
      <c r="K40" s="103">
        <v>0</v>
      </c>
      <c r="L40" s="103">
        <v>0</v>
      </c>
      <c r="M40" s="103">
        <v>0</v>
      </c>
      <c r="N40" s="103">
        <v>0</v>
      </c>
      <c r="O40" s="103">
        <v>0</v>
      </c>
      <c r="P40" s="103">
        <v>0</v>
      </c>
      <c r="Q40" s="103">
        <v>0</v>
      </c>
      <c r="R40" s="103">
        <v>0</v>
      </c>
      <c r="S40" s="103">
        <v>0</v>
      </c>
      <c r="T40" s="103">
        <v>0</v>
      </c>
      <c r="U40" s="103">
        <v>0</v>
      </c>
      <c r="V40" s="103">
        <v>0</v>
      </c>
      <c r="W40" s="103">
        <v>0</v>
      </c>
      <c r="X40" s="103">
        <v>0</v>
      </c>
      <c r="Y40" s="103">
        <v>0</v>
      </c>
      <c r="Z40" s="103">
        <v>0</v>
      </c>
      <c r="AA40" s="103">
        <v>0</v>
      </c>
      <c r="AB40" s="103">
        <v>0</v>
      </c>
      <c r="AC40" s="103">
        <v>0</v>
      </c>
      <c r="AD40" s="103">
        <v>0</v>
      </c>
      <c r="AE40" s="103">
        <v>0</v>
      </c>
      <c r="AF40" s="103">
        <v>0</v>
      </c>
      <c r="AG40" s="103">
        <v>0</v>
      </c>
      <c r="AH40" s="103">
        <v>0</v>
      </c>
      <c r="AI40" s="103">
        <v>0</v>
      </c>
      <c r="AJ40" s="103">
        <v>0</v>
      </c>
      <c r="AK40" s="103">
        <v>0</v>
      </c>
      <c r="AL40" s="103">
        <v>0</v>
      </c>
      <c r="AM40" s="103">
        <v>0</v>
      </c>
      <c r="AN40" s="103">
        <v>0</v>
      </c>
      <c r="AO40" s="103">
        <v>0</v>
      </c>
      <c r="AP40" s="103">
        <v>0</v>
      </c>
      <c r="AQ40" s="103">
        <v>0</v>
      </c>
      <c r="AR40" s="103">
        <v>0</v>
      </c>
      <c r="AS40" s="103">
        <v>0</v>
      </c>
      <c r="AT40" s="103">
        <v>0</v>
      </c>
      <c r="AU40" s="103">
        <v>0</v>
      </c>
      <c r="AV40" s="103">
        <v>0</v>
      </c>
      <c r="AW40" s="103">
        <v>0</v>
      </c>
      <c r="AX40" s="103">
        <v>0</v>
      </c>
      <c r="AY40" s="103">
        <v>0</v>
      </c>
      <c r="AZ40" s="103">
        <v>0</v>
      </c>
      <c r="BA40" s="103">
        <v>0</v>
      </c>
      <c r="BB40" s="103">
        <v>0</v>
      </c>
      <c r="BC40" s="103">
        <v>0</v>
      </c>
      <c r="BD40" s="103">
        <v>0</v>
      </c>
      <c r="BE40" s="103">
        <v>0</v>
      </c>
      <c r="BF40" s="103">
        <v>0</v>
      </c>
      <c r="BG40" s="103">
        <v>0</v>
      </c>
      <c r="BH40" s="103">
        <v>0</v>
      </c>
      <c r="BI40" s="103">
        <v>0</v>
      </c>
      <c r="BJ40" s="103">
        <v>0</v>
      </c>
      <c r="BK40" s="103">
        <v>0</v>
      </c>
      <c r="BL40" s="103">
        <v>0</v>
      </c>
      <c r="BM40" s="103">
        <v>0</v>
      </c>
      <c r="BN40" s="103">
        <v>0</v>
      </c>
      <c r="BO40" s="103">
        <v>0</v>
      </c>
      <c r="BP40" s="103">
        <v>0</v>
      </c>
      <c r="BQ40" s="103">
        <v>0</v>
      </c>
      <c r="BR40" s="103">
        <v>0</v>
      </c>
      <c r="BS40" s="103">
        <v>0</v>
      </c>
      <c r="BT40" s="103">
        <v>0</v>
      </c>
      <c r="BU40" s="103">
        <v>0</v>
      </c>
      <c r="BV40" s="103">
        <v>0</v>
      </c>
      <c r="BW40" s="103">
        <v>0</v>
      </c>
      <c r="BX40" s="103">
        <v>0</v>
      </c>
      <c r="BY40" s="103">
        <v>0</v>
      </c>
      <c r="BZ40" s="103">
        <v>0</v>
      </c>
      <c r="CA40" s="103">
        <v>0</v>
      </c>
      <c r="CB40" s="103">
        <v>0</v>
      </c>
      <c r="CC40" s="103">
        <v>0</v>
      </c>
      <c r="CD40" s="103">
        <v>0</v>
      </c>
      <c r="CE40" s="103">
        <v>0</v>
      </c>
      <c r="CF40" s="103">
        <v>0</v>
      </c>
      <c r="CG40" s="103">
        <v>0</v>
      </c>
      <c r="CH40" s="103">
        <v>0</v>
      </c>
      <c r="CI40" s="103">
        <v>0</v>
      </c>
      <c r="CJ40" s="103">
        <v>0</v>
      </c>
      <c r="CK40" s="103">
        <v>0</v>
      </c>
      <c r="CL40" s="103">
        <v>0</v>
      </c>
      <c r="CM40" s="103">
        <v>0</v>
      </c>
      <c r="CN40" s="103">
        <v>0</v>
      </c>
      <c r="CO40" s="103">
        <v>0</v>
      </c>
      <c r="CP40" s="103">
        <v>0</v>
      </c>
      <c r="CQ40" s="103">
        <v>0</v>
      </c>
      <c r="CR40" s="103">
        <v>0</v>
      </c>
      <c r="CS40" s="103">
        <v>0</v>
      </c>
      <c r="CT40" s="103">
        <v>0</v>
      </c>
      <c r="CU40" s="103">
        <v>0</v>
      </c>
    </row>
    <row r="41" spans="2:99" x14ac:dyDescent="0.2">
      <c r="C41" s="102" t="s">
        <v>206</v>
      </c>
      <c r="D41" s="103">
        <v>0</v>
      </c>
      <c r="E41" s="103">
        <v>0</v>
      </c>
      <c r="F41" s="103">
        <v>0</v>
      </c>
      <c r="G41" s="103">
        <v>0</v>
      </c>
      <c r="H41" s="103">
        <v>0</v>
      </c>
      <c r="I41" s="103">
        <v>0</v>
      </c>
      <c r="J41" s="103">
        <v>0</v>
      </c>
      <c r="K41" s="103">
        <v>0</v>
      </c>
      <c r="L41" s="103">
        <v>0</v>
      </c>
      <c r="M41" s="103">
        <v>0</v>
      </c>
      <c r="N41" s="103">
        <v>0</v>
      </c>
      <c r="O41" s="103">
        <v>0</v>
      </c>
      <c r="P41" s="103">
        <v>0</v>
      </c>
      <c r="Q41" s="103">
        <v>0</v>
      </c>
      <c r="R41" s="103">
        <v>0</v>
      </c>
      <c r="S41" s="103">
        <v>0</v>
      </c>
      <c r="T41" s="103">
        <v>0</v>
      </c>
      <c r="U41" s="103">
        <v>0</v>
      </c>
      <c r="V41" s="103">
        <v>0</v>
      </c>
      <c r="W41" s="103">
        <v>0</v>
      </c>
      <c r="X41" s="103">
        <v>0</v>
      </c>
      <c r="Y41" s="103">
        <v>0</v>
      </c>
      <c r="Z41" s="103">
        <v>0</v>
      </c>
      <c r="AA41" s="103">
        <v>0</v>
      </c>
      <c r="AB41" s="103">
        <v>0</v>
      </c>
      <c r="AC41" s="103">
        <v>0</v>
      </c>
      <c r="AD41" s="103">
        <v>0</v>
      </c>
      <c r="AE41" s="103">
        <v>0</v>
      </c>
      <c r="AF41" s="103">
        <v>0</v>
      </c>
      <c r="AG41" s="103">
        <v>0</v>
      </c>
      <c r="AH41" s="103">
        <v>0</v>
      </c>
      <c r="AI41" s="103">
        <v>0</v>
      </c>
      <c r="AJ41" s="103">
        <v>0</v>
      </c>
      <c r="AK41" s="103">
        <v>0</v>
      </c>
      <c r="AL41" s="103">
        <v>0</v>
      </c>
      <c r="AM41" s="103">
        <v>0</v>
      </c>
      <c r="AN41" s="103">
        <v>0</v>
      </c>
      <c r="AO41" s="103">
        <v>0</v>
      </c>
      <c r="AP41" s="103">
        <v>0</v>
      </c>
      <c r="AQ41" s="103">
        <v>0</v>
      </c>
      <c r="AR41" s="103">
        <v>0</v>
      </c>
      <c r="AS41" s="103">
        <v>0</v>
      </c>
      <c r="AT41" s="103">
        <v>0</v>
      </c>
      <c r="AU41" s="103">
        <v>0</v>
      </c>
      <c r="AV41" s="103">
        <v>0</v>
      </c>
      <c r="AW41" s="103">
        <v>0</v>
      </c>
      <c r="AX41" s="103">
        <v>0</v>
      </c>
      <c r="AY41" s="103">
        <v>0</v>
      </c>
      <c r="AZ41" s="103">
        <v>0</v>
      </c>
      <c r="BA41" s="103">
        <v>0</v>
      </c>
      <c r="BB41" s="103">
        <v>0</v>
      </c>
      <c r="BC41" s="103">
        <v>0</v>
      </c>
      <c r="BD41" s="103">
        <v>0</v>
      </c>
      <c r="BE41" s="103">
        <v>0</v>
      </c>
      <c r="BF41" s="103">
        <v>0</v>
      </c>
      <c r="BG41" s="103">
        <v>0</v>
      </c>
      <c r="BH41" s="103">
        <v>0</v>
      </c>
      <c r="BI41" s="103">
        <v>0</v>
      </c>
      <c r="BJ41" s="103">
        <v>0</v>
      </c>
      <c r="BK41" s="103">
        <v>0</v>
      </c>
      <c r="BL41" s="103">
        <v>0</v>
      </c>
      <c r="BM41" s="103">
        <v>0</v>
      </c>
      <c r="BN41" s="103">
        <v>0</v>
      </c>
      <c r="BO41" s="103">
        <v>0</v>
      </c>
      <c r="BP41" s="103">
        <v>0</v>
      </c>
      <c r="BQ41" s="103">
        <v>0</v>
      </c>
      <c r="BR41" s="103">
        <v>0</v>
      </c>
      <c r="BS41" s="103">
        <v>0</v>
      </c>
      <c r="BT41" s="103">
        <v>0</v>
      </c>
      <c r="BU41" s="103">
        <v>0</v>
      </c>
      <c r="BV41" s="103">
        <v>0</v>
      </c>
      <c r="BW41" s="103">
        <v>0</v>
      </c>
      <c r="BX41" s="103">
        <v>0</v>
      </c>
      <c r="BY41" s="103">
        <v>0</v>
      </c>
      <c r="BZ41" s="103">
        <v>0</v>
      </c>
      <c r="CA41" s="103">
        <v>0</v>
      </c>
      <c r="CB41" s="103">
        <v>0</v>
      </c>
      <c r="CC41" s="103">
        <v>0</v>
      </c>
      <c r="CD41" s="103">
        <v>0</v>
      </c>
      <c r="CE41" s="103">
        <v>0</v>
      </c>
      <c r="CF41" s="103">
        <v>0</v>
      </c>
      <c r="CG41" s="103">
        <v>0</v>
      </c>
      <c r="CH41" s="103">
        <v>0</v>
      </c>
      <c r="CI41" s="103">
        <v>0</v>
      </c>
      <c r="CJ41" s="103">
        <v>0</v>
      </c>
      <c r="CK41" s="103">
        <v>0</v>
      </c>
      <c r="CL41" s="103">
        <v>0</v>
      </c>
      <c r="CM41" s="103">
        <v>0</v>
      </c>
      <c r="CN41" s="103">
        <v>0</v>
      </c>
      <c r="CO41" s="103">
        <v>0</v>
      </c>
      <c r="CP41" s="103">
        <v>0</v>
      </c>
      <c r="CQ41" s="103">
        <v>0</v>
      </c>
      <c r="CR41" s="103">
        <v>0</v>
      </c>
      <c r="CS41" s="103">
        <v>0</v>
      </c>
      <c r="CT41" s="103">
        <v>0</v>
      </c>
      <c r="CU41" s="103">
        <v>0</v>
      </c>
    </row>
    <row r="42" spans="2:99" x14ac:dyDescent="0.2">
      <c r="C42" s="102" t="s">
        <v>207</v>
      </c>
      <c r="D42" s="103">
        <v>0</v>
      </c>
      <c r="E42" s="103">
        <v>0</v>
      </c>
      <c r="F42" s="103">
        <v>0</v>
      </c>
      <c r="G42" s="103">
        <v>0</v>
      </c>
      <c r="H42" s="103">
        <v>0</v>
      </c>
      <c r="I42" s="103">
        <v>0</v>
      </c>
      <c r="J42" s="103">
        <v>0</v>
      </c>
      <c r="K42" s="103">
        <v>0</v>
      </c>
      <c r="L42" s="103">
        <v>0</v>
      </c>
      <c r="M42" s="103">
        <v>0</v>
      </c>
      <c r="N42" s="103">
        <v>0</v>
      </c>
      <c r="O42" s="103">
        <v>0</v>
      </c>
      <c r="P42" s="103">
        <v>0</v>
      </c>
      <c r="Q42" s="103">
        <v>0</v>
      </c>
      <c r="R42" s="103">
        <v>0</v>
      </c>
      <c r="S42" s="103">
        <v>0</v>
      </c>
      <c r="T42" s="103">
        <v>0</v>
      </c>
      <c r="U42" s="103">
        <v>0</v>
      </c>
      <c r="V42" s="103">
        <v>0</v>
      </c>
      <c r="W42" s="103">
        <v>0</v>
      </c>
      <c r="X42" s="103">
        <v>0</v>
      </c>
      <c r="Y42" s="103">
        <v>0</v>
      </c>
      <c r="Z42" s="103">
        <v>0</v>
      </c>
      <c r="AA42" s="103">
        <v>0</v>
      </c>
      <c r="AB42" s="103">
        <v>0</v>
      </c>
      <c r="AC42" s="103">
        <v>0</v>
      </c>
      <c r="AD42" s="103">
        <v>0</v>
      </c>
      <c r="AE42" s="103">
        <v>0</v>
      </c>
      <c r="AF42" s="103">
        <v>0</v>
      </c>
      <c r="AG42" s="103">
        <v>0</v>
      </c>
      <c r="AH42" s="103">
        <v>0</v>
      </c>
      <c r="AI42" s="103">
        <v>0</v>
      </c>
      <c r="AJ42" s="103">
        <v>0</v>
      </c>
      <c r="AK42" s="103">
        <v>0</v>
      </c>
      <c r="AL42" s="103">
        <v>0</v>
      </c>
      <c r="AM42" s="103">
        <v>0</v>
      </c>
      <c r="AN42" s="103">
        <v>0</v>
      </c>
      <c r="AO42" s="103">
        <v>0</v>
      </c>
      <c r="AP42" s="103">
        <v>0</v>
      </c>
      <c r="AQ42" s="103">
        <v>0</v>
      </c>
      <c r="AR42" s="103">
        <v>0</v>
      </c>
      <c r="AS42" s="103">
        <v>0</v>
      </c>
      <c r="AT42" s="103">
        <v>0</v>
      </c>
      <c r="AU42" s="103">
        <v>0</v>
      </c>
      <c r="AV42" s="103">
        <v>0</v>
      </c>
      <c r="AW42" s="103">
        <v>0</v>
      </c>
      <c r="AX42" s="103">
        <v>0</v>
      </c>
      <c r="AY42" s="103">
        <v>0</v>
      </c>
      <c r="AZ42" s="103">
        <v>0</v>
      </c>
      <c r="BA42" s="103">
        <v>0</v>
      </c>
      <c r="BB42" s="103">
        <v>0</v>
      </c>
      <c r="BC42" s="103">
        <v>0</v>
      </c>
      <c r="BD42" s="103">
        <v>0</v>
      </c>
      <c r="BE42" s="103">
        <v>0</v>
      </c>
      <c r="BF42" s="103">
        <v>0</v>
      </c>
      <c r="BG42" s="103">
        <v>0</v>
      </c>
      <c r="BH42" s="103">
        <v>0</v>
      </c>
      <c r="BI42" s="103">
        <v>0</v>
      </c>
      <c r="BJ42" s="103">
        <v>0</v>
      </c>
      <c r="BK42" s="103">
        <v>0</v>
      </c>
      <c r="BL42" s="103">
        <v>0</v>
      </c>
      <c r="BM42" s="103">
        <v>0</v>
      </c>
      <c r="BN42" s="103">
        <v>0</v>
      </c>
      <c r="BO42" s="103">
        <v>0</v>
      </c>
      <c r="BP42" s="103">
        <v>0</v>
      </c>
      <c r="BQ42" s="103">
        <v>0</v>
      </c>
      <c r="BR42" s="103">
        <v>0</v>
      </c>
      <c r="BS42" s="103">
        <v>0</v>
      </c>
      <c r="BT42" s="103">
        <v>0</v>
      </c>
      <c r="BU42" s="103">
        <v>0</v>
      </c>
      <c r="BV42" s="103">
        <v>0</v>
      </c>
      <c r="BW42" s="103">
        <v>0</v>
      </c>
      <c r="BX42" s="103">
        <v>0</v>
      </c>
      <c r="BY42" s="103">
        <v>0</v>
      </c>
      <c r="BZ42" s="103">
        <v>0</v>
      </c>
      <c r="CA42" s="103">
        <v>0</v>
      </c>
      <c r="CB42" s="103">
        <v>0</v>
      </c>
      <c r="CC42" s="103">
        <v>0</v>
      </c>
      <c r="CD42" s="103">
        <v>0</v>
      </c>
      <c r="CE42" s="103">
        <v>0</v>
      </c>
      <c r="CF42" s="103">
        <v>0</v>
      </c>
      <c r="CG42" s="103">
        <v>0</v>
      </c>
      <c r="CH42" s="103">
        <v>0</v>
      </c>
      <c r="CI42" s="103">
        <v>0</v>
      </c>
      <c r="CJ42" s="103">
        <v>0</v>
      </c>
      <c r="CK42" s="103">
        <v>0</v>
      </c>
      <c r="CL42" s="103">
        <v>0</v>
      </c>
      <c r="CM42" s="103">
        <v>0</v>
      </c>
      <c r="CN42" s="103">
        <v>0</v>
      </c>
      <c r="CO42" s="103">
        <v>0</v>
      </c>
      <c r="CP42" s="103">
        <v>0</v>
      </c>
      <c r="CQ42" s="103">
        <v>0</v>
      </c>
      <c r="CR42" s="103">
        <v>0</v>
      </c>
      <c r="CS42" s="103">
        <v>0</v>
      </c>
      <c r="CT42" s="103">
        <v>0</v>
      </c>
      <c r="CU42" s="103">
        <v>0</v>
      </c>
    </row>
    <row r="43" spans="2:99" x14ac:dyDescent="0.2">
      <c r="C43" s="102" t="s">
        <v>208</v>
      </c>
      <c r="D43" s="103">
        <v>0</v>
      </c>
      <c r="E43" s="103">
        <v>0</v>
      </c>
      <c r="F43" s="103">
        <v>0</v>
      </c>
      <c r="G43" s="103">
        <v>0</v>
      </c>
      <c r="H43" s="103">
        <v>0</v>
      </c>
      <c r="I43" s="103">
        <v>0</v>
      </c>
      <c r="J43" s="103">
        <v>0</v>
      </c>
      <c r="K43" s="103">
        <v>0</v>
      </c>
      <c r="L43" s="103">
        <v>0</v>
      </c>
      <c r="M43" s="103">
        <v>0</v>
      </c>
      <c r="N43" s="103">
        <v>0</v>
      </c>
      <c r="O43" s="103">
        <v>0</v>
      </c>
      <c r="P43" s="103">
        <v>0</v>
      </c>
      <c r="Q43" s="103">
        <v>0</v>
      </c>
      <c r="R43" s="103">
        <v>0</v>
      </c>
      <c r="S43" s="103">
        <v>0</v>
      </c>
      <c r="T43" s="103">
        <v>0</v>
      </c>
      <c r="U43" s="103">
        <v>0</v>
      </c>
      <c r="V43" s="103">
        <v>0</v>
      </c>
      <c r="W43" s="103">
        <v>0</v>
      </c>
      <c r="X43" s="103">
        <v>0</v>
      </c>
      <c r="Y43" s="103">
        <v>0</v>
      </c>
      <c r="Z43" s="103">
        <v>0</v>
      </c>
      <c r="AA43" s="103">
        <v>0</v>
      </c>
      <c r="AB43" s="103">
        <v>0</v>
      </c>
      <c r="AC43" s="103">
        <v>0</v>
      </c>
      <c r="AD43" s="103">
        <v>0</v>
      </c>
      <c r="AE43" s="103">
        <v>0</v>
      </c>
      <c r="AF43" s="103">
        <v>0</v>
      </c>
      <c r="AG43" s="103">
        <v>0</v>
      </c>
      <c r="AH43" s="103">
        <v>0</v>
      </c>
      <c r="AI43" s="103">
        <v>0</v>
      </c>
      <c r="AJ43" s="103">
        <v>0</v>
      </c>
      <c r="AK43" s="103">
        <v>0</v>
      </c>
      <c r="AL43" s="103">
        <v>0</v>
      </c>
      <c r="AM43" s="103">
        <v>0</v>
      </c>
      <c r="AN43" s="103">
        <v>0</v>
      </c>
      <c r="AO43" s="103">
        <v>0</v>
      </c>
      <c r="AP43" s="103">
        <v>0</v>
      </c>
      <c r="AQ43" s="103">
        <v>0</v>
      </c>
      <c r="AR43" s="103">
        <v>0</v>
      </c>
      <c r="AS43" s="103">
        <v>0</v>
      </c>
      <c r="AT43" s="103">
        <v>0</v>
      </c>
      <c r="AU43" s="103">
        <v>0</v>
      </c>
      <c r="AV43" s="103">
        <v>0</v>
      </c>
      <c r="AW43" s="103">
        <v>0</v>
      </c>
      <c r="AX43" s="103">
        <v>0</v>
      </c>
      <c r="AY43" s="103">
        <v>0</v>
      </c>
      <c r="AZ43" s="103">
        <v>0</v>
      </c>
      <c r="BA43" s="103">
        <v>0</v>
      </c>
      <c r="BB43" s="103">
        <v>0</v>
      </c>
      <c r="BC43" s="103">
        <v>0</v>
      </c>
      <c r="BD43" s="103">
        <v>0</v>
      </c>
      <c r="BE43" s="103">
        <v>0</v>
      </c>
      <c r="BF43" s="103">
        <v>0</v>
      </c>
      <c r="BG43" s="103">
        <v>0</v>
      </c>
      <c r="BH43" s="103">
        <v>0</v>
      </c>
      <c r="BI43" s="103">
        <v>0</v>
      </c>
      <c r="BJ43" s="103">
        <v>0</v>
      </c>
      <c r="BK43" s="103">
        <v>0</v>
      </c>
      <c r="BL43" s="103">
        <v>0</v>
      </c>
      <c r="BM43" s="103">
        <v>0</v>
      </c>
      <c r="BN43" s="103">
        <v>0</v>
      </c>
      <c r="BO43" s="103">
        <v>0</v>
      </c>
      <c r="BP43" s="103">
        <v>0</v>
      </c>
      <c r="BQ43" s="103">
        <v>0</v>
      </c>
      <c r="BR43" s="103">
        <v>0</v>
      </c>
      <c r="BS43" s="103">
        <v>0</v>
      </c>
      <c r="BT43" s="103">
        <v>0</v>
      </c>
      <c r="BU43" s="103">
        <v>0</v>
      </c>
      <c r="BV43" s="103">
        <v>0</v>
      </c>
      <c r="BW43" s="103">
        <v>0</v>
      </c>
      <c r="BX43" s="103">
        <v>0</v>
      </c>
      <c r="BY43" s="103">
        <v>0</v>
      </c>
      <c r="BZ43" s="103">
        <v>0</v>
      </c>
      <c r="CA43" s="103">
        <v>0</v>
      </c>
      <c r="CB43" s="103">
        <v>0</v>
      </c>
      <c r="CC43" s="103">
        <v>0</v>
      </c>
      <c r="CD43" s="103">
        <v>0</v>
      </c>
      <c r="CE43" s="103">
        <v>0</v>
      </c>
      <c r="CF43" s="103">
        <v>0</v>
      </c>
      <c r="CG43" s="103">
        <v>0</v>
      </c>
      <c r="CH43" s="103">
        <v>0</v>
      </c>
      <c r="CI43" s="103">
        <v>0</v>
      </c>
      <c r="CJ43" s="103">
        <v>0</v>
      </c>
      <c r="CK43" s="103">
        <v>0</v>
      </c>
      <c r="CL43" s="103">
        <v>0</v>
      </c>
      <c r="CM43" s="103">
        <v>0</v>
      </c>
      <c r="CN43" s="103">
        <v>0</v>
      </c>
      <c r="CO43" s="103">
        <v>0</v>
      </c>
      <c r="CP43" s="103">
        <v>0</v>
      </c>
      <c r="CQ43" s="103">
        <v>0</v>
      </c>
      <c r="CR43" s="103">
        <v>0</v>
      </c>
      <c r="CS43" s="103">
        <v>0</v>
      </c>
      <c r="CT43" s="103">
        <v>0</v>
      </c>
      <c r="CU43" s="103">
        <v>0</v>
      </c>
    </row>
    <row r="44" spans="2:99" x14ac:dyDescent="0.2">
      <c r="C44" s="102" t="s">
        <v>209</v>
      </c>
      <c r="D44" s="103">
        <v>0</v>
      </c>
      <c r="E44" s="103">
        <v>0</v>
      </c>
      <c r="F44" s="103">
        <v>0</v>
      </c>
      <c r="G44" s="103">
        <v>0</v>
      </c>
      <c r="H44" s="103">
        <v>0</v>
      </c>
      <c r="I44" s="103">
        <v>0</v>
      </c>
      <c r="J44" s="103">
        <v>0</v>
      </c>
      <c r="K44" s="103">
        <v>0</v>
      </c>
      <c r="L44" s="103">
        <v>0</v>
      </c>
      <c r="M44" s="103">
        <v>0</v>
      </c>
      <c r="N44" s="103">
        <v>0</v>
      </c>
      <c r="O44" s="103">
        <v>0</v>
      </c>
      <c r="P44" s="103">
        <v>0</v>
      </c>
      <c r="Q44" s="103">
        <v>0</v>
      </c>
      <c r="R44" s="103">
        <v>0</v>
      </c>
      <c r="S44" s="103">
        <v>0</v>
      </c>
      <c r="T44" s="103">
        <v>0</v>
      </c>
      <c r="U44" s="103">
        <v>0</v>
      </c>
      <c r="V44" s="103">
        <v>0</v>
      </c>
      <c r="W44" s="103">
        <v>0</v>
      </c>
      <c r="X44" s="103">
        <v>0</v>
      </c>
      <c r="Y44" s="103">
        <v>0</v>
      </c>
      <c r="Z44" s="103">
        <v>0</v>
      </c>
      <c r="AA44" s="103">
        <v>0</v>
      </c>
      <c r="AB44" s="103">
        <v>0</v>
      </c>
      <c r="AC44" s="103">
        <v>0</v>
      </c>
      <c r="AD44" s="103">
        <v>0</v>
      </c>
      <c r="AE44" s="103">
        <v>0</v>
      </c>
      <c r="AF44" s="103">
        <v>0</v>
      </c>
      <c r="AG44" s="103">
        <v>0</v>
      </c>
      <c r="AH44" s="103">
        <v>0</v>
      </c>
      <c r="AI44" s="103">
        <v>0</v>
      </c>
      <c r="AJ44" s="103">
        <v>0</v>
      </c>
      <c r="AK44" s="103">
        <v>0</v>
      </c>
      <c r="AL44" s="103">
        <v>0</v>
      </c>
      <c r="AM44" s="103">
        <v>0</v>
      </c>
      <c r="AN44" s="103">
        <v>0</v>
      </c>
      <c r="AO44" s="103">
        <v>0</v>
      </c>
      <c r="AP44" s="103">
        <v>0</v>
      </c>
      <c r="AQ44" s="103">
        <v>0</v>
      </c>
      <c r="AR44" s="103">
        <v>0</v>
      </c>
      <c r="AS44" s="103">
        <v>0</v>
      </c>
      <c r="AT44" s="103">
        <v>0</v>
      </c>
      <c r="AU44" s="103">
        <v>0</v>
      </c>
      <c r="AV44" s="103">
        <v>0</v>
      </c>
      <c r="AW44" s="103">
        <v>0</v>
      </c>
      <c r="AX44" s="103">
        <v>0</v>
      </c>
      <c r="AY44" s="103">
        <v>0</v>
      </c>
      <c r="AZ44" s="103">
        <v>0</v>
      </c>
      <c r="BA44" s="103">
        <v>0</v>
      </c>
      <c r="BB44" s="103">
        <v>0</v>
      </c>
      <c r="BC44" s="103">
        <v>0</v>
      </c>
      <c r="BD44" s="103">
        <v>0</v>
      </c>
      <c r="BE44" s="103">
        <v>0</v>
      </c>
      <c r="BF44" s="103">
        <v>0</v>
      </c>
      <c r="BG44" s="103">
        <v>0</v>
      </c>
      <c r="BH44" s="103">
        <v>0</v>
      </c>
      <c r="BI44" s="103">
        <v>0</v>
      </c>
      <c r="BJ44" s="103">
        <v>0</v>
      </c>
      <c r="BK44" s="103">
        <v>0</v>
      </c>
      <c r="BL44" s="103">
        <v>0</v>
      </c>
      <c r="BM44" s="103">
        <v>0</v>
      </c>
      <c r="BN44" s="103">
        <v>0</v>
      </c>
      <c r="BO44" s="103">
        <v>0</v>
      </c>
      <c r="BP44" s="103">
        <v>0</v>
      </c>
      <c r="BQ44" s="103">
        <v>0</v>
      </c>
      <c r="BR44" s="103">
        <v>0</v>
      </c>
      <c r="BS44" s="103">
        <v>0</v>
      </c>
      <c r="BT44" s="103">
        <v>0</v>
      </c>
      <c r="BU44" s="103">
        <v>0</v>
      </c>
      <c r="BV44" s="103">
        <v>0</v>
      </c>
      <c r="BW44" s="103">
        <v>0</v>
      </c>
      <c r="BX44" s="103">
        <v>0</v>
      </c>
      <c r="BY44" s="103">
        <v>0</v>
      </c>
      <c r="BZ44" s="103">
        <v>0</v>
      </c>
      <c r="CA44" s="103">
        <v>0</v>
      </c>
      <c r="CB44" s="103">
        <v>0</v>
      </c>
      <c r="CC44" s="103">
        <v>0</v>
      </c>
      <c r="CD44" s="103">
        <v>0</v>
      </c>
      <c r="CE44" s="103">
        <v>0</v>
      </c>
      <c r="CF44" s="103">
        <v>0</v>
      </c>
      <c r="CG44" s="103">
        <v>0</v>
      </c>
      <c r="CH44" s="103">
        <v>0</v>
      </c>
      <c r="CI44" s="103">
        <v>0</v>
      </c>
      <c r="CJ44" s="103">
        <v>0</v>
      </c>
      <c r="CK44" s="103">
        <v>0</v>
      </c>
      <c r="CL44" s="103">
        <v>0</v>
      </c>
      <c r="CM44" s="103">
        <v>0</v>
      </c>
      <c r="CN44" s="103">
        <v>0</v>
      </c>
      <c r="CO44" s="103">
        <v>0</v>
      </c>
      <c r="CP44" s="103">
        <v>0</v>
      </c>
      <c r="CQ44" s="103">
        <v>0</v>
      </c>
      <c r="CR44" s="103">
        <v>0</v>
      </c>
      <c r="CS44" s="103">
        <v>0</v>
      </c>
      <c r="CT44" s="103">
        <v>0</v>
      </c>
      <c r="CU44" s="103">
        <v>0</v>
      </c>
    </row>
    <row r="45" spans="2:99" x14ac:dyDescent="0.2">
      <c r="C45" s="102" t="s">
        <v>210</v>
      </c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</v>
      </c>
      <c r="AG45" s="103">
        <v>0</v>
      </c>
      <c r="AH45" s="103">
        <v>0</v>
      </c>
      <c r="AI45" s="103">
        <v>0</v>
      </c>
      <c r="AJ45" s="103">
        <v>0</v>
      </c>
      <c r="AK45" s="103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</v>
      </c>
      <c r="AQ45" s="103">
        <v>0</v>
      </c>
      <c r="AR45" s="103">
        <v>0</v>
      </c>
      <c r="AS45" s="103">
        <v>0</v>
      </c>
      <c r="AT45" s="103">
        <v>0</v>
      </c>
      <c r="AU45" s="103">
        <v>0</v>
      </c>
      <c r="AV45" s="103">
        <v>0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3">
        <v>0</v>
      </c>
      <c r="BD45" s="103">
        <v>0</v>
      </c>
      <c r="BE45" s="103">
        <v>0</v>
      </c>
      <c r="BF45" s="103">
        <v>0</v>
      </c>
      <c r="BG45" s="103">
        <v>0</v>
      </c>
      <c r="BH45" s="103">
        <v>0</v>
      </c>
      <c r="BI45" s="103">
        <v>0</v>
      </c>
      <c r="BJ45" s="103">
        <v>0</v>
      </c>
      <c r="BK45" s="103">
        <v>0</v>
      </c>
      <c r="BL45" s="103">
        <v>0</v>
      </c>
      <c r="BM45" s="103">
        <v>0</v>
      </c>
      <c r="BN45" s="103">
        <v>0</v>
      </c>
      <c r="BO45" s="103">
        <v>0</v>
      </c>
      <c r="BP45" s="103">
        <v>0</v>
      </c>
      <c r="BQ45" s="103">
        <v>0</v>
      </c>
      <c r="BR45" s="103">
        <v>0</v>
      </c>
      <c r="BS45" s="103">
        <v>0</v>
      </c>
      <c r="BT45" s="103">
        <v>0</v>
      </c>
      <c r="BU45" s="103">
        <v>0</v>
      </c>
      <c r="BV45" s="103">
        <v>0</v>
      </c>
      <c r="BW45" s="103">
        <v>0</v>
      </c>
      <c r="BX45" s="103">
        <v>0</v>
      </c>
      <c r="BY45" s="103">
        <v>0</v>
      </c>
      <c r="BZ45" s="103">
        <v>0</v>
      </c>
      <c r="CA45" s="103">
        <v>0</v>
      </c>
      <c r="CB45" s="103">
        <v>0</v>
      </c>
      <c r="CC45" s="103">
        <v>0</v>
      </c>
      <c r="CD45" s="103">
        <v>0</v>
      </c>
      <c r="CE45" s="103">
        <v>0</v>
      </c>
      <c r="CF45" s="103">
        <v>0</v>
      </c>
      <c r="CG45" s="103">
        <v>0</v>
      </c>
      <c r="CH45" s="103">
        <v>0</v>
      </c>
      <c r="CI45" s="103">
        <v>0</v>
      </c>
      <c r="CJ45" s="103">
        <v>0</v>
      </c>
      <c r="CK45" s="103">
        <v>0</v>
      </c>
      <c r="CL45" s="103">
        <v>0</v>
      </c>
      <c r="CM45" s="103">
        <v>0</v>
      </c>
      <c r="CN45" s="103">
        <v>0</v>
      </c>
      <c r="CO45" s="103">
        <v>0</v>
      </c>
      <c r="CP45" s="103">
        <v>0</v>
      </c>
      <c r="CQ45" s="103">
        <v>0</v>
      </c>
      <c r="CR45" s="103">
        <v>0</v>
      </c>
      <c r="CS45" s="103">
        <v>0</v>
      </c>
      <c r="CT45" s="103">
        <v>0</v>
      </c>
      <c r="CU45" s="103">
        <v>0</v>
      </c>
    </row>
    <row r="46" spans="2:99" x14ac:dyDescent="0.2">
      <c r="C46" s="102" t="s">
        <v>211</v>
      </c>
      <c r="D46" s="103">
        <v>0</v>
      </c>
      <c r="E46" s="103">
        <v>0</v>
      </c>
      <c r="F46" s="103">
        <v>0</v>
      </c>
      <c r="G46" s="103">
        <v>0</v>
      </c>
      <c r="H46" s="103">
        <v>0</v>
      </c>
      <c r="I46" s="103">
        <v>0</v>
      </c>
      <c r="J46" s="103">
        <v>0</v>
      </c>
      <c r="K46" s="103">
        <v>0</v>
      </c>
      <c r="L46" s="103">
        <v>0</v>
      </c>
      <c r="M46" s="103">
        <v>0</v>
      </c>
      <c r="N46" s="103">
        <v>0</v>
      </c>
      <c r="O46" s="103">
        <v>0</v>
      </c>
      <c r="P46" s="103">
        <v>0</v>
      </c>
      <c r="Q46" s="103">
        <v>0</v>
      </c>
      <c r="R46" s="103">
        <v>0</v>
      </c>
      <c r="S46" s="103">
        <v>0</v>
      </c>
      <c r="T46" s="103">
        <v>0</v>
      </c>
      <c r="U46" s="103">
        <v>0</v>
      </c>
      <c r="V46" s="103">
        <v>0</v>
      </c>
      <c r="W46" s="103">
        <v>0</v>
      </c>
      <c r="X46" s="103">
        <v>0</v>
      </c>
      <c r="Y46" s="103">
        <v>0</v>
      </c>
      <c r="Z46" s="103">
        <v>0</v>
      </c>
      <c r="AA46" s="103">
        <v>0</v>
      </c>
      <c r="AB46" s="103">
        <v>0</v>
      </c>
      <c r="AC46" s="103">
        <v>0</v>
      </c>
      <c r="AD46" s="103">
        <v>0</v>
      </c>
      <c r="AE46" s="103">
        <v>0</v>
      </c>
      <c r="AF46" s="103">
        <v>0</v>
      </c>
      <c r="AG46" s="103">
        <v>0</v>
      </c>
      <c r="AH46" s="103">
        <v>0</v>
      </c>
      <c r="AI46" s="103">
        <v>0</v>
      </c>
      <c r="AJ46" s="103">
        <v>0</v>
      </c>
      <c r="AK46" s="103">
        <v>0</v>
      </c>
      <c r="AL46" s="103">
        <v>0</v>
      </c>
      <c r="AM46" s="103">
        <v>0</v>
      </c>
      <c r="AN46" s="103">
        <v>0</v>
      </c>
      <c r="AO46" s="103">
        <v>0</v>
      </c>
      <c r="AP46" s="103">
        <v>0</v>
      </c>
      <c r="AQ46" s="103">
        <v>0</v>
      </c>
      <c r="AR46" s="103">
        <v>0</v>
      </c>
      <c r="AS46" s="103">
        <v>0</v>
      </c>
      <c r="AT46" s="103">
        <v>0</v>
      </c>
      <c r="AU46" s="103">
        <v>0</v>
      </c>
      <c r="AV46" s="103">
        <v>0</v>
      </c>
      <c r="AW46" s="103">
        <v>0</v>
      </c>
      <c r="AX46" s="103">
        <v>0</v>
      </c>
      <c r="AY46" s="103">
        <v>0</v>
      </c>
      <c r="AZ46" s="103">
        <v>0</v>
      </c>
      <c r="BA46" s="103">
        <v>0</v>
      </c>
      <c r="BB46" s="103">
        <v>0</v>
      </c>
      <c r="BC46" s="103">
        <v>0</v>
      </c>
      <c r="BD46" s="103">
        <v>0</v>
      </c>
      <c r="BE46" s="103">
        <v>0</v>
      </c>
      <c r="BF46" s="103">
        <v>0</v>
      </c>
      <c r="BG46" s="103">
        <v>0</v>
      </c>
      <c r="BH46" s="103">
        <v>0</v>
      </c>
      <c r="BI46" s="103">
        <v>0</v>
      </c>
      <c r="BJ46" s="103">
        <v>0</v>
      </c>
      <c r="BK46" s="103">
        <v>0</v>
      </c>
      <c r="BL46" s="103">
        <v>0</v>
      </c>
      <c r="BM46" s="103">
        <v>0</v>
      </c>
      <c r="BN46" s="103">
        <v>0</v>
      </c>
      <c r="BO46" s="103">
        <v>0</v>
      </c>
      <c r="BP46" s="103">
        <v>0</v>
      </c>
      <c r="BQ46" s="103">
        <v>0</v>
      </c>
      <c r="BR46" s="103">
        <v>0</v>
      </c>
      <c r="BS46" s="103">
        <v>0</v>
      </c>
      <c r="BT46" s="103">
        <v>0</v>
      </c>
      <c r="BU46" s="103">
        <v>0</v>
      </c>
      <c r="BV46" s="103">
        <v>0</v>
      </c>
      <c r="BW46" s="103">
        <v>0</v>
      </c>
      <c r="BX46" s="103">
        <v>0</v>
      </c>
      <c r="BY46" s="103">
        <v>0</v>
      </c>
      <c r="BZ46" s="103">
        <v>0</v>
      </c>
      <c r="CA46" s="103">
        <v>0</v>
      </c>
      <c r="CB46" s="103">
        <v>0</v>
      </c>
      <c r="CC46" s="103">
        <v>0</v>
      </c>
      <c r="CD46" s="103">
        <v>0</v>
      </c>
      <c r="CE46" s="103">
        <v>0</v>
      </c>
      <c r="CF46" s="103">
        <v>0</v>
      </c>
      <c r="CG46" s="103">
        <v>0</v>
      </c>
      <c r="CH46" s="103">
        <v>0</v>
      </c>
      <c r="CI46" s="103">
        <v>0</v>
      </c>
      <c r="CJ46" s="103">
        <v>0</v>
      </c>
      <c r="CK46" s="103">
        <v>0</v>
      </c>
      <c r="CL46" s="103">
        <v>0</v>
      </c>
      <c r="CM46" s="103">
        <v>0</v>
      </c>
      <c r="CN46" s="103">
        <v>0</v>
      </c>
      <c r="CO46" s="103">
        <v>0</v>
      </c>
      <c r="CP46" s="103">
        <v>0</v>
      </c>
      <c r="CQ46" s="103">
        <v>0</v>
      </c>
      <c r="CR46" s="103">
        <v>0</v>
      </c>
      <c r="CS46" s="103">
        <v>0</v>
      </c>
      <c r="CT46" s="103">
        <v>0</v>
      </c>
      <c r="CU46" s="103">
        <v>0</v>
      </c>
    </row>
    <row r="47" spans="2:99" x14ac:dyDescent="0.2">
      <c r="C47" s="102" t="s">
        <v>212</v>
      </c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0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103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3">
        <v>0</v>
      </c>
      <c r="BD47" s="103">
        <v>0</v>
      </c>
      <c r="BE47" s="103">
        <v>0</v>
      </c>
      <c r="BF47" s="103">
        <v>0</v>
      </c>
      <c r="BG47" s="103">
        <v>0</v>
      </c>
      <c r="BH47" s="103">
        <v>0</v>
      </c>
      <c r="BI47" s="103">
        <v>0</v>
      </c>
      <c r="BJ47" s="103">
        <v>0</v>
      </c>
      <c r="BK47" s="103">
        <v>0</v>
      </c>
      <c r="BL47" s="103">
        <v>0</v>
      </c>
      <c r="BM47" s="103">
        <v>0</v>
      </c>
      <c r="BN47" s="103">
        <v>0</v>
      </c>
      <c r="BO47" s="103">
        <v>0</v>
      </c>
      <c r="BP47" s="103">
        <v>0</v>
      </c>
      <c r="BQ47" s="103">
        <v>0</v>
      </c>
      <c r="BR47" s="103">
        <v>0</v>
      </c>
      <c r="BS47" s="103">
        <v>0</v>
      </c>
      <c r="BT47" s="103">
        <v>0</v>
      </c>
      <c r="BU47" s="103">
        <v>0</v>
      </c>
      <c r="BV47" s="103">
        <v>0</v>
      </c>
      <c r="BW47" s="103">
        <v>0</v>
      </c>
      <c r="BX47" s="103">
        <v>0</v>
      </c>
      <c r="BY47" s="103">
        <v>0</v>
      </c>
      <c r="BZ47" s="103">
        <v>0</v>
      </c>
      <c r="CA47" s="103">
        <v>0</v>
      </c>
      <c r="CB47" s="103">
        <v>0</v>
      </c>
      <c r="CC47" s="103">
        <v>0</v>
      </c>
      <c r="CD47" s="103">
        <v>0</v>
      </c>
      <c r="CE47" s="103">
        <v>0</v>
      </c>
      <c r="CF47" s="103">
        <v>0</v>
      </c>
      <c r="CG47" s="103">
        <v>0</v>
      </c>
      <c r="CH47" s="103">
        <v>0</v>
      </c>
      <c r="CI47" s="103">
        <v>0</v>
      </c>
      <c r="CJ47" s="103">
        <v>0</v>
      </c>
      <c r="CK47" s="103">
        <v>0</v>
      </c>
      <c r="CL47" s="103">
        <v>0</v>
      </c>
      <c r="CM47" s="103">
        <v>0</v>
      </c>
      <c r="CN47" s="103">
        <v>0</v>
      </c>
      <c r="CO47" s="103">
        <v>0</v>
      </c>
      <c r="CP47" s="103">
        <v>0</v>
      </c>
      <c r="CQ47" s="103">
        <v>0</v>
      </c>
      <c r="CR47" s="103">
        <v>0</v>
      </c>
      <c r="CS47" s="103">
        <v>0</v>
      </c>
      <c r="CT47" s="103">
        <v>0</v>
      </c>
      <c r="CU47" s="103">
        <v>0</v>
      </c>
    </row>
    <row r="48" spans="2:99" x14ac:dyDescent="0.2">
      <c r="C48" s="102" t="s">
        <v>213</v>
      </c>
      <c r="D48" s="103">
        <v>0</v>
      </c>
      <c r="E48" s="103">
        <v>0</v>
      </c>
      <c r="F48" s="103">
        <v>0</v>
      </c>
      <c r="G48" s="103">
        <v>0</v>
      </c>
      <c r="H48" s="103">
        <v>0</v>
      </c>
      <c r="I48" s="103">
        <v>0</v>
      </c>
      <c r="J48" s="103">
        <v>0</v>
      </c>
      <c r="K48" s="103">
        <v>0</v>
      </c>
      <c r="L48" s="103">
        <v>0</v>
      </c>
      <c r="M48" s="103">
        <v>0</v>
      </c>
      <c r="N48" s="103">
        <v>0</v>
      </c>
      <c r="O48" s="103">
        <v>0</v>
      </c>
      <c r="P48" s="103">
        <v>0</v>
      </c>
      <c r="Q48" s="103">
        <v>0</v>
      </c>
      <c r="R48" s="103">
        <v>0</v>
      </c>
      <c r="S48" s="103">
        <v>0</v>
      </c>
      <c r="T48" s="103">
        <v>0</v>
      </c>
      <c r="U48" s="103">
        <v>0</v>
      </c>
      <c r="V48" s="103">
        <v>0</v>
      </c>
      <c r="W48" s="103">
        <v>0</v>
      </c>
      <c r="X48" s="103">
        <v>0</v>
      </c>
      <c r="Y48" s="103">
        <v>0</v>
      </c>
      <c r="Z48" s="103">
        <v>0</v>
      </c>
      <c r="AA48" s="103">
        <v>0</v>
      </c>
      <c r="AB48" s="103">
        <v>0</v>
      </c>
      <c r="AC48" s="103">
        <v>0</v>
      </c>
      <c r="AD48" s="103">
        <v>0</v>
      </c>
      <c r="AE48" s="103">
        <v>0</v>
      </c>
      <c r="AF48" s="103">
        <v>0</v>
      </c>
      <c r="AG48" s="103">
        <v>0</v>
      </c>
      <c r="AH48" s="103">
        <v>0</v>
      </c>
      <c r="AI48" s="103">
        <v>0</v>
      </c>
      <c r="AJ48" s="103">
        <v>0</v>
      </c>
      <c r="AK48" s="103">
        <v>0</v>
      </c>
      <c r="AL48" s="103">
        <v>0</v>
      </c>
      <c r="AM48" s="103">
        <v>0</v>
      </c>
      <c r="AN48" s="103">
        <v>0</v>
      </c>
      <c r="AO48" s="103">
        <v>0</v>
      </c>
      <c r="AP48" s="103">
        <v>0</v>
      </c>
      <c r="AQ48" s="103">
        <v>0</v>
      </c>
      <c r="AR48" s="103">
        <v>0</v>
      </c>
      <c r="AS48" s="103">
        <v>0</v>
      </c>
      <c r="AT48" s="103">
        <v>0</v>
      </c>
      <c r="AU48" s="103">
        <v>0</v>
      </c>
      <c r="AV48" s="103">
        <v>0</v>
      </c>
      <c r="AW48" s="103">
        <v>0</v>
      </c>
      <c r="AX48" s="103">
        <v>0</v>
      </c>
      <c r="AY48" s="103">
        <v>0</v>
      </c>
      <c r="AZ48" s="103">
        <v>0</v>
      </c>
      <c r="BA48" s="103">
        <v>0</v>
      </c>
      <c r="BB48" s="103">
        <v>0</v>
      </c>
      <c r="BC48" s="103">
        <v>0</v>
      </c>
      <c r="BD48" s="103">
        <v>0</v>
      </c>
      <c r="BE48" s="103">
        <v>0</v>
      </c>
      <c r="BF48" s="103">
        <v>0</v>
      </c>
      <c r="BG48" s="103">
        <v>0</v>
      </c>
      <c r="BH48" s="103">
        <v>0</v>
      </c>
      <c r="BI48" s="103">
        <v>0</v>
      </c>
      <c r="BJ48" s="103">
        <v>0</v>
      </c>
      <c r="BK48" s="103">
        <v>0</v>
      </c>
      <c r="BL48" s="103">
        <v>0</v>
      </c>
      <c r="BM48" s="103">
        <v>0</v>
      </c>
      <c r="BN48" s="103">
        <v>0</v>
      </c>
      <c r="BO48" s="103">
        <v>0</v>
      </c>
      <c r="BP48" s="103">
        <v>0</v>
      </c>
      <c r="BQ48" s="103">
        <v>0</v>
      </c>
      <c r="BR48" s="103">
        <v>0</v>
      </c>
      <c r="BS48" s="103">
        <v>0</v>
      </c>
      <c r="BT48" s="103">
        <v>0</v>
      </c>
      <c r="BU48" s="103">
        <v>0</v>
      </c>
      <c r="BV48" s="103">
        <v>0</v>
      </c>
      <c r="BW48" s="103">
        <v>0</v>
      </c>
      <c r="BX48" s="103">
        <v>0</v>
      </c>
      <c r="BY48" s="103">
        <v>0</v>
      </c>
      <c r="BZ48" s="103">
        <v>0</v>
      </c>
      <c r="CA48" s="103">
        <v>0</v>
      </c>
      <c r="CB48" s="103">
        <v>0</v>
      </c>
      <c r="CC48" s="103">
        <v>0</v>
      </c>
      <c r="CD48" s="103">
        <v>0</v>
      </c>
      <c r="CE48" s="103">
        <v>0</v>
      </c>
      <c r="CF48" s="103">
        <v>0</v>
      </c>
      <c r="CG48" s="103">
        <v>0</v>
      </c>
      <c r="CH48" s="103">
        <v>0</v>
      </c>
      <c r="CI48" s="103">
        <v>0</v>
      </c>
      <c r="CJ48" s="103">
        <v>0</v>
      </c>
      <c r="CK48" s="103">
        <v>0</v>
      </c>
      <c r="CL48" s="103">
        <v>0</v>
      </c>
      <c r="CM48" s="103">
        <v>0</v>
      </c>
      <c r="CN48" s="103">
        <v>0</v>
      </c>
      <c r="CO48" s="103">
        <v>0</v>
      </c>
      <c r="CP48" s="103">
        <v>0</v>
      </c>
      <c r="CQ48" s="103">
        <v>0</v>
      </c>
      <c r="CR48" s="103">
        <v>0</v>
      </c>
      <c r="CS48" s="103">
        <v>0</v>
      </c>
      <c r="CT48" s="103">
        <v>0</v>
      </c>
      <c r="CU48" s="103">
        <v>0</v>
      </c>
    </row>
    <row r="49" spans="2:99" x14ac:dyDescent="0.2">
      <c r="B49" s="102" t="s">
        <v>129</v>
      </c>
      <c r="C49" s="102" t="s">
        <v>214</v>
      </c>
      <c r="D49" s="103">
        <v>0</v>
      </c>
      <c r="E49" s="103">
        <v>0</v>
      </c>
      <c r="F49" s="103">
        <v>0</v>
      </c>
      <c r="G49" s="103">
        <v>0</v>
      </c>
      <c r="H49" s="103">
        <v>0</v>
      </c>
      <c r="I49" s="103">
        <v>0</v>
      </c>
      <c r="J49" s="103">
        <v>0</v>
      </c>
      <c r="K49" s="103">
        <v>0</v>
      </c>
      <c r="L49" s="103">
        <v>0</v>
      </c>
      <c r="M49" s="103">
        <v>0</v>
      </c>
      <c r="N49" s="103">
        <v>0</v>
      </c>
      <c r="O49" s="103">
        <v>0</v>
      </c>
      <c r="P49" s="103">
        <v>0</v>
      </c>
      <c r="Q49" s="103">
        <v>0</v>
      </c>
      <c r="R49" s="103">
        <v>0</v>
      </c>
      <c r="S49" s="103">
        <v>0</v>
      </c>
      <c r="T49" s="103">
        <v>0</v>
      </c>
      <c r="U49" s="103">
        <v>0</v>
      </c>
      <c r="V49" s="103">
        <v>0</v>
      </c>
      <c r="W49" s="103">
        <v>0</v>
      </c>
      <c r="X49" s="103">
        <v>0</v>
      </c>
      <c r="Y49" s="103">
        <v>0</v>
      </c>
      <c r="Z49" s="103">
        <v>0</v>
      </c>
      <c r="AA49" s="103">
        <v>0</v>
      </c>
      <c r="AB49" s="103">
        <v>0</v>
      </c>
      <c r="AC49" s="103">
        <v>0</v>
      </c>
      <c r="AD49" s="103">
        <v>0</v>
      </c>
      <c r="AE49" s="103">
        <v>0</v>
      </c>
      <c r="AF49" s="103">
        <v>0</v>
      </c>
      <c r="AG49" s="103">
        <v>0</v>
      </c>
      <c r="AH49" s="103">
        <v>0</v>
      </c>
      <c r="AI49" s="103">
        <v>0</v>
      </c>
      <c r="AJ49" s="103">
        <v>0</v>
      </c>
      <c r="AK49" s="103">
        <v>0</v>
      </c>
      <c r="AL49" s="103">
        <v>0</v>
      </c>
      <c r="AM49" s="103">
        <v>0</v>
      </c>
      <c r="AN49" s="103">
        <v>0</v>
      </c>
      <c r="AO49" s="103">
        <v>0</v>
      </c>
      <c r="AP49" s="103">
        <v>0</v>
      </c>
      <c r="AQ49" s="103">
        <v>0</v>
      </c>
      <c r="AR49" s="103">
        <v>0</v>
      </c>
      <c r="AS49" s="103">
        <v>0</v>
      </c>
      <c r="AT49" s="103">
        <v>0</v>
      </c>
      <c r="AU49" s="103">
        <v>0</v>
      </c>
      <c r="AV49" s="103">
        <v>0</v>
      </c>
      <c r="AW49" s="103">
        <v>0</v>
      </c>
      <c r="AX49" s="103">
        <v>0</v>
      </c>
      <c r="AY49" s="103">
        <v>0</v>
      </c>
      <c r="AZ49" s="103">
        <v>0</v>
      </c>
      <c r="BA49" s="103">
        <v>0</v>
      </c>
      <c r="BB49" s="103">
        <v>0</v>
      </c>
      <c r="BC49" s="103">
        <v>0</v>
      </c>
      <c r="BD49" s="103">
        <v>0</v>
      </c>
      <c r="BE49" s="103">
        <v>0</v>
      </c>
      <c r="BF49" s="103">
        <v>0</v>
      </c>
      <c r="BG49" s="103">
        <v>0</v>
      </c>
      <c r="BH49" s="103">
        <v>0</v>
      </c>
      <c r="BI49" s="103">
        <v>0</v>
      </c>
      <c r="BJ49" s="103">
        <v>0</v>
      </c>
      <c r="BK49" s="103">
        <v>0</v>
      </c>
      <c r="BL49" s="103">
        <v>0</v>
      </c>
      <c r="BM49" s="103">
        <v>0</v>
      </c>
      <c r="BN49" s="103">
        <v>0</v>
      </c>
      <c r="BO49" s="103">
        <v>0</v>
      </c>
      <c r="BP49" s="103">
        <v>0</v>
      </c>
      <c r="BQ49" s="103">
        <v>0</v>
      </c>
      <c r="BR49" s="103">
        <v>0</v>
      </c>
      <c r="BS49" s="103">
        <v>0</v>
      </c>
      <c r="BT49" s="103">
        <v>0</v>
      </c>
      <c r="BU49" s="103">
        <v>0</v>
      </c>
      <c r="BV49" s="103">
        <v>0</v>
      </c>
      <c r="BW49" s="103">
        <v>0</v>
      </c>
      <c r="BX49" s="103">
        <v>0</v>
      </c>
      <c r="BY49" s="103">
        <v>0</v>
      </c>
      <c r="BZ49" s="103">
        <v>0</v>
      </c>
      <c r="CA49" s="103">
        <v>0</v>
      </c>
      <c r="CB49" s="103">
        <v>0</v>
      </c>
      <c r="CC49" s="103">
        <v>0</v>
      </c>
      <c r="CD49" s="103">
        <v>0</v>
      </c>
      <c r="CE49" s="103">
        <v>0</v>
      </c>
      <c r="CF49" s="103">
        <v>0</v>
      </c>
      <c r="CG49" s="103">
        <v>0</v>
      </c>
      <c r="CH49" s="103">
        <v>0</v>
      </c>
      <c r="CI49" s="103">
        <v>0</v>
      </c>
      <c r="CJ49" s="103">
        <v>0</v>
      </c>
      <c r="CK49" s="103">
        <v>0</v>
      </c>
      <c r="CL49" s="103">
        <v>0</v>
      </c>
      <c r="CM49" s="103">
        <v>0</v>
      </c>
      <c r="CN49" s="103">
        <v>0</v>
      </c>
      <c r="CO49" s="103">
        <v>0</v>
      </c>
      <c r="CP49" s="103">
        <v>0</v>
      </c>
      <c r="CQ49" s="103">
        <v>0</v>
      </c>
      <c r="CR49" s="103">
        <v>0</v>
      </c>
      <c r="CS49" s="103">
        <v>0</v>
      </c>
      <c r="CT49" s="103">
        <v>0</v>
      </c>
      <c r="CU49" s="103">
        <v>0</v>
      </c>
    </row>
    <row r="50" spans="2:99" x14ac:dyDescent="0.2">
      <c r="C50" s="102" t="s">
        <v>215</v>
      </c>
      <c r="D50" s="103">
        <v>0</v>
      </c>
      <c r="E50" s="103">
        <v>0</v>
      </c>
      <c r="F50" s="103">
        <v>0</v>
      </c>
      <c r="G50" s="103">
        <v>0</v>
      </c>
      <c r="H50" s="103">
        <v>0</v>
      </c>
      <c r="I50" s="103">
        <v>0</v>
      </c>
      <c r="J50" s="103">
        <v>0</v>
      </c>
      <c r="K50" s="103">
        <v>0</v>
      </c>
      <c r="L50" s="103">
        <v>0</v>
      </c>
      <c r="M50" s="103">
        <v>0</v>
      </c>
      <c r="N50" s="103">
        <v>0</v>
      </c>
      <c r="O50" s="103">
        <v>0</v>
      </c>
      <c r="P50" s="103"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v>0</v>
      </c>
      <c r="W50" s="103">
        <v>0</v>
      </c>
      <c r="X50" s="103">
        <v>0</v>
      </c>
      <c r="Y50" s="103">
        <v>0</v>
      </c>
      <c r="Z50" s="103">
        <v>0</v>
      </c>
      <c r="AA50" s="103">
        <v>0</v>
      </c>
      <c r="AB50" s="103">
        <v>0</v>
      </c>
      <c r="AC50" s="103">
        <v>0</v>
      </c>
      <c r="AD50" s="103">
        <v>0</v>
      </c>
      <c r="AE50" s="103">
        <v>0</v>
      </c>
      <c r="AF50" s="103">
        <v>0</v>
      </c>
      <c r="AG50" s="103">
        <v>0</v>
      </c>
      <c r="AH50" s="103">
        <v>0</v>
      </c>
      <c r="AI50" s="103">
        <v>0</v>
      </c>
      <c r="AJ50" s="103">
        <v>0</v>
      </c>
      <c r="AK50" s="103">
        <v>0</v>
      </c>
      <c r="AL50" s="103">
        <v>0</v>
      </c>
      <c r="AM50" s="103">
        <v>0</v>
      </c>
      <c r="AN50" s="103">
        <v>0</v>
      </c>
      <c r="AO50" s="103">
        <v>0</v>
      </c>
      <c r="AP50" s="103">
        <v>0</v>
      </c>
      <c r="AQ50" s="103">
        <v>0</v>
      </c>
      <c r="AR50" s="103">
        <v>0</v>
      </c>
      <c r="AS50" s="103">
        <v>0</v>
      </c>
      <c r="AT50" s="103">
        <v>0</v>
      </c>
      <c r="AU50" s="103">
        <v>0</v>
      </c>
      <c r="AV50" s="103">
        <v>0</v>
      </c>
      <c r="AW50" s="103">
        <v>0</v>
      </c>
      <c r="AX50" s="103">
        <v>0</v>
      </c>
      <c r="AY50" s="103">
        <v>0</v>
      </c>
      <c r="AZ50" s="103">
        <v>0</v>
      </c>
      <c r="BA50" s="103">
        <v>0</v>
      </c>
      <c r="BB50" s="103">
        <v>0</v>
      </c>
      <c r="BC50" s="103">
        <v>0</v>
      </c>
      <c r="BD50" s="103">
        <v>0</v>
      </c>
      <c r="BE50" s="103">
        <v>0</v>
      </c>
      <c r="BF50" s="103">
        <v>0</v>
      </c>
      <c r="BG50" s="103">
        <v>0</v>
      </c>
      <c r="BH50" s="103">
        <v>0</v>
      </c>
      <c r="BI50" s="103">
        <v>0</v>
      </c>
      <c r="BJ50" s="103">
        <v>0</v>
      </c>
      <c r="BK50" s="103">
        <v>0</v>
      </c>
      <c r="BL50" s="103">
        <v>0</v>
      </c>
      <c r="BM50" s="103">
        <v>0</v>
      </c>
      <c r="BN50" s="103">
        <v>0</v>
      </c>
      <c r="BO50" s="103">
        <v>0</v>
      </c>
      <c r="BP50" s="103">
        <v>0</v>
      </c>
      <c r="BQ50" s="103">
        <v>0</v>
      </c>
      <c r="BR50" s="103">
        <v>0</v>
      </c>
      <c r="BS50" s="103">
        <v>0</v>
      </c>
      <c r="BT50" s="103">
        <v>0</v>
      </c>
      <c r="BU50" s="103">
        <v>0</v>
      </c>
      <c r="BV50" s="103">
        <v>0</v>
      </c>
      <c r="BW50" s="103">
        <v>0</v>
      </c>
      <c r="BX50" s="103">
        <v>0</v>
      </c>
      <c r="BY50" s="103">
        <v>0</v>
      </c>
      <c r="BZ50" s="103">
        <v>0</v>
      </c>
      <c r="CA50" s="103">
        <v>0</v>
      </c>
      <c r="CB50" s="103">
        <v>0</v>
      </c>
      <c r="CC50" s="103">
        <v>0</v>
      </c>
      <c r="CD50" s="103">
        <v>0</v>
      </c>
      <c r="CE50" s="103">
        <v>0</v>
      </c>
      <c r="CF50" s="103">
        <v>0</v>
      </c>
      <c r="CG50" s="103">
        <v>0</v>
      </c>
      <c r="CH50" s="103">
        <v>0</v>
      </c>
      <c r="CI50" s="103">
        <v>0</v>
      </c>
      <c r="CJ50" s="103">
        <v>0</v>
      </c>
      <c r="CK50" s="103">
        <v>0</v>
      </c>
      <c r="CL50" s="103">
        <v>0</v>
      </c>
      <c r="CM50" s="103">
        <v>0</v>
      </c>
      <c r="CN50" s="103">
        <v>0</v>
      </c>
      <c r="CO50" s="103">
        <v>0</v>
      </c>
      <c r="CP50" s="103">
        <v>0</v>
      </c>
      <c r="CQ50" s="103">
        <v>0</v>
      </c>
      <c r="CR50" s="103">
        <v>0</v>
      </c>
      <c r="CS50" s="103">
        <v>0</v>
      </c>
      <c r="CT50" s="103">
        <v>0</v>
      </c>
      <c r="CU50" s="103">
        <v>0</v>
      </c>
    </row>
    <row r="51" spans="2:99" x14ac:dyDescent="0.2">
      <c r="C51" s="102" t="s">
        <v>216</v>
      </c>
      <c r="D51" s="103">
        <v>0</v>
      </c>
      <c r="E51" s="103">
        <v>0</v>
      </c>
      <c r="F51" s="103">
        <v>0</v>
      </c>
      <c r="G51" s="103">
        <v>0</v>
      </c>
      <c r="H51" s="103">
        <v>0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N51" s="103">
        <v>0</v>
      </c>
      <c r="AO51" s="103">
        <v>0</v>
      </c>
      <c r="AP51" s="103">
        <v>0</v>
      </c>
      <c r="AQ51" s="103">
        <v>0</v>
      </c>
      <c r="AR51" s="103">
        <v>0</v>
      </c>
      <c r="AS51" s="103">
        <v>0</v>
      </c>
      <c r="AT51" s="103">
        <v>0</v>
      </c>
      <c r="AU51" s="103">
        <v>0</v>
      </c>
      <c r="AV51" s="103">
        <v>0</v>
      </c>
      <c r="AW51" s="103">
        <v>0</v>
      </c>
      <c r="AX51" s="103">
        <v>0</v>
      </c>
      <c r="AY51" s="103">
        <v>0</v>
      </c>
      <c r="AZ51" s="103">
        <v>0</v>
      </c>
      <c r="BA51" s="103">
        <v>0</v>
      </c>
      <c r="BB51" s="103">
        <v>0</v>
      </c>
      <c r="BC51" s="103">
        <v>0</v>
      </c>
      <c r="BD51" s="103">
        <v>0</v>
      </c>
      <c r="BE51" s="103">
        <v>0</v>
      </c>
      <c r="BF51" s="103">
        <v>0</v>
      </c>
      <c r="BG51" s="103">
        <v>0</v>
      </c>
      <c r="BH51" s="103">
        <v>0</v>
      </c>
      <c r="BI51" s="103">
        <v>0</v>
      </c>
      <c r="BJ51" s="103">
        <v>0</v>
      </c>
      <c r="BK51" s="103">
        <v>0</v>
      </c>
      <c r="BL51" s="103">
        <v>0</v>
      </c>
      <c r="BM51" s="103">
        <v>0</v>
      </c>
      <c r="BN51" s="103">
        <v>0</v>
      </c>
      <c r="BO51" s="103">
        <v>0</v>
      </c>
      <c r="BP51" s="103">
        <v>0</v>
      </c>
      <c r="BQ51" s="103">
        <v>0</v>
      </c>
      <c r="BR51" s="103">
        <v>0</v>
      </c>
      <c r="BS51" s="103">
        <v>0</v>
      </c>
      <c r="BT51" s="103">
        <v>0</v>
      </c>
      <c r="BU51" s="103">
        <v>0</v>
      </c>
      <c r="BV51" s="103">
        <v>0</v>
      </c>
      <c r="BW51" s="103">
        <v>0</v>
      </c>
      <c r="BX51" s="103">
        <v>0</v>
      </c>
      <c r="BY51" s="103">
        <v>0</v>
      </c>
      <c r="BZ51" s="103">
        <v>0</v>
      </c>
      <c r="CA51" s="103">
        <v>0</v>
      </c>
      <c r="CB51" s="103">
        <v>0</v>
      </c>
      <c r="CC51" s="103">
        <v>0</v>
      </c>
      <c r="CD51" s="103">
        <v>0</v>
      </c>
      <c r="CE51" s="103">
        <v>0</v>
      </c>
      <c r="CF51" s="103">
        <v>0</v>
      </c>
      <c r="CG51" s="103">
        <v>0</v>
      </c>
      <c r="CH51" s="103">
        <v>0</v>
      </c>
      <c r="CI51" s="103">
        <v>0</v>
      </c>
      <c r="CJ51" s="103">
        <v>0</v>
      </c>
      <c r="CK51" s="103">
        <v>0</v>
      </c>
      <c r="CL51" s="103">
        <v>0</v>
      </c>
      <c r="CM51" s="103">
        <v>0</v>
      </c>
      <c r="CN51" s="103">
        <v>0</v>
      </c>
      <c r="CO51" s="103">
        <v>0</v>
      </c>
      <c r="CP51" s="103">
        <v>0</v>
      </c>
      <c r="CQ51" s="103">
        <v>0</v>
      </c>
      <c r="CR51" s="103">
        <v>0</v>
      </c>
      <c r="CS51" s="103">
        <v>0</v>
      </c>
      <c r="CT51" s="103">
        <v>0</v>
      </c>
      <c r="CU51" s="103">
        <v>0</v>
      </c>
    </row>
    <row r="52" spans="2:99" x14ac:dyDescent="0.2">
      <c r="C52" s="102" t="s">
        <v>217</v>
      </c>
      <c r="D52" s="103">
        <v>0</v>
      </c>
      <c r="E52" s="103">
        <v>0</v>
      </c>
      <c r="F52" s="103">
        <v>0</v>
      </c>
      <c r="G52" s="103">
        <v>0</v>
      </c>
      <c r="H52" s="103">
        <v>0</v>
      </c>
      <c r="I52" s="103">
        <v>0</v>
      </c>
      <c r="J52" s="103">
        <v>0</v>
      </c>
      <c r="K52" s="103">
        <v>0</v>
      </c>
      <c r="L52" s="103">
        <v>0</v>
      </c>
      <c r="M52" s="103">
        <v>0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3">
        <v>0</v>
      </c>
      <c r="W52" s="103">
        <v>0</v>
      </c>
      <c r="X52" s="103">
        <v>0</v>
      </c>
      <c r="Y52" s="103">
        <v>0</v>
      </c>
      <c r="Z52" s="103">
        <v>0</v>
      </c>
      <c r="AA52" s="103">
        <v>0</v>
      </c>
      <c r="AB52" s="103">
        <v>0</v>
      </c>
      <c r="AC52" s="103">
        <v>0</v>
      </c>
      <c r="AD52" s="103">
        <v>0</v>
      </c>
      <c r="AE52" s="103">
        <v>0</v>
      </c>
      <c r="AF52" s="103">
        <v>0</v>
      </c>
      <c r="AG52" s="103">
        <v>0</v>
      </c>
      <c r="AH52" s="103">
        <v>0</v>
      </c>
      <c r="AI52" s="103">
        <v>0</v>
      </c>
      <c r="AJ52" s="103">
        <v>0</v>
      </c>
      <c r="AK52" s="103">
        <v>0</v>
      </c>
      <c r="AL52" s="103">
        <v>0</v>
      </c>
      <c r="AM52" s="103">
        <v>0</v>
      </c>
      <c r="AN52" s="103">
        <v>0</v>
      </c>
      <c r="AO52" s="103">
        <v>0</v>
      </c>
      <c r="AP52" s="103">
        <v>0</v>
      </c>
      <c r="AQ52" s="103">
        <v>0</v>
      </c>
      <c r="AR52" s="103">
        <v>0</v>
      </c>
      <c r="AS52" s="103">
        <v>0</v>
      </c>
      <c r="AT52" s="103">
        <v>0</v>
      </c>
      <c r="AU52" s="103">
        <v>0</v>
      </c>
      <c r="AV52" s="103">
        <v>0</v>
      </c>
      <c r="AW52" s="103">
        <v>0</v>
      </c>
      <c r="AX52" s="103">
        <v>0</v>
      </c>
      <c r="AY52" s="103">
        <v>0</v>
      </c>
      <c r="AZ52" s="103">
        <v>0</v>
      </c>
      <c r="BA52" s="103">
        <v>0</v>
      </c>
      <c r="BB52" s="103">
        <v>0</v>
      </c>
      <c r="BC52" s="103">
        <v>0</v>
      </c>
      <c r="BD52" s="103">
        <v>0</v>
      </c>
      <c r="BE52" s="103">
        <v>0</v>
      </c>
      <c r="BF52" s="103">
        <v>0</v>
      </c>
      <c r="BG52" s="103">
        <v>0</v>
      </c>
      <c r="BH52" s="103">
        <v>0</v>
      </c>
      <c r="BI52" s="103">
        <v>0</v>
      </c>
      <c r="BJ52" s="103">
        <v>0</v>
      </c>
      <c r="BK52" s="103">
        <v>0</v>
      </c>
      <c r="BL52" s="103">
        <v>0</v>
      </c>
      <c r="BM52" s="103">
        <v>0</v>
      </c>
      <c r="BN52" s="103">
        <v>0</v>
      </c>
      <c r="BO52" s="103">
        <v>0</v>
      </c>
      <c r="BP52" s="103">
        <v>0</v>
      </c>
      <c r="BQ52" s="103">
        <v>0</v>
      </c>
      <c r="BR52" s="103">
        <v>0</v>
      </c>
      <c r="BS52" s="103">
        <v>0</v>
      </c>
      <c r="BT52" s="103">
        <v>0</v>
      </c>
      <c r="BU52" s="103">
        <v>0</v>
      </c>
      <c r="BV52" s="103">
        <v>0</v>
      </c>
      <c r="BW52" s="103">
        <v>0</v>
      </c>
      <c r="BX52" s="103">
        <v>0</v>
      </c>
      <c r="BY52" s="103">
        <v>0</v>
      </c>
      <c r="BZ52" s="103">
        <v>0</v>
      </c>
      <c r="CA52" s="103">
        <v>0</v>
      </c>
      <c r="CB52" s="103">
        <v>0</v>
      </c>
      <c r="CC52" s="103">
        <v>0</v>
      </c>
      <c r="CD52" s="103">
        <v>0</v>
      </c>
      <c r="CE52" s="103">
        <v>0</v>
      </c>
      <c r="CF52" s="103">
        <v>0</v>
      </c>
      <c r="CG52" s="103">
        <v>0</v>
      </c>
      <c r="CH52" s="103">
        <v>0</v>
      </c>
      <c r="CI52" s="103">
        <v>0</v>
      </c>
      <c r="CJ52" s="103">
        <v>0</v>
      </c>
      <c r="CK52" s="103">
        <v>0</v>
      </c>
      <c r="CL52" s="103">
        <v>0</v>
      </c>
      <c r="CM52" s="103">
        <v>0</v>
      </c>
      <c r="CN52" s="103">
        <v>0</v>
      </c>
      <c r="CO52" s="103">
        <v>0</v>
      </c>
      <c r="CP52" s="103">
        <v>0</v>
      </c>
      <c r="CQ52" s="103">
        <v>0</v>
      </c>
      <c r="CR52" s="103">
        <v>0</v>
      </c>
      <c r="CS52" s="103">
        <v>0</v>
      </c>
      <c r="CT52" s="103">
        <v>0</v>
      </c>
      <c r="CU52" s="103">
        <v>0</v>
      </c>
    </row>
    <row r="53" spans="2:99" x14ac:dyDescent="0.2">
      <c r="C53" s="102" t="s">
        <v>218</v>
      </c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</v>
      </c>
      <c r="Y53" s="103">
        <v>0</v>
      </c>
      <c r="Z53" s="103">
        <v>0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</v>
      </c>
      <c r="AG53" s="103"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</v>
      </c>
      <c r="AR53" s="103">
        <v>0</v>
      </c>
      <c r="AS53" s="103">
        <v>0</v>
      </c>
      <c r="AT53" s="103">
        <v>0</v>
      </c>
      <c r="AU53" s="103">
        <v>0</v>
      </c>
      <c r="AV53" s="103">
        <v>0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3">
        <v>0</v>
      </c>
      <c r="BD53" s="103">
        <v>0</v>
      </c>
      <c r="BE53" s="103">
        <v>0</v>
      </c>
      <c r="BF53" s="103">
        <v>0</v>
      </c>
      <c r="BG53" s="103">
        <v>0</v>
      </c>
      <c r="BH53" s="103">
        <v>0</v>
      </c>
      <c r="BI53" s="103">
        <v>0</v>
      </c>
      <c r="BJ53" s="103">
        <v>0</v>
      </c>
      <c r="BK53" s="103">
        <v>0</v>
      </c>
      <c r="BL53" s="103">
        <v>0</v>
      </c>
      <c r="BM53" s="103">
        <v>0</v>
      </c>
      <c r="BN53" s="103">
        <v>0</v>
      </c>
      <c r="BO53" s="103">
        <v>0</v>
      </c>
      <c r="BP53" s="103">
        <v>0</v>
      </c>
      <c r="BQ53" s="103">
        <v>0</v>
      </c>
      <c r="BR53" s="103">
        <v>0</v>
      </c>
      <c r="BS53" s="103">
        <v>0</v>
      </c>
      <c r="BT53" s="103">
        <v>0</v>
      </c>
      <c r="BU53" s="103">
        <v>0</v>
      </c>
      <c r="BV53" s="103">
        <v>0</v>
      </c>
      <c r="BW53" s="103">
        <v>0</v>
      </c>
      <c r="BX53" s="103">
        <v>0</v>
      </c>
      <c r="BY53" s="103">
        <v>0</v>
      </c>
      <c r="BZ53" s="103">
        <v>0</v>
      </c>
      <c r="CA53" s="103">
        <v>0</v>
      </c>
      <c r="CB53" s="103">
        <v>0</v>
      </c>
      <c r="CC53" s="103">
        <v>0</v>
      </c>
      <c r="CD53" s="103">
        <v>0</v>
      </c>
      <c r="CE53" s="103">
        <v>0</v>
      </c>
      <c r="CF53" s="103">
        <v>0</v>
      </c>
      <c r="CG53" s="103">
        <v>0</v>
      </c>
      <c r="CH53" s="103">
        <v>0</v>
      </c>
      <c r="CI53" s="103">
        <v>0</v>
      </c>
      <c r="CJ53" s="103">
        <v>0</v>
      </c>
      <c r="CK53" s="103">
        <v>0</v>
      </c>
      <c r="CL53" s="103">
        <v>0</v>
      </c>
      <c r="CM53" s="103">
        <v>0</v>
      </c>
      <c r="CN53" s="103">
        <v>0</v>
      </c>
      <c r="CO53" s="103">
        <v>0</v>
      </c>
      <c r="CP53" s="103">
        <v>0</v>
      </c>
      <c r="CQ53" s="103">
        <v>0</v>
      </c>
      <c r="CR53" s="103">
        <v>0</v>
      </c>
      <c r="CS53" s="103">
        <v>0</v>
      </c>
      <c r="CT53" s="103">
        <v>0</v>
      </c>
      <c r="CU53" s="103">
        <v>0</v>
      </c>
    </row>
    <row r="54" spans="2:99" x14ac:dyDescent="0.2">
      <c r="C54" s="102" t="s">
        <v>219</v>
      </c>
      <c r="D54" s="103">
        <v>0</v>
      </c>
      <c r="E54" s="103">
        <v>0</v>
      </c>
      <c r="F54" s="103">
        <v>0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3">
        <v>0</v>
      </c>
      <c r="W54" s="103">
        <v>0</v>
      </c>
      <c r="X54" s="103">
        <v>0</v>
      </c>
      <c r="Y54" s="103">
        <v>0</v>
      </c>
      <c r="Z54" s="103">
        <v>0</v>
      </c>
      <c r="AA54" s="103">
        <v>0</v>
      </c>
      <c r="AB54" s="103">
        <v>0</v>
      </c>
      <c r="AC54" s="103">
        <v>0</v>
      </c>
      <c r="AD54" s="103">
        <v>0</v>
      </c>
      <c r="AE54" s="103">
        <v>0</v>
      </c>
      <c r="AF54" s="103">
        <v>0</v>
      </c>
      <c r="AG54" s="103">
        <v>0</v>
      </c>
      <c r="AH54" s="103">
        <v>0</v>
      </c>
      <c r="AI54" s="103">
        <v>0</v>
      </c>
      <c r="AJ54" s="103">
        <v>0</v>
      </c>
      <c r="AK54" s="103">
        <v>0</v>
      </c>
      <c r="AL54" s="103">
        <v>0</v>
      </c>
      <c r="AM54" s="103">
        <v>0</v>
      </c>
      <c r="AN54" s="103">
        <v>0</v>
      </c>
      <c r="AO54" s="103">
        <v>0</v>
      </c>
      <c r="AP54" s="103">
        <v>0</v>
      </c>
      <c r="AQ54" s="103">
        <v>0</v>
      </c>
      <c r="AR54" s="103">
        <v>0</v>
      </c>
      <c r="AS54" s="103">
        <v>0</v>
      </c>
      <c r="AT54" s="103">
        <v>0</v>
      </c>
      <c r="AU54" s="103">
        <v>0</v>
      </c>
      <c r="AV54" s="103">
        <v>0</v>
      </c>
      <c r="AW54" s="103">
        <v>0</v>
      </c>
      <c r="AX54" s="103">
        <v>0</v>
      </c>
      <c r="AY54" s="103">
        <v>0</v>
      </c>
      <c r="AZ54" s="103">
        <v>0</v>
      </c>
      <c r="BA54" s="103">
        <v>0</v>
      </c>
      <c r="BB54" s="103">
        <v>0</v>
      </c>
      <c r="BC54" s="103">
        <v>0</v>
      </c>
      <c r="BD54" s="103">
        <v>0</v>
      </c>
      <c r="BE54" s="103">
        <v>0</v>
      </c>
      <c r="BF54" s="103">
        <v>0</v>
      </c>
      <c r="BG54" s="103">
        <v>0</v>
      </c>
      <c r="BH54" s="103">
        <v>0</v>
      </c>
      <c r="BI54" s="103">
        <v>0</v>
      </c>
      <c r="BJ54" s="103">
        <v>0</v>
      </c>
      <c r="BK54" s="103">
        <v>0</v>
      </c>
      <c r="BL54" s="103">
        <v>0</v>
      </c>
      <c r="BM54" s="103">
        <v>0</v>
      </c>
      <c r="BN54" s="103">
        <v>0</v>
      </c>
      <c r="BO54" s="103">
        <v>0</v>
      </c>
      <c r="BP54" s="103">
        <v>0</v>
      </c>
      <c r="BQ54" s="103">
        <v>0</v>
      </c>
      <c r="BR54" s="103">
        <v>0</v>
      </c>
      <c r="BS54" s="103">
        <v>0</v>
      </c>
      <c r="BT54" s="103">
        <v>0</v>
      </c>
      <c r="BU54" s="103">
        <v>0</v>
      </c>
      <c r="BV54" s="103">
        <v>0</v>
      </c>
      <c r="BW54" s="103">
        <v>0</v>
      </c>
      <c r="BX54" s="103">
        <v>0</v>
      </c>
      <c r="BY54" s="103">
        <v>0</v>
      </c>
      <c r="BZ54" s="103">
        <v>0</v>
      </c>
      <c r="CA54" s="103">
        <v>0</v>
      </c>
      <c r="CB54" s="103">
        <v>0</v>
      </c>
      <c r="CC54" s="103">
        <v>0</v>
      </c>
      <c r="CD54" s="103">
        <v>0</v>
      </c>
      <c r="CE54" s="103">
        <v>0</v>
      </c>
      <c r="CF54" s="103">
        <v>0</v>
      </c>
      <c r="CG54" s="103">
        <v>0</v>
      </c>
      <c r="CH54" s="103">
        <v>0</v>
      </c>
      <c r="CI54" s="103">
        <v>0</v>
      </c>
      <c r="CJ54" s="103">
        <v>0</v>
      </c>
      <c r="CK54" s="103">
        <v>0</v>
      </c>
      <c r="CL54" s="103">
        <v>0</v>
      </c>
      <c r="CM54" s="103">
        <v>0</v>
      </c>
      <c r="CN54" s="103">
        <v>0</v>
      </c>
      <c r="CO54" s="103">
        <v>0</v>
      </c>
      <c r="CP54" s="103">
        <v>0</v>
      </c>
      <c r="CQ54" s="103">
        <v>0</v>
      </c>
      <c r="CR54" s="103">
        <v>0</v>
      </c>
      <c r="CS54" s="103">
        <v>0</v>
      </c>
      <c r="CT54" s="103">
        <v>0</v>
      </c>
      <c r="CU54" s="103">
        <v>0</v>
      </c>
    </row>
    <row r="55" spans="2:99" x14ac:dyDescent="0.2">
      <c r="C55" s="102" t="s">
        <v>220</v>
      </c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0</v>
      </c>
      <c r="Y55" s="103">
        <v>0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v>0</v>
      </c>
      <c r="AN55" s="103">
        <v>0</v>
      </c>
      <c r="AO55" s="103">
        <v>0</v>
      </c>
      <c r="AP55" s="103">
        <v>0</v>
      </c>
      <c r="AQ55" s="103">
        <v>0</v>
      </c>
      <c r="AR55" s="103">
        <v>0</v>
      </c>
      <c r="AS55" s="103">
        <v>0</v>
      </c>
      <c r="AT55" s="103">
        <v>0</v>
      </c>
      <c r="AU55" s="103">
        <v>0</v>
      </c>
      <c r="AV55" s="103">
        <v>0</v>
      </c>
      <c r="AW55" s="103">
        <v>0</v>
      </c>
      <c r="AX55" s="103">
        <v>0</v>
      </c>
      <c r="AY55" s="103">
        <v>0</v>
      </c>
      <c r="AZ55" s="103">
        <v>0</v>
      </c>
      <c r="BA55" s="103">
        <v>0</v>
      </c>
      <c r="BB55" s="103">
        <v>0</v>
      </c>
      <c r="BC55" s="103">
        <v>0</v>
      </c>
      <c r="BD55" s="103">
        <v>0</v>
      </c>
      <c r="BE55" s="103">
        <v>0</v>
      </c>
      <c r="BF55" s="103">
        <v>0</v>
      </c>
      <c r="BG55" s="103">
        <v>0</v>
      </c>
      <c r="BH55" s="103">
        <v>0</v>
      </c>
      <c r="BI55" s="103">
        <v>0</v>
      </c>
      <c r="BJ55" s="103">
        <v>0</v>
      </c>
      <c r="BK55" s="103">
        <v>0</v>
      </c>
      <c r="BL55" s="103">
        <v>0</v>
      </c>
      <c r="BM55" s="103">
        <v>0</v>
      </c>
      <c r="BN55" s="103">
        <v>0</v>
      </c>
      <c r="BO55" s="103">
        <v>0</v>
      </c>
      <c r="BP55" s="103">
        <v>0</v>
      </c>
      <c r="BQ55" s="103">
        <v>0</v>
      </c>
      <c r="BR55" s="103">
        <v>0</v>
      </c>
      <c r="BS55" s="103">
        <v>0</v>
      </c>
      <c r="BT55" s="103">
        <v>0</v>
      </c>
      <c r="BU55" s="103">
        <v>0</v>
      </c>
      <c r="BV55" s="103">
        <v>0</v>
      </c>
      <c r="BW55" s="103">
        <v>0</v>
      </c>
      <c r="BX55" s="103">
        <v>0</v>
      </c>
      <c r="BY55" s="103">
        <v>0</v>
      </c>
      <c r="BZ55" s="103">
        <v>0</v>
      </c>
      <c r="CA55" s="103">
        <v>0</v>
      </c>
      <c r="CB55" s="103">
        <v>0</v>
      </c>
      <c r="CC55" s="103">
        <v>0</v>
      </c>
      <c r="CD55" s="103">
        <v>0</v>
      </c>
      <c r="CE55" s="103">
        <v>0</v>
      </c>
      <c r="CF55" s="103">
        <v>0</v>
      </c>
      <c r="CG55" s="103">
        <v>0</v>
      </c>
      <c r="CH55" s="103">
        <v>0</v>
      </c>
      <c r="CI55" s="103">
        <v>0</v>
      </c>
      <c r="CJ55" s="103">
        <v>0</v>
      </c>
      <c r="CK55" s="103">
        <v>0</v>
      </c>
      <c r="CL55" s="103">
        <v>0</v>
      </c>
      <c r="CM55" s="103">
        <v>0</v>
      </c>
      <c r="CN55" s="103">
        <v>0</v>
      </c>
      <c r="CO55" s="103">
        <v>0</v>
      </c>
      <c r="CP55" s="103">
        <v>0</v>
      </c>
      <c r="CQ55" s="103">
        <v>0</v>
      </c>
      <c r="CR55" s="103">
        <v>0</v>
      </c>
      <c r="CS55" s="103">
        <v>0</v>
      </c>
      <c r="CT55" s="103">
        <v>0</v>
      </c>
      <c r="CU55" s="103">
        <v>0</v>
      </c>
    </row>
    <row r="56" spans="2:99" x14ac:dyDescent="0.2">
      <c r="C56" s="102" t="s">
        <v>221</v>
      </c>
      <c r="D56" s="103">
        <v>0</v>
      </c>
      <c r="E56" s="103">
        <v>0</v>
      </c>
      <c r="F56" s="103">
        <v>0</v>
      </c>
      <c r="G56" s="103">
        <v>0</v>
      </c>
      <c r="H56" s="103">
        <v>0</v>
      </c>
      <c r="I56" s="103">
        <v>0</v>
      </c>
      <c r="J56" s="103">
        <v>0</v>
      </c>
      <c r="K56" s="103">
        <v>0</v>
      </c>
      <c r="L56" s="103">
        <v>0</v>
      </c>
      <c r="M56" s="103">
        <v>0</v>
      </c>
      <c r="N56" s="103">
        <v>0</v>
      </c>
      <c r="O56" s="103">
        <v>0</v>
      </c>
      <c r="P56" s="103">
        <v>0</v>
      </c>
      <c r="Q56" s="103">
        <v>0</v>
      </c>
      <c r="R56" s="103">
        <v>0</v>
      </c>
      <c r="S56" s="103">
        <v>0</v>
      </c>
      <c r="T56" s="103">
        <v>0</v>
      </c>
      <c r="U56" s="103">
        <v>0</v>
      </c>
      <c r="V56" s="103">
        <v>0</v>
      </c>
      <c r="W56" s="103">
        <v>0</v>
      </c>
      <c r="X56" s="103">
        <v>0</v>
      </c>
      <c r="Y56" s="103">
        <v>0</v>
      </c>
      <c r="Z56" s="103">
        <v>0</v>
      </c>
      <c r="AA56" s="103">
        <v>0</v>
      </c>
      <c r="AB56" s="103">
        <v>0</v>
      </c>
      <c r="AC56" s="103">
        <v>0</v>
      </c>
      <c r="AD56" s="103">
        <v>0</v>
      </c>
      <c r="AE56" s="103">
        <v>0</v>
      </c>
      <c r="AF56" s="103">
        <v>0</v>
      </c>
      <c r="AG56" s="103">
        <v>0</v>
      </c>
      <c r="AH56" s="103">
        <v>0</v>
      </c>
      <c r="AI56" s="103">
        <v>0</v>
      </c>
      <c r="AJ56" s="103">
        <v>0</v>
      </c>
      <c r="AK56" s="103">
        <v>0</v>
      </c>
      <c r="AL56" s="103">
        <v>0</v>
      </c>
      <c r="AM56" s="103">
        <v>0</v>
      </c>
      <c r="AN56" s="103">
        <v>0</v>
      </c>
      <c r="AO56" s="103">
        <v>0</v>
      </c>
      <c r="AP56" s="103">
        <v>0</v>
      </c>
      <c r="AQ56" s="103">
        <v>0</v>
      </c>
      <c r="AR56" s="103">
        <v>0</v>
      </c>
      <c r="AS56" s="103">
        <v>0</v>
      </c>
      <c r="AT56" s="103">
        <v>0</v>
      </c>
      <c r="AU56" s="103">
        <v>0</v>
      </c>
      <c r="AV56" s="103">
        <v>0</v>
      </c>
      <c r="AW56" s="103">
        <v>0</v>
      </c>
      <c r="AX56" s="103">
        <v>0</v>
      </c>
      <c r="AY56" s="103">
        <v>0</v>
      </c>
      <c r="AZ56" s="103">
        <v>0</v>
      </c>
      <c r="BA56" s="103">
        <v>0</v>
      </c>
      <c r="BB56" s="103">
        <v>0</v>
      </c>
      <c r="BC56" s="103">
        <v>0</v>
      </c>
      <c r="BD56" s="103">
        <v>0</v>
      </c>
      <c r="BE56" s="103">
        <v>0</v>
      </c>
      <c r="BF56" s="103">
        <v>0</v>
      </c>
      <c r="BG56" s="103">
        <v>0</v>
      </c>
      <c r="BH56" s="103">
        <v>0</v>
      </c>
      <c r="BI56" s="103">
        <v>0</v>
      </c>
      <c r="BJ56" s="103">
        <v>0</v>
      </c>
      <c r="BK56" s="103">
        <v>0</v>
      </c>
      <c r="BL56" s="103">
        <v>0</v>
      </c>
      <c r="BM56" s="103">
        <v>0</v>
      </c>
      <c r="BN56" s="103">
        <v>0</v>
      </c>
      <c r="BO56" s="103">
        <v>0</v>
      </c>
      <c r="BP56" s="103">
        <v>0</v>
      </c>
      <c r="BQ56" s="103">
        <v>0</v>
      </c>
      <c r="BR56" s="103">
        <v>0</v>
      </c>
      <c r="BS56" s="103">
        <v>0</v>
      </c>
      <c r="BT56" s="103">
        <v>0</v>
      </c>
      <c r="BU56" s="103">
        <v>0</v>
      </c>
      <c r="BV56" s="103">
        <v>0</v>
      </c>
      <c r="BW56" s="103">
        <v>0</v>
      </c>
      <c r="BX56" s="103">
        <v>0</v>
      </c>
      <c r="BY56" s="103">
        <v>0</v>
      </c>
      <c r="BZ56" s="103">
        <v>0</v>
      </c>
      <c r="CA56" s="103">
        <v>0</v>
      </c>
      <c r="CB56" s="103">
        <v>0</v>
      </c>
      <c r="CC56" s="103">
        <v>0</v>
      </c>
      <c r="CD56" s="103">
        <v>0</v>
      </c>
      <c r="CE56" s="103">
        <v>0</v>
      </c>
      <c r="CF56" s="103">
        <v>0</v>
      </c>
      <c r="CG56" s="103">
        <v>0</v>
      </c>
      <c r="CH56" s="103">
        <v>0</v>
      </c>
      <c r="CI56" s="103">
        <v>0</v>
      </c>
      <c r="CJ56" s="103">
        <v>0</v>
      </c>
      <c r="CK56" s="103">
        <v>0</v>
      </c>
      <c r="CL56" s="103">
        <v>0</v>
      </c>
      <c r="CM56" s="103">
        <v>0</v>
      </c>
      <c r="CN56" s="103">
        <v>0</v>
      </c>
      <c r="CO56" s="103">
        <v>0</v>
      </c>
      <c r="CP56" s="103">
        <v>0</v>
      </c>
      <c r="CQ56" s="103">
        <v>0</v>
      </c>
      <c r="CR56" s="103">
        <v>0</v>
      </c>
      <c r="CS56" s="103">
        <v>0</v>
      </c>
      <c r="CT56" s="103">
        <v>0</v>
      </c>
      <c r="CU56" s="103">
        <v>0</v>
      </c>
    </row>
    <row r="57" spans="2:99" x14ac:dyDescent="0.2">
      <c r="C57" s="102" t="s">
        <v>222</v>
      </c>
      <c r="D57" s="103">
        <v>0</v>
      </c>
      <c r="E57" s="103">
        <v>0</v>
      </c>
      <c r="F57" s="103">
        <v>0</v>
      </c>
      <c r="G57" s="103">
        <v>0</v>
      </c>
      <c r="H57" s="103">
        <v>0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N57" s="103">
        <v>0</v>
      </c>
      <c r="AO57" s="103">
        <v>0</v>
      </c>
      <c r="AP57" s="103">
        <v>0</v>
      </c>
      <c r="AQ57" s="103">
        <v>0</v>
      </c>
      <c r="AR57" s="103">
        <v>0</v>
      </c>
      <c r="AS57" s="103">
        <v>0</v>
      </c>
      <c r="AT57" s="103">
        <v>0</v>
      </c>
      <c r="AU57" s="103">
        <v>0</v>
      </c>
      <c r="AV57" s="103">
        <v>0</v>
      </c>
      <c r="AW57" s="103">
        <v>0</v>
      </c>
      <c r="AX57" s="103">
        <v>0</v>
      </c>
      <c r="AY57" s="103">
        <v>0</v>
      </c>
      <c r="AZ57" s="103">
        <v>0</v>
      </c>
      <c r="BA57" s="103">
        <v>0</v>
      </c>
      <c r="BB57" s="103">
        <v>0</v>
      </c>
      <c r="BC57" s="103">
        <v>0</v>
      </c>
      <c r="BD57" s="103">
        <v>0</v>
      </c>
      <c r="BE57" s="103">
        <v>0</v>
      </c>
      <c r="BF57" s="103">
        <v>0</v>
      </c>
      <c r="BG57" s="103">
        <v>0</v>
      </c>
      <c r="BH57" s="103">
        <v>0</v>
      </c>
      <c r="BI57" s="103">
        <v>0</v>
      </c>
      <c r="BJ57" s="103">
        <v>0</v>
      </c>
      <c r="BK57" s="103">
        <v>0</v>
      </c>
      <c r="BL57" s="103">
        <v>0</v>
      </c>
      <c r="BM57" s="103">
        <v>0</v>
      </c>
      <c r="BN57" s="103">
        <v>0</v>
      </c>
      <c r="BO57" s="103">
        <v>0</v>
      </c>
      <c r="BP57" s="103">
        <v>0</v>
      </c>
      <c r="BQ57" s="103">
        <v>0</v>
      </c>
      <c r="BR57" s="103">
        <v>0</v>
      </c>
      <c r="BS57" s="103">
        <v>0</v>
      </c>
      <c r="BT57" s="103">
        <v>0</v>
      </c>
      <c r="BU57" s="103">
        <v>0</v>
      </c>
      <c r="BV57" s="103">
        <v>0</v>
      </c>
      <c r="BW57" s="103">
        <v>0</v>
      </c>
      <c r="BX57" s="103">
        <v>0</v>
      </c>
      <c r="BY57" s="103">
        <v>0</v>
      </c>
      <c r="BZ57" s="103">
        <v>0</v>
      </c>
      <c r="CA57" s="103">
        <v>0</v>
      </c>
      <c r="CB57" s="103">
        <v>0</v>
      </c>
      <c r="CC57" s="103">
        <v>0</v>
      </c>
      <c r="CD57" s="103">
        <v>0</v>
      </c>
      <c r="CE57" s="103">
        <v>0</v>
      </c>
      <c r="CF57" s="103">
        <v>0</v>
      </c>
      <c r="CG57" s="103">
        <v>0</v>
      </c>
      <c r="CH57" s="103">
        <v>0</v>
      </c>
      <c r="CI57" s="103">
        <v>0</v>
      </c>
      <c r="CJ57" s="103">
        <v>0</v>
      </c>
      <c r="CK57" s="103">
        <v>0</v>
      </c>
      <c r="CL57" s="103">
        <v>0</v>
      </c>
      <c r="CM57" s="103">
        <v>0</v>
      </c>
      <c r="CN57" s="103">
        <v>0</v>
      </c>
      <c r="CO57" s="103">
        <v>0</v>
      </c>
      <c r="CP57" s="103">
        <v>0</v>
      </c>
      <c r="CQ57" s="103">
        <v>0</v>
      </c>
      <c r="CR57" s="103">
        <v>0</v>
      </c>
      <c r="CS57" s="103">
        <v>0</v>
      </c>
      <c r="CT57" s="103">
        <v>0</v>
      </c>
      <c r="CU57" s="103">
        <v>0</v>
      </c>
    </row>
    <row r="58" spans="2:99" x14ac:dyDescent="0.2">
      <c r="C58" s="102" t="s">
        <v>223</v>
      </c>
      <c r="D58" s="103">
        <v>0</v>
      </c>
      <c r="E58" s="103">
        <v>0</v>
      </c>
      <c r="F58" s="103">
        <v>0</v>
      </c>
      <c r="G58" s="103">
        <v>0</v>
      </c>
      <c r="H58" s="103">
        <v>0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N58" s="103">
        <v>0</v>
      </c>
      <c r="AO58" s="103">
        <v>0</v>
      </c>
      <c r="AP58" s="103">
        <v>0</v>
      </c>
      <c r="AQ58" s="103">
        <v>0</v>
      </c>
      <c r="AR58" s="103">
        <v>0</v>
      </c>
      <c r="AS58" s="103">
        <v>0</v>
      </c>
      <c r="AT58" s="103">
        <v>0</v>
      </c>
      <c r="AU58" s="103">
        <v>0</v>
      </c>
      <c r="AV58" s="103">
        <v>0</v>
      </c>
      <c r="AW58" s="103">
        <v>0</v>
      </c>
      <c r="AX58" s="103">
        <v>0</v>
      </c>
      <c r="AY58" s="103">
        <v>0</v>
      </c>
      <c r="AZ58" s="103">
        <v>0</v>
      </c>
      <c r="BA58" s="103">
        <v>0</v>
      </c>
      <c r="BB58" s="103">
        <v>0</v>
      </c>
      <c r="BC58" s="103">
        <v>0</v>
      </c>
      <c r="BD58" s="103">
        <v>0</v>
      </c>
      <c r="BE58" s="103">
        <v>0</v>
      </c>
      <c r="BF58" s="103">
        <v>0</v>
      </c>
      <c r="BG58" s="103">
        <v>0</v>
      </c>
      <c r="BH58" s="103">
        <v>0</v>
      </c>
      <c r="BI58" s="103">
        <v>0</v>
      </c>
      <c r="BJ58" s="103">
        <v>0</v>
      </c>
      <c r="BK58" s="103">
        <v>0</v>
      </c>
      <c r="BL58" s="103">
        <v>0</v>
      </c>
      <c r="BM58" s="103">
        <v>0</v>
      </c>
      <c r="BN58" s="103">
        <v>0</v>
      </c>
      <c r="BO58" s="103">
        <v>0</v>
      </c>
      <c r="BP58" s="103">
        <v>0</v>
      </c>
      <c r="BQ58" s="103">
        <v>0</v>
      </c>
      <c r="BR58" s="103">
        <v>0</v>
      </c>
      <c r="BS58" s="103">
        <v>0</v>
      </c>
      <c r="BT58" s="103">
        <v>0</v>
      </c>
      <c r="BU58" s="103">
        <v>0</v>
      </c>
      <c r="BV58" s="103">
        <v>0</v>
      </c>
      <c r="BW58" s="103">
        <v>0</v>
      </c>
      <c r="BX58" s="103">
        <v>0</v>
      </c>
      <c r="BY58" s="103">
        <v>0</v>
      </c>
      <c r="BZ58" s="103">
        <v>0</v>
      </c>
      <c r="CA58" s="103">
        <v>0</v>
      </c>
      <c r="CB58" s="103">
        <v>0</v>
      </c>
      <c r="CC58" s="103">
        <v>0</v>
      </c>
      <c r="CD58" s="103">
        <v>0</v>
      </c>
      <c r="CE58" s="103">
        <v>0</v>
      </c>
      <c r="CF58" s="103">
        <v>0</v>
      </c>
      <c r="CG58" s="103">
        <v>0</v>
      </c>
      <c r="CH58" s="103">
        <v>0</v>
      </c>
      <c r="CI58" s="103">
        <v>0</v>
      </c>
      <c r="CJ58" s="103">
        <v>0</v>
      </c>
      <c r="CK58" s="103">
        <v>0</v>
      </c>
      <c r="CL58" s="103">
        <v>0</v>
      </c>
      <c r="CM58" s="103">
        <v>0</v>
      </c>
      <c r="CN58" s="103">
        <v>0</v>
      </c>
      <c r="CO58" s="103">
        <v>0</v>
      </c>
      <c r="CP58" s="103">
        <v>0</v>
      </c>
      <c r="CQ58" s="103">
        <v>0</v>
      </c>
      <c r="CR58" s="103">
        <v>0</v>
      </c>
      <c r="CS58" s="103">
        <v>0</v>
      </c>
      <c r="CT58" s="103">
        <v>0</v>
      </c>
      <c r="CU58" s="103">
        <v>0</v>
      </c>
    </row>
    <row r="59" spans="2:99" x14ac:dyDescent="0.2">
      <c r="C59" s="102" t="s">
        <v>224</v>
      </c>
      <c r="D59" s="103">
        <v>0</v>
      </c>
      <c r="E59" s="103">
        <v>0</v>
      </c>
      <c r="F59" s="103">
        <v>0</v>
      </c>
      <c r="G59" s="103">
        <v>0</v>
      </c>
      <c r="H59" s="103">
        <v>0</v>
      </c>
      <c r="I59" s="103">
        <v>0</v>
      </c>
      <c r="J59" s="103">
        <v>0</v>
      </c>
      <c r="K59" s="103">
        <v>0</v>
      </c>
      <c r="L59" s="103">
        <v>0</v>
      </c>
      <c r="M59" s="103">
        <v>0</v>
      </c>
      <c r="N59" s="103">
        <v>0</v>
      </c>
      <c r="O59" s="103"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3">
        <v>0</v>
      </c>
      <c r="W59" s="103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3">
        <v>0</v>
      </c>
      <c r="BU59" s="103">
        <v>0</v>
      </c>
      <c r="BV59" s="103">
        <v>0</v>
      </c>
      <c r="BW59" s="103">
        <v>0</v>
      </c>
      <c r="BX59" s="103">
        <v>0</v>
      </c>
      <c r="BY59" s="103">
        <v>0</v>
      </c>
      <c r="BZ59" s="103">
        <v>0</v>
      </c>
      <c r="CA59" s="103">
        <v>0</v>
      </c>
      <c r="CB59" s="103">
        <v>0</v>
      </c>
      <c r="CC59" s="103">
        <v>0</v>
      </c>
      <c r="CD59" s="103">
        <v>0</v>
      </c>
      <c r="CE59" s="103">
        <v>0</v>
      </c>
      <c r="CF59" s="103">
        <v>0</v>
      </c>
      <c r="CG59" s="103">
        <v>0</v>
      </c>
      <c r="CH59" s="103">
        <v>0</v>
      </c>
      <c r="CI59" s="103">
        <v>0</v>
      </c>
      <c r="CJ59" s="103">
        <v>0</v>
      </c>
      <c r="CK59" s="103">
        <v>0</v>
      </c>
      <c r="CL59" s="103">
        <v>0</v>
      </c>
      <c r="CM59" s="103">
        <v>0</v>
      </c>
      <c r="CN59" s="103">
        <v>0</v>
      </c>
      <c r="CO59" s="103">
        <v>0</v>
      </c>
      <c r="CP59" s="103">
        <v>0</v>
      </c>
      <c r="CQ59" s="103">
        <v>0</v>
      </c>
      <c r="CR59" s="103">
        <v>0</v>
      </c>
      <c r="CS59" s="103">
        <v>0</v>
      </c>
      <c r="CT59" s="103">
        <v>0</v>
      </c>
      <c r="CU59" s="103">
        <v>0</v>
      </c>
    </row>
    <row r="60" spans="2:99" x14ac:dyDescent="0.2">
      <c r="C60" s="102" t="s">
        <v>225</v>
      </c>
      <c r="D60" s="103">
        <v>0</v>
      </c>
      <c r="E60" s="103">
        <v>0</v>
      </c>
      <c r="F60" s="103">
        <v>0</v>
      </c>
      <c r="G60" s="103">
        <v>0</v>
      </c>
      <c r="H60" s="103">
        <v>0</v>
      </c>
      <c r="I60" s="103">
        <v>0</v>
      </c>
      <c r="J60" s="103">
        <v>0</v>
      </c>
      <c r="K60" s="103">
        <v>0</v>
      </c>
      <c r="L60" s="103">
        <v>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>
        <v>0</v>
      </c>
      <c r="X60" s="103">
        <v>0</v>
      </c>
      <c r="Y60" s="103">
        <v>0</v>
      </c>
      <c r="Z60" s="103">
        <v>0</v>
      </c>
      <c r="AA60" s="103">
        <v>0</v>
      </c>
      <c r="AB60" s="103">
        <v>0</v>
      </c>
      <c r="AC60" s="103">
        <v>0</v>
      </c>
      <c r="AD60" s="103">
        <v>0</v>
      </c>
      <c r="AE60" s="103">
        <v>0</v>
      </c>
      <c r="AF60" s="103">
        <v>0</v>
      </c>
      <c r="AG60" s="103">
        <v>0</v>
      </c>
      <c r="AH60" s="103">
        <v>0</v>
      </c>
      <c r="AI60" s="103">
        <v>0</v>
      </c>
      <c r="AJ60" s="103">
        <v>0</v>
      </c>
      <c r="AK60" s="103">
        <v>0</v>
      </c>
      <c r="AL60" s="103">
        <v>0</v>
      </c>
      <c r="AM60" s="103">
        <v>0</v>
      </c>
      <c r="AN60" s="103">
        <v>0</v>
      </c>
      <c r="AO60" s="103">
        <v>0</v>
      </c>
      <c r="AP60" s="103">
        <v>0</v>
      </c>
      <c r="AQ60" s="103">
        <v>0</v>
      </c>
      <c r="AR60" s="103">
        <v>0</v>
      </c>
      <c r="AS60" s="103">
        <v>0</v>
      </c>
      <c r="AT60" s="103">
        <v>0</v>
      </c>
      <c r="AU60" s="103">
        <v>0</v>
      </c>
      <c r="AV60" s="103">
        <v>0</v>
      </c>
      <c r="AW60" s="103">
        <v>0</v>
      </c>
      <c r="AX60" s="103">
        <v>0</v>
      </c>
      <c r="AY60" s="103">
        <v>0</v>
      </c>
      <c r="AZ60" s="103">
        <v>0</v>
      </c>
      <c r="BA60" s="103">
        <v>0</v>
      </c>
      <c r="BB60" s="103">
        <v>0</v>
      </c>
      <c r="BC60" s="103">
        <v>0</v>
      </c>
      <c r="BD60" s="103">
        <v>0</v>
      </c>
      <c r="BE60" s="103">
        <v>0</v>
      </c>
      <c r="BF60" s="103">
        <v>0</v>
      </c>
      <c r="BG60" s="103">
        <v>0</v>
      </c>
      <c r="BH60" s="103">
        <v>0</v>
      </c>
      <c r="BI60" s="103">
        <v>0</v>
      </c>
      <c r="BJ60" s="103">
        <v>0</v>
      </c>
      <c r="BK60" s="103">
        <v>0</v>
      </c>
      <c r="BL60" s="103">
        <v>0</v>
      </c>
      <c r="BM60" s="103">
        <v>0</v>
      </c>
      <c r="BN60" s="103">
        <v>0</v>
      </c>
      <c r="BO60" s="103">
        <v>0</v>
      </c>
      <c r="BP60" s="103">
        <v>0</v>
      </c>
      <c r="BQ60" s="103">
        <v>0</v>
      </c>
      <c r="BR60" s="103">
        <v>0</v>
      </c>
      <c r="BS60" s="103">
        <v>0</v>
      </c>
      <c r="BT60" s="103">
        <v>0</v>
      </c>
      <c r="BU60" s="103">
        <v>0</v>
      </c>
      <c r="BV60" s="103">
        <v>0</v>
      </c>
      <c r="BW60" s="103">
        <v>0</v>
      </c>
      <c r="BX60" s="103">
        <v>0</v>
      </c>
      <c r="BY60" s="103">
        <v>0</v>
      </c>
      <c r="BZ60" s="103">
        <v>0</v>
      </c>
      <c r="CA60" s="103">
        <v>0</v>
      </c>
      <c r="CB60" s="103">
        <v>0</v>
      </c>
      <c r="CC60" s="103">
        <v>0</v>
      </c>
      <c r="CD60" s="103">
        <v>0</v>
      </c>
      <c r="CE60" s="103">
        <v>0</v>
      </c>
      <c r="CF60" s="103">
        <v>0</v>
      </c>
      <c r="CG60" s="103">
        <v>0</v>
      </c>
      <c r="CH60" s="103">
        <v>0</v>
      </c>
      <c r="CI60" s="103">
        <v>0</v>
      </c>
      <c r="CJ60" s="103">
        <v>0</v>
      </c>
      <c r="CK60" s="103">
        <v>0</v>
      </c>
      <c r="CL60" s="103">
        <v>0</v>
      </c>
      <c r="CM60" s="103">
        <v>0</v>
      </c>
      <c r="CN60" s="103">
        <v>0</v>
      </c>
      <c r="CO60" s="103">
        <v>0</v>
      </c>
      <c r="CP60" s="103">
        <v>0</v>
      </c>
      <c r="CQ60" s="103">
        <v>0</v>
      </c>
      <c r="CR60" s="103">
        <v>0</v>
      </c>
      <c r="CS60" s="103">
        <v>0</v>
      </c>
      <c r="CT60" s="103">
        <v>0</v>
      </c>
      <c r="CU60" s="103">
        <v>0</v>
      </c>
    </row>
    <row r="61" spans="2:99" x14ac:dyDescent="0.2">
      <c r="C61" s="102" t="s">
        <v>226</v>
      </c>
      <c r="D61" s="103">
        <v>0</v>
      </c>
      <c r="E61" s="103">
        <v>0</v>
      </c>
      <c r="F61" s="103">
        <v>0</v>
      </c>
      <c r="G61" s="103">
        <v>0</v>
      </c>
      <c r="H61" s="103">
        <v>0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3">
        <v>0</v>
      </c>
      <c r="W61" s="103">
        <v>0</v>
      </c>
      <c r="X61" s="103">
        <v>0</v>
      </c>
      <c r="Y61" s="103">
        <v>0</v>
      </c>
      <c r="Z61" s="103">
        <v>0</v>
      </c>
      <c r="AA61" s="103">
        <v>0</v>
      </c>
      <c r="AB61" s="103">
        <v>0</v>
      </c>
      <c r="AC61" s="103">
        <v>0</v>
      </c>
      <c r="AD61" s="103">
        <v>0</v>
      </c>
      <c r="AE61" s="103">
        <v>0</v>
      </c>
      <c r="AF61" s="103">
        <v>0</v>
      </c>
      <c r="AG61" s="103">
        <v>0</v>
      </c>
      <c r="AH61" s="103">
        <v>0</v>
      </c>
      <c r="AI61" s="103">
        <v>0</v>
      </c>
      <c r="AJ61" s="103">
        <v>0</v>
      </c>
      <c r="AK61" s="103">
        <v>0</v>
      </c>
      <c r="AL61" s="103">
        <v>0</v>
      </c>
      <c r="AM61" s="103">
        <v>0</v>
      </c>
      <c r="AN61" s="103">
        <v>0</v>
      </c>
      <c r="AO61" s="103">
        <v>0</v>
      </c>
      <c r="AP61" s="103">
        <v>0</v>
      </c>
      <c r="AQ61" s="103">
        <v>0</v>
      </c>
      <c r="AR61" s="103">
        <v>0</v>
      </c>
      <c r="AS61" s="103">
        <v>0</v>
      </c>
      <c r="AT61" s="103">
        <v>0</v>
      </c>
      <c r="AU61" s="103">
        <v>0</v>
      </c>
      <c r="AV61" s="103">
        <v>0</v>
      </c>
      <c r="AW61" s="103">
        <v>0</v>
      </c>
      <c r="AX61" s="103">
        <v>0</v>
      </c>
      <c r="AY61" s="103">
        <v>0</v>
      </c>
      <c r="AZ61" s="103">
        <v>0</v>
      </c>
      <c r="BA61" s="103">
        <v>0</v>
      </c>
      <c r="BB61" s="103">
        <v>0</v>
      </c>
      <c r="BC61" s="103">
        <v>0</v>
      </c>
      <c r="BD61" s="103">
        <v>0</v>
      </c>
      <c r="BE61" s="103">
        <v>0</v>
      </c>
      <c r="BF61" s="103">
        <v>0</v>
      </c>
      <c r="BG61" s="103">
        <v>0</v>
      </c>
      <c r="BH61" s="103">
        <v>0</v>
      </c>
      <c r="BI61" s="103">
        <v>0</v>
      </c>
      <c r="BJ61" s="103">
        <v>0</v>
      </c>
      <c r="BK61" s="103">
        <v>0</v>
      </c>
      <c r="BL61" s="103">
        <v>0</v>
      </c>
      <c r="BM61" s="103">
        <v>0</v>
      </c>
      <c r="BN61" s="103">
        <v>0</v>
      </c>
      <c r="BO61" s="103">
        <v>0</v>
      </c>
      <c r="BP61" s="103">
        <v>0</v>
      </c>
      <c r="BQ61" s="103">
        <v>0</v>
      </c>
      <c r="BR61" s="103">
        <v>0</v>
      </c>
      <c r="BS61" s="103">
        <v>0</v>
      </c>
      <c r="BT61" s="103">
        <v>0</v>
      </c>
      <c r="BU61" s="103">
        <v>0</v>
      </c>
      <c r="BV61" s="103">
        <v>0</v>
      </c>
      <c r="BW61" s="103">
        <v>0</v>
      </c>
      <c r="BX61" s="103">
        <v>0</v>
      </c>
      <c r="BY61" s="103">
        <v>0</v>
      </c>
      <c r="BZ61" s="103">
        <v>0</v>
      </c>
      <c r="CA61" s="103">
        <v>0</v>
      </c>
      <c r="CB61" s="103">
        <v>0</v>
      </c>
      <c r="CC61" s="103">
        <v>0</v>
      </c>
      <c r="CD61" s="103">
        <v>0</v>
      </c>
      <c r="CE61" s="103">
        <v>0</v>
      </c>
      <c r="CF61" s="103">
        <v>0</v>
      </c>
      <c r="CG61" s="103">
        <v>0</v>
      </c>
      <c r="CH61" s="103">
        <v>0</v>
      </c>
      <c r="CI61" s="103">
        <v>0</v>
      </c>
      <c r="CJ61" s="103">
        <v>0</v>
      </c>
      <c r="CK61" s="103">
        <v>0</v>
      </c>
      <c r="CL61" s="103">
        <v>0</v>
      </c>
      <c r="CM61" s="103">
        <v>0</v>
      </c>
      <c r="CN61" s="103">
        <v>0</v>
      </c>
      <c r="CO61" s="103">
        <v>0</v>
      </c>
      <c r="CP61" s="103">
        <v>0</v>
      </c>
      <c r="CQ61" s="103">
        <v>0</v>
      </c>
      <c r="CR61" s="103">
        <v>0</v>
      </c>
      <c r="CS61" s="103">
        <v>0</v>
      </c>
      <c r="CT61" s="103">
        <v>0</v>
      </c>
      <c r="CU61" s="103">
        <v>0</v>
      </c>
    </row>
    <row r="62" spans="2:99" x14ac:dyDescent="0.2">
      <c r="C62" s="102" t="s">
        <v>227</v>
      </c>
      <c r="D62" s="103">
        <v>0</v>
      </c>
      <c r="E62" s="103">
        <v>0</v>
      </c>
      <c r="F62" s="103">
        <v>0</v>
      </c>
      <c r="G62" s="103">
        <v>0</v>
      </c>
      <c r="H62" s="103">
        <v>0</v>
      </c>
      <c r="I62" s="103">
        <v>0</v>
      </c>
      <c r="J62" s="103">
        <v>0</v>
      </c>
      <c r="K62" s="103">
        <v>0</v>
      </c>
      <c r="L62" s="103">
        <v>0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>
        <v>0</v>
      </c>
      <c r="U62" s="103">
        <v>0</v>
      </c>
      <c r="V62" s="103">
        <v>0</v>
      </c>
      <c r="W62" s="103">
        <v>0</v>
      </c>
      <c r="X62" s="103">
        <v>0</v>
      </c>
      <c r="Y62" s="103">
        <v>0</v>
      </c>
      <c r="Z62" s="103">
        <v>0</v>
      </c>
      <c r="AA62" s="103">
        <v>0</v>
      </c>
      <c r="AB62" s="103">
        <v>0</v>
      </c>
      <c r="AC62" s="103">
        <v>0</v>
      </c>
      <c r="AD62" s="103">
        <v>0</v>
      </c>
      <c r="AE62" s="103">
        <v>0</v>
      </c>
      <c r="AF62" s="103">
        <v>0</v>
      </c>
      <c r="AG62" s="103">
        <v>0</v>
      </c>
      <c r="AH62" s="103">
        <v>0</v>
      </c>
      <c r="AI62" s="103">
        <v>0</v>
      </c>
      <c r="AJ62" s="103">
        <v>0</v>
      </c>
      <c r="AK62" s="103">
        <v>0</v>
      </c>
      <c r="AL62" s="103">
        <v>0</v>
      </c>
      <c r="AM62" s="103">
        <v>0</v>
      </c>
      <c r="AN62" s="103">
        <v>0</v>
      </c>
      <c r="AO62" s="103">
        <v>0</v>
      </c>
      <c r="AP62" s="103">
        <v>0</v>
      </c>
      <c r="AQ62" s="103">
        <v>0</v>
      </c>
      <c r="AR62" s="103">
        <v>0</v>
      </c>
      <c r="AS62" s="103">
        <v>0</v>
      </c>
      <c r="AT62" s="103">
        <v>0</v>
      </c>
      <c r="AU62" s="103">
        <v>0</v>
      </c>
      <c r="AV62" s="103">
        <v>0</v>
      </c>
      <c r="AW62" s="103">
        <v>0</v>
      </c>
      <c r="AX62" s="103">
        <v>0</v>
      </c>
      <c r="AY62" s="103">
        <v>0</v>
      </c>
      <c r="AZ62" s="103">
        <v>0</v>
      </c>
      <c r="BA62" s="103">
        <v>0</v>
      </c>
      <c r="BB62" s="103">
        <v>0</v>
      </c>
      <c r="BC62" s="103">
        <v>0</v>
      </c>
      <c r="BD62" s="103">
        <v>0</v>
      </c>
      <c r="BE62" s="103">
        <v>0</v>
      </c>
      <c r="BF62" s="103">
        <v>0</v>
      </c>
      <c r="BG62" s="103">
        <v>0</v>
      </c>
      <c r="BH62" s="103">
        <v>0</v>
      </c>
      <c r="BI62" s="103">
        <v>0</v>
      </c>
      <c r="BJ62" s="103">
        <v>0</v>
      </c>
      <c r="BK62" s="103">
        <v>0</v>
      </c>
      <c r="BL62" s="103">
        <v>0</v>
      </c>
      <c r="BM62" s="103">
        <v>0</v>
      </c>
      <c r="BN62" s="103">
        <v>0</v>
      </c>
      <c r="BO62" s="103">
        <v>0</v>
      </c>
      <c r="BP62" s="103">
        <v>0</v>
      </c>
      <c r="BQ62" s="103">
        <v>0</v>
      </c>
      <c r="BR62" s="103">
        <v>0</v>
      </c>
      <c r="BS62" s="103">
        <v>0</v>
      </c>
      <c r="BT62" s="103">
        <v>0</v>
      </c>
      <c r="BU62" s="103">
        <v>0</v>
      </c>
      <c r="BV62" s="103">
        <v>0</v>
      </c>
      <c r="BW62" s="103">
        <v>0</v>
      </c>
      <c r="BX62" s="103">
        <v>0</v>
      </c>
      <c r="BY62" s="103">
        <v>0</v>
      </c>
      <c r="BZ62" s="103">
        <v>0</v>
      </c>
      <c r="CA62" s="103">
        <v>0</v>
      </c>
      <c r="CB62" s="103">
        <v>0</v>
      </c>
      <c r="CC62" s="103">
        <v>0</v>
      </c>
      <c r="CD62" s="103">
        <v>0</v>
      </c>
      <c r="CE62" s="103">
        <v>0</v>
      </c>
      <c r="CF62" s="103">
        <v>0</v>
      </c>
      <c r="CG62" s="103">
        <v>0</v>
      </c>
      <c r="CH62" s="103">
        <v>0</v>
      </c>
      <c r="CI62" s="103">
        <v>0</v>
      </c>
      <c r="CJ62" s="103">
        <v>0</v>
      </c>
      <c r="CK62" s="103">
        <v>0</v>
      </c>
      <c r="CL62" s="103">
        <v>0</v>
      </c>
      <c r="CM62" s="103">
        <v>0</v>
      </c>
      <c r="CN62" s="103">
        <v>0</v>
      </c>
      <c r="CO62" s="103">
        <v>0</v>
      </c>
      <c r="CP62" s="103">
        <v>0</v>
      </c>
      <c r="CQ62" s="103">
        <v>0</v>
      </c>
      <c r="CR62" s="103">
        <v>0</v>
      </c>
      <c r="CS62" s="103">
        <v>0</v>
      </c>
      <c r="CT62" s="103">
        <v>0</v>
      </c>
      <c r="CU62" s="103">
        <v>0</v>
      </c>
    </row>
    <row r="63" spans="2:99" x14ac:dyDescent="0.2">
      <c r="C63" s="102" t="s">
        <v>228</v>
      </c>
      <c r="D63" s="103">
        <v>0</v>
      </c>
      <c r="E63" s="103">
        <v>0</v>
      </c>
      <c r="F63" s="103">
        <v>0</v>
      </c>
      <c r="G63" s="103">
        <v>0</v>
      </c>
      <c r="H63" s="103">
        <v>0</v>
      </c>
      <c r="I63" s="103">
        <v>0</v>
      </c>
      <c r="J63" s="103">
        <v>0</v>
      </c>
      <c r="K63" s="103">
        <v>0</v>
      </c>
      <c r="L63" s="103">
        <v>0</v>
      </c>
      <c r="M63" s="103">
        <v>0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3">
        <v>0</v>
      </c>
      <c r="W63" s="103">
        <v>0</v>
      </c>
      <c r="X63" s="103">
        <v>0</v>
      </c>
      <c r="Y63" s="103">
        <v>0</v>
      </c>
      <c r="Z63" s="103">
        <v>0</v>
      </c>
      <c r="AA63" s="103">
        <v>0</v>
      </c>
      <c r="AB63" s="103">
        <v>0</v>
      </c>
      <c r="AC63" s="103">
        <v>0</v>
      </c>
      <c r="AD63" s="103">
        <v>0</v>
      </c>
      <c r="AE63" s="103">
        <v>0</v>
      </c>
      <c r="AF63" s="103">
        <v>0</v>
      </c>
      <c r="AG63" s="103">
        <v>0</v>
      </c>
      <c r="AH63" s="103">
        <v>0</v>
      </c>
      <c r="AI63" s="103">
        <v>0</v>
      </c>
      <c r="AJ63" s="103">
        <v>0</v>
      </c>
      <c r="AK63" s="103">
        <v>0</v>
      </c>
      <c r="AL63" s="103">
        <v>0</v>
      </c>
      <c r="AM63" s="103">
        <v>0</v>
      </c>
      <c r="AN63" s="103">
        <v>0</v>
      </c>
      <c r="AO63" s="103">
        <v>0</v>
      </c>
      <c r="AP63" s="103">
        <v>0</v>
      </c>
      <c r="AQ63" s="103">
        <v>0</v>
      </c>
      <c r="AR63" s="103">
        <v>0</v>
      </c>
      <c r="AS63" s="103">
        <v>0</v>
      </c>
      <c r="AT63" s="103">
        <v>0</v>
      </c>
      <c r="AU63" s="103">
        <v>0</v>
      </c>
      <c r="AV63" s="103">
        <v>0</v>
      </c>
      <c r="AW63" s="103">
        <v>0</v>
      </c>
      <c r="AX63" s="103">
        <v>0</v>
      </c>
      <c r="AY63" s="103">
        <v>0</v>
      </c>
      <c r="AZ63" s="103">
        <v>0</v>
      </c>
      <c r="BA63" s="103">
        <v>0</v>
      </c>
      <c r="BB63" s="103">
        <v>0</v>
      </c>
      <c r="BC63" s="103">
        <v>0</v>
      </c>
      <c r="BD63" s="103">
        <v>0</v>
      </c>
      <c r="BE63" s="103">
        <v>0</v>
      </c>
      <c r="BF63" s="103">
        <v>0</v>
      </c>
      <c r="BG63" s="103">
        <v>0</v>
      </c>
      <c r="BH63" s="103">
        <v>0</v>
      </c>
      <c r="BI63" s="103">
        <v>0</v>
      </c>
      <c r="BJ63" s="103">
        <v>0</v>
      </c>
      <c r="BK63" s="103">
        <v>0</v>
      </c>
      <c r="BL63" s="103">
        <v>0</v>
      </c>
      <c r="BM63" s="103">
        <v>0</v>
      </c>
      <c r="BN63" s="103">
        <v>0</v>
      </c>
      <c r="BO63" s="103">
        <v>0</v>
      </c>
      <c r="BP63" s="103">
        <v>0</v>
      </c>
      <c r="BQ63" s="103">
        <v>0</v>
      </c>
      <c r="BR63" s="103">
        <v>0</v>
      </c>
      <c r="BS63" s="103">
        <v>0</v>
      </c>
      <c r="BT63" s="103">
        <v>0</v>
      </c>
      <c r="BU63" s="103">
        <v>0</v>
      </c>
      <c r="BV63" s="103">
        <v>0</v>
      </c>
      <c r="BW63" s="103">
        <v>0</v>
      </c>
      <c r="BX63" s="103">
        <v>0</v>
      </c>
      <c r="BY63" s="103">
        <v>0</v>
      </c>
      <c r="BZ63" s="103">
        <v>0</v>
      </c>
      <c r="CA63" s="103">
        <v>0</v>
      </c>
      <c r="CB63" s="103">
        <v>0</v>
      </c>
      <c r="CC63" s="103">
        <v>0</v>
      </c>
      <c r="CD63" s="103">
        <v>0</v>
      </c>
      <c r="CE63" s="103">
        <v>0</v>
      </c>
      <c r="CF63" s="103">
        <v>0</v>
      </c>
      <c r="CG63" s="103">
        <v>0</v>
      </c>
      <c r="CH63" s="103">
        <v>0</v>
      </c>
      <c r="CI63" s="103">
        <v>0</v>
      </c>
      <c r="CJ63" s="103">
        <v>0</v>
      </c>
      <c r="CK63" s="103">
        <v>0</v>
      </c>
      <c r="CL63" s="103">
        <v>0</v>
      </c>
      <c r="CM63" s="103">
        <v>0</v>
      </c>
      <c r="CN63" s="103">
        <v>0</v>
      </c>
      <c r="CO63" s="103">
        <v>0</v>
      </c>
      <c r="CP63" s="103">
        <v>0</v>
      </c>
      <c r="CQ63" s="103">
        <v>0</v>
      </c>
      <c r="CR63" s="103">
        <v>0</v>
      </c>
      <c r="CS63" s="103">
        <v>0</v>
      </c>
      <c r="CT63" s="103">
        <v>0</v>
      </c>
      <c r="CU63" s="103">
        <v>0</v>
      </c>
    </row>
    <row r="64" spans="2:99" x14ac:dyDescent="0.2">
      <c r="C64" s="102" t="s">
        <v>229</v>
      </c>
      <c r="D64" s="103">
        <v>0</v>
      </c>
      <c r="E64" s="103">
        <v>0</v>
      </c>
      <c r="F64" s="103">
        <v>0</v>
      </c>
      <c r="G64" s="103">
        <v>0</v>
      </c>
      <c r="H64" s="103">
        <v>0</v>
      </c>
      <c r="I64" s="103">
        <v>0</v>
      </c>
      <c r="J64" s="103">
        <v>0</v>
      </c>
      <c r="K64" s="103">
        <v>0</v>
      </c>
      <c r="L64" s="103">
        <v>0</v>
      </c>
      <c r="M64" s="103">
        <v>0</v>
      </c>
      <c r="N64" s="103">
        <v>0</v>
      </c>
      <c r="O64" s="103">
        <v>0</v>
      </c>
      <c r="P64" s="103">
        <v>0</v>
      </c>
      <c r="Q64" s="103">
        <v>0</v>
      </c>
      <c r="R64" s="103">
        <v>0</v>
      </c>
      <c r="S64" s="103">
        <v>0</v>
      </c>
      <c r="T64" s="103">
        <v>0</v>
      </c>
      <c r="U64" s="103">
        <v>0</v>
      </c>
      <c r="V64" s="103">
        <v>0</v>
      </c>
      <c r="W64" s="103">
        <v>0</v>
      </c>
      <c r="X64" s="103">
        <v>0</v>
      </c>
      <c r="Y64" s="103">
        <v>0</v>
      </c>
      <c r="Z64" s="103">
        <v>0</v>
      </c>
      <c r="AA64" s="103">
        <v>0</v>
      </c>
      <c r="AB64" s="103">
        <v>0</v>
      </c>
      <c r="AC64" s="103">
        <v>0</v>
      </c>
      <c r="AD64" s="103">
        <v>0</v>
      </c>
      <c r="AE64" s="103">
        <v>0</v>
      </c>
      <c r="AF64" s="103">
        <v>0</v>
      </c>
      <c r="AG64" s="103">
        <v>0</v>
      </c>
      <c r="AH64" s="103">
        <v>0</v>
      </c>
      <c r="AI64" s="103">
        <v>0</v>
      </c>
      <c r="AJ64" s="103">
        <v>0</v>
      </c>
      <c r="AK64" s="103">
        <v>0</v>
      </c>
      <c r="AL64" s="103">
        <v>0</v>
      </c>
      <c r="AM64" s="103">
        <v>0</v>
      </c>
      <c r="AN64" s="103">
        <v>0</v>
      </c>
      <c r="AO64" s="103">
        <v>0</v>
      </c>
      <c r="AP64" s="103">
        <v>0</v>
      </c>
      <c r="AQ64" s="103">
        <v>0</v>
      </c>
      <c r="AR64" s="103">
        <v>0</v>
      </c>
      <c r="AS64" s="103">
        <v>0</v>
      </c>
      <c r="AT64" s="103">
        <v>0</v>
      </c>
      <c r="AU64" s="103">
        <v>0</v>
      </c>
      <c r="AV64" s="103">
        <v>0</v>
      </c>
      <c r="AW64" s="103">
        <v>0</v>
      </c>
      <c r="AX64" s="103">
        <v>0</v>
      </c>
      <c r="AY64" s="103">
        <v>0</v>
      </c>
      <c r="AZ64" s="103">
        <v>0</v>
      </c>
      <c r="BA64" s="103">
        <v>0</v>
      </c>
      <c r="BB64" s="103">
        <v>0</v>
      </c>
      <c r="BC64" s="103">
        <v>0</v>
      </c>
      <c r="BD64" s="103">
        <v>0</v>
      </c>
      <c r="BE64" s="103">
        <v>0</v>
      </c>
      <c r="BF64" s="103">
        <v>0</v>
      </c>
      <c r="BG64" s="103">
        <v>0</v>
      </c>
      <c r="BH64" s="103">
        <v>0</v>
      </c>
      <c r="BI64" s="103">
        <v>0</v>
      </c>
      <c r="BJ64" s="103">
        <v>0</v>
      </c>
      <c r="BK64" s="103">
        <v>0</v>
      </c>
      <c r="BL64" s="103">
        <v>0</v>
      </c>
      <c r="BM64" s="103">
        <v>0</v>
      </c>
      <c r="BN64" s="103">
        <v>0</v>
      </c>
      <c r="BO64" s="103">
        <v>0</v>
      </c>
      <c r="BP64" s="103">
        <v>0</v>
      </c>
      <c r="BQ64" s="103">
        <v>0</v>
      </c>
      <c r="BR64" s="103">
        <v>0</v>
      </c>
      <c r="BS64" s="103">
        <v>0</v>
      </c>
      <c r="BT64" s="103">
        <v>0</v>
      </c>
      <c r="BU64" s="103">
        <v>0</v>
      </c>
      <c r="BV64" s="103">
        <v>0</v>
      </c>
      <c r="BW64" s="103">
        <v>0</v>
      </c>
      <c r="BX64" s="103">
        <v>0</v>
      </c>
      <c r="BY64" s="103">
        <v>0</v>
      </c>
      <c r="BZ64" s="103">
        <v>0</v>
      </c>
      <c r="CA64" s="103">
        <v>0</v>
      </c>
      <c r="CB64" s="103">
        <v>0</v>
      </c>
      <c r="CC64" s="103">
        <v>0</v>
      </c>
      <c r="CD64" s="103">
        <v>0</v>
      </c>
      <c r="CE64" s="103">
        <v>0</v>
      </c>
      <c r="CF64" s="103">
        <v>0</v>
      </c>
      <c r="CG64" s="103">
        <v>0</v>
      </c>
      <c r="CH64" s="103">
        <v>0</v>
      </c>
      <c r="CI64" s="103">
        <v>0</v>
      </c>
      <c r="CJ64" s="103">
        <v>0</v>
      </c>
      <c r="CK64" s="103">
        <v>0</v>
      </c>
      <c r="CL64" s="103">
        <v>0</v>
      </c>
      <c r="CM64" s="103">
        <v>0</v>
      </c>
      <c r="CN64" s="103">
        <v>0</v>
      </c>
      <c r="CO64" s="103">
        <v>0</v>
      </c>
      <c r="CP64" s="103">
        <v>0</v>
      </c>
      <c r="CQ64" s="103">
        <v>0</v>
      </c>
      <c r="CR64" s="103">
        <v>0</v>
      </c>
      <c r="CS64" s="103">
        <v>0</v>
      </c>
      <c r="CT64" s="103">
        <v>0</v>
      </c>
      <c r="CU64" s="103">
        <v>0</v>
      </c>
    </row>
    <row r="65" spans="2:99" x14ac:dyDescent="0.2">
      <c r="C65" s="102" t="s">
        <v>230</v>
      </c>
      <c r="D65" s="103">
        <v>0</v>
      </c>
      <c r="E65" s="103">
        <v>0</v>
      </c>
      <c r="F65" s="103">
        <v>0</v>
      </c>
      <c r="G65" s="103">
        <v>0</v>
      </c>
      <c r="H65" s="103">
        <v>0</v>
      </c>
      <c r="I65" s="103">
        <v>0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0</v>
      </c>
      <c r="S65" s="103">
        <v>0</v>
      </c>
      <c r="T65" s="103">
        <v>0</v>
      </c>
      <c r="U65" s="103">
        <v>0</v>
      </c>
      <c r="V65" s="103">
        <v>0</v>
      </c>
      <c r="W65" s="103">
        <v>0</v>
      </c>
      <c r="X65" s="103">
        <v>0</v>
      </c>
      <c r="Y65" s="103">
        <v>0</v>
      </c>
      <c r="Z65" s="103">
        <v>0</v>
      </c>
      <c r="AA65" s="103">
        <v>0</v>
      </c>
      <c r="AB65" s="103">
        <v>0</v>
      </c>
      <c r="AC65" s="103">
        <v>0</v>
      </c>
      <c r="AD65" s="103">
        <v>0</v>
      </c>
      <c r="AE65" s="103">
        <v>0</v>
      </c>
      <c r="AF65" s="103">
        <v>0</v>
      </c>
      <c r="AG65" s="103">
        <v>0</v>
      </c>
      <c r="AH65" s="103">
        <v>0</v>
      </c>
      <c r="AI65" s="103">
        <v>0</v>
      </c>
      <c r="AJ65" s="103">
        <v>0</v>
      </c>
      <c r="AK65" s="103">
        <v>0</v>
      </c>
      <c r="AL65" s="103">
        <v>0</v>
      </c>
      <c r="AM65" s="103">
        <v>0</v>
      </c>
      <c r="AN65" s="103">
        <v>0</v>
      </c>
      <c r="AO65" s="103">
        <v>0</v>
      </c>
      <c r="AP65" s="103">
        <v>0</v>
      </c>
      <c r="AQ65" s="103">
        <v>0</v>
      </c>
      <c r="AR65" s="103">
        <v>0</v>
      </c>
      <c r="AS65" s="103">
        <v>0</v>
      </c>
      <c r="AT65" s="103">
        <v>0</v>
      </c>
      <c r="AU65" s="103">
        <v>0</v>
      </c>
      <c r="AV65" s="103">
        <v>0</v>
      </c>
      <c r="AW65" s="103">
        <v>0</v>
      </c>
      <c r="AX65" s="103">
        <v>0</v>
      </c>
      <c r="AY65" s="103">
        <v>0</v>
      </c>
      <c r="AZ65" s="103">
        <v>0</v>
      </c>
      <c r="BA65" s="103">
        <v>0</v>
      </c>
      <c r="BB65" s="103">
        <v>0</v>
      </c>
      <c r="BC65" s="103">
        <v>0</v>
      </c>
      <c r="BD65" s="103">
        <v>0</v>
      </c>
      <c r="BE65" s="103">
        <v>0</v>
      </c>
      <c r="BF65" s="103">
        <v>0</v>
      </c>
      <c r="BG65" s="103">
        <v>0</v>
      </c>
      <c r="BH65" s="103">
        <v>0</v>
      </c>
      <c r="BI65" s="103">
        <v>0</v>
      </c>
      <c r="BJ65" s="103">
        <v>0</v>
      </c>
      <c r="BK65" s="103">
        <v>0</v>
      </c>
      <c r="BL65" s="103">
        <v>0</v>
      </c>
      <c r="BM65" s="103">
        <v>0</v>
      </c>
      <c r="BN65" s="103">
        <v>0</v>
      </c>
      <c r="BO65" s="103">
        <v>0</v>
      </c>
      <c r="BP65" s="103">
        <v>0</v>
      </c>
      <c r="BQ65" s="103">
        <v>0</v>
      </c>
      <c r="BR65" s="103">
        <v>0</v>
      </c>
      <c r="BS65" s="103">
        <v>0</v>
      </c>
      <c r="BT65" s="103">
        <v>0</v>
      </c>
      <c r="BU65" s="103">
        <v>0</v>
      </c>
      <c r="BV65" s="103">
        <v>0</v>
      </c>
      <c r="BW65" s="103">
        <v>0</v>
      </c>
      <c r="BX65" s="103">
        <v>0</v>
      </c>
      <c r="BY65" s="103">
        <v>0</v>
      </c>
      <c r="BZ65" s="103">
        <v>0</v>
      </c>
      <c r="CA65" s="103">
        <v>0</v>
      </c>
      <c r="CB65" s="103">
        <v>0</v>
      </c>
      <c r="CC65" s="103">
        <v>0</v>
      </c>
      <c r="CD65" s="103">
        <v>0</v>
      </c>
      <c r="CE65" s="103">
        <v>0</v>
      </c>
      <c r="CF65" s="103">
        <v>0</v>
      </c>
      <c r="CG65" s="103">
        <v>0</v>
      </c>
      <c r="CH65" s="103">
        <v>0</v>
      </c>
      <c r="CI65" s="103">
        <v>0</v>
      </c>
      <c r="CJ65" s="103">
        <v>0</v>
      </c>
      <c r="CK65" s="103">
        <v>0</v>
      </c>
      <c r="CL65" s="103">
        <v>0</v>
      </c>
      <c r="CM65" s="103">
        <v>0</v>
      </c>
      <c r="CN65" s="103">
        <v>0</v>
      </c>
      <c r="CO65" s="103">
        <v>0</v>
      </c>
      <c r="CP65" s="103">
        <v>0</v>
      </c>
      <c r="CQ65" s="103">
        <v>0</v>
      </c>
      <c r="CR65" s="103">
        <v>0</v>
      </c>
      <c r="CS65" s="103">
        <v>0</v>
      </c>
      <c r="CT65" s="103">
        <v>0</v>
      </c>
      <c r="CU65" s="103">
        <v>0</v>
      </c>
    </row>
    <row r="66" spans="2:99" x14ac:dyDescent="0.2">
      <c r="C66" s="102" t="s">
        <v>231</v>
      </c>
      <c r="D66" s="103">
        <v>0</v>
      </c>
      <c r="E66" s="103">
        <v>0</v>
      </c>
      <c r="F66" s="103">
        <v>0</v>
      </c>
      <c r="G66" s="103">
        <v>0</v>
      </c>
      <c r="H66" s="103">
        <v>0</v>
      </c>
      <c r="I66" s="103">
        <v>0</v>
      </c>
      <c r="J66" s="103">
        <v>0</v>
      </c>
      <c r="K66" s="103">
        <v>0</v>
      </c>
      <c r="L66" s="103">
        <v>0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>
        <v>0</v>
      </c>
      <c r="X66" s="103">
        <v>0</v>
      </c>
      <c r="Y66" s="103">
        <v>0</v>
      </c>
      <c r="Z66" s="103">
        <v>0</v>
      </c>
      <c r="AA66" s="103">
        <v>0</v>
      </c>
      <c r="AB66" s="103">
        <v>0</v>
      </c>
      <c r="AC66" s="103">
        <v>0</v>
      </c>
      <c r="AD66" s="103">
        <v>0</v>
      </c>
      <c r="AE66" s="103">
        <v>0</v>
      </c>
      <c r="AF66" s="103">
        <v>0</v>
      </c>
      <c r="AG66" s="103">
        <v>0</v>
      </c>
      <c r="AH66" s="103">
        <v>0</v>
      </c>
      <c r="AI66" s="103">
        <v>0</v>
      </c>
      <c r="AJ66" s="103">
        <v>0</v>
      </c>
      <c r="AK66" s="103">
        <v>0</v>
      </c>
      <c r="AL66" s="103">
        <v>0</v>
      </c>
      <c r="AM66" s="103">
        <v>0</v>
      </c>
      <c r="AN66" s="103">
        <v>0</v>
      </c>
      <c r="AO66" s="103">
        <v>0</v>
      </c>
      <c r="AP66" s="103">
        <v>0</v>
      </c>
      <c r="AQ66" s="103">
        <v>0</v>
      </c>
      <c r="AR66" s="103">
        <v>0</v>
      </c>
      <c r="AS66" s="103">
        <v>0</v>
      </c>
      <c r="AT66" s="103">
        <v>0</v>
      </c>
      <c r="AU66" s="103">
        <v>0</v>
      </c>
      <c r="AV66" s="103">
        <v>0</v>
      </c>
      <c r="AW66" s="103">
        <v>0</v>
      </c>
      <c r="AX66" s="103">
        <v>0</v>
      </c>
      <c r="AY66" s="103">
        <v>0</v>
      </c>
      <c r="AZ66" s="103">
        <v>0</v>
      </c>
      <c r="BA66" s="103">
        <v>0</v>
      </c>
      <c r="BB66" s="103">
        <v>0</v>
      </c>
      <c r="BC66" s="103">
        <v>0</v>
      </c>
      <c r="BD66" s="103">
        <v>0</v>
      </c>
      <c r="BE66" s="103">
        <v>0</v>
      </c>
      <c r="BF66" s="103">
        <v>0</v>
      </c>
      <c r="BG66" s="103">
        <v>0</v>
      </c>
      <c r="BH66" s="103">
        <v>0</v>
      </c>
      <c r="BI66" s="103">
        <v>0</v>
      </c>
      <c r="BJ66" s="103">
        <v>0</v>
      </c>
      <c r="BK66" s="103">
        <v>0</v>
      </c>
      <c r="BL66" s="103">
        <v>0</v>
      </c>
      <c r="BM66" s="103">
        <v>0</v>
      </c>
      <c r="BN66" s="103">
        <v>0</v>
      </c>
      <c r="BO66" s="103">
        <v>0</v>
      </c>
      <c r="BP66" s="103">
        <v>0</v>
      </c>
      <c r="BQ66" s="103">
        <v>0</v>
      </c>
      <c r="BR66" s="103">
        <v>0</v>
      </c>
      <c r="BS66" s="103">
        <v>0</v>
      </c>
      <c r="BT66" s="103">
        <v>0</v>
      </c>
      <c r="BU66" s="103">
        <v>0</v>
      </c>
      <c r="BV66" s="103">
        <v>0</v>
      </c>
      <c r="BW66" s="103">
        <v>0</v>
      </c>
      <c r="BX66" s="103">
        <v>0</v>
      </c>
      <c r="BY66" s="103">
        <v>0</v>
      </c>
      <c r="BZ66" s="103">
        <v>0</v>
      </c>
      <c r="CA66" s="103">
        <v>0</v>
      </c>
      <c r="CB66" s="103">
        <v>0</v>
      </c>
      <c r="CC66" s="103">
        <v>0</v>
      </c>
      <c r="CD66" s="103">
        <v>0</v>
      </c>
      <c r="CE66" s="103">
        <v>0</v>
      </c>
      <c r="CF66" s="103">
        <v>0</v>
      </c>
      <c r="CG66" s="103">
        <v>0</v>
      </c>
      <c r="CH66" s="103">
        <v>0</v>
      </c>
      <c r="CI66" s="103">
        <v>0</v>
      </c>
      <c r="CJ66" s="103">
        <v>0</v>
      </c>
      <c r="CK66" s="103">
        <v>0</v>
      </c>
      <c r="CL66" s="103">
        <v>0</v>
      </c>
      <c r="CM66" s="103">
        <v>0</v>
      </c>
      <c r="CN66" s="103">
        <v>0</v>
      </c>
      <c r="CO66" s="103">
        <v>0</v>
      </c>
      <c r="CP66" s="103">
        <v>0</v>
      </c>
      <c r="CQ66" s="103">
        <v>0</v>
      </c>
      <c r="CR66" s="103">
        <v>0</v>
      </c>
      <c r="CS66" s="103">
        <v>0</v>
      </c>
      <c r="CT66" s="103">
        <v>0</v>
      </c>
      <c r="CU66" s="103">
        <v>0</v>
      </c>
    </row>
    <row r="67" spans="2:99" x14ac:dyDescent="0.2">
      <c r="C67" s="102" t="s">
        <v>232</v>
      </c>
      <c r="D67" s="103">
        <v>0</v>
      </c>
      <c r="E67" s="103">
        <v>0</v>
      </c>
      <c r="F67" s="103">
        <v>0</v>
      </c>
      <c r="G67" s="103">
        <v>0</v>
      </c>
      <c r="H67" s="103">
        <v>0</v>
      </c>
      <c r="I67" s="103">
        <v>0</v>
      </c>
      <c r="J67" s="103">
        <v>0</v>
      </c>
      <c r="K67" s="103">
        <v>0</v>
      </c>
      <c r="L67" s="103">
        <v>0</v>
      </c>
      <c r="M67" s="103">
        <v>0</v>
      </c>
      <c r="N67" s="103">
        <v>0</v>
      </c>
      <c r="O67" s="103">
        <v>0</v>
      </c>
      <c r="P67" s="103">
        <v>0</v>
      </c>
      <c r="Q67" s="103">
        <v>0</v>
      </c>
      <c r="R67" s="103">
        <v>0</v>
      </c>
      <c r="S67" s="103">
        <v>0</v>
      </c>
      <c r="T67" s="103">
        <v>0</v>
      </c>
      <c r="U67" s="103">
        <v>0</v>
      </c>
      <c r="V67" s="103">
        <v>0</v>
      </c>
      <c r="W67" s="103">
        <v>0</v>
      </c>
      <c r="X67" s="103">
        <v>0</v>
      </c>
      <c r="Y67" s="103">
        <v>0</v>
      </c>
      <c r="Z67" s="103">
        <v>0</v>
      </c>
      <c r="AA67" s="103">
        <v>0</v>
      </c>
      <c r="AB67" s="103">
        <v>0</v>
      </c>
      <c r="AC67" s="103">
        <v>0</v>
      </c>
      <c r="AD67" s="103">
        <v>0</v>
      </c>
      <c r="AE67" s="103">
        <v>0</v>
      </c>
      <c r="AF67" s="103">
        <v>0</v>
      </c>
      <c r="AG67" s="103">
        <v>0</v>
      </c>
      <c r="AH67" s="103">
        <v>0</v>
      </c>
      <c r="AI67" s="103">
        <v>0</v>
      </c>
      <c r="AJ67" s="103">
        <v>0</v>
      </c>
      <c r="AK67" s="103">
        <v>0</v>
      </c>
      <c r="AL67" s="103">
        <v>0</v>
      </c>
      <c r="AM67" s="103">
        <v>0</v>
      </c>
      <c r="AN67" s="103">
        <v>0</v>
      </c>
      <c r="AO67" s="103">
        <v>0</v>
      </c>
      <c r="AP67" s="103">
        <v>0</v>
      </c>
      <c r="AQ67" s="103">
        <v>0</v>
      </c>
      <c r="AR67" s="103">
        <v>0</v>
      </c>
      <c r="AS67" s="103">
        <v>0</v>
      </c>
      <c r="AT67" s="103">
        <v>0</v>
      </c>
      <c r="AU67" s="103">
        <v>0</v>
      </c>
      <c r="AV67" s="103">
        <v>0</v>
      </c>
      <c r="AW67" s="103">
        <v>0</v>
      </c>
      <c r="AX67" s="103">
        <v>0</v>
      </c>
      <c r="AY67" s="103">
        <v>0</v>
      </c>
      <c r="AZ67" s="103">
        <v>0</v>
      </c>
      <c r="BA67" s="103">
        <v>0</v>
      </c>
      <c r="BB67" s="103">
        <v>0</v>
      </c>
      <c r="BC67" s="103">
        <v>0</v>
      </c>
      <c r="BD67" s="103">
        <v>0</v>
      </c>
      <c r="BE67" s="103">
        <v>0</v>
      </c>
      <c r="BF67" s="103">
        <v>0</v>
      </c>
      <c r="BG67" s="103">
        <v>0</v>
      </c>
      <c r="BH67" s="103">
        <v>0</v>
      </c>
      <c r="BI67" s="103">
        <v>0</v>
      </c>
      <c r="BJ67" s="103">
        <v>0</v>
      </c>
      <c r="BK67" s="103">
        <v>0</v>
      </c>
      <c r="BL67" s="103">
        <v>0</v>
      </c>
      <c r="BM67" s="103">
        <v>0</v>
      </c>
      <c r="BN67" s="103">
        <v>0</v>
      </c>
      <c r="BO67" s="103">
        <v>0</v>
      </c>
      <c r="BP67" s="103">
        <v>0</v>
      </c>
      <c r="BQ67" s="103">
        <v>0</v>
      </c>
      <c r="BR67" s="103">
        <v>0</v>
      </c>
      <c r="BS67" s="103">
        <v>0</v>
      </c>
      <c r="BT67" s="103">
        <v>0</v>
      </c>
      <c r="BU67" s="103">
        <v>0</v>
      </c>
      <c r="BV67" s="103">
        <v>0</v>
      </c>
      <c r="BW67" s="103">
        <v>0</v>
      </c>
      <c r="BX67" s="103">
        <v>0</v>
      </c>
      <c r="BY67" s="103">
        <v>0</v>
      </c>
      <c r="BZ67" s="103">
        <v>0</v>
      </c>
      <c r="CA67" s="103">
        <v>0</v>
      </c>
      <c r="CB67" s="103">
        <v>0</v>
      </c>
      <c r="CC67" s="103">
        <v>0</v>
      </c>
      <c r="CD67" s="103">
        <v>0</v>
      </c>
      <c r="CE67" s="103">
        <v>0</v>
      </c>
      <c r="CF67" s="103">
        <v>0</v>
      </c>
      <c r="CG67" s="103">
        <v>0</v>
      </c>
      <c r="CH67" s="103">
        <v>0</v>
      </c>
      <c r="CI67" s="103">
        <v>0</v>
      </c>
      <c r="CJ67" s="103">
        <v>0</v>
      </c>
      <c r="CK67" s="103">
        <v>0</v>
      </c>
      <c r="CL67" s="103">
        <v>0</v>
      </c>
      <c r="CM67" s="103">
        <v>0</v>
      </c>
      <c r="CN67" s="103">
        <v>0</v>
      </c>
      <c r="CO67" s="103">
        <v>0</v>
      </c>
      <c r="CP67" s="103">
        <v>0</v>
      </c>
      <c r="CQ67" s="103">
        <v>0</v>
      </c>
      <c r="CR67" s="103">
        <v>0</v>
      </c>
      <c r="CS67" s="103">
        <v>0</v>
      </c>
      <c r="CT67" s="103">
        <v>0</v>
      </c>
      <c r="CU67" s="103">
        <v>0</v>
      </c>
    </row>
    <row r="68" spans="2:99" x14ac:dyDescent="0.2">
      <c r="C68" s="102" t="s">
        <v>233</v>
      </c>
      <c r="D68" s="103">
        <v>0</v>
      </c>
      <c r="E68" s="103">
        <v>0</v>
      </c>
      <c r="F68" s="103">
        <v>0</v>
      </c>
      <c r="G68" s="103">
        <v>0</v>
      </c>
      <c r="H68" s="103">
        <v>0</v>
      </c>
      <c r="I68" s="103">
        <v>0</v>
      </c>
      <c r="J68" s="103">
        <v>0</v>
      </c>
      <c r="K68" s="103">
        <v>0</v>
      </c>
      <c r="L68" s="103">
        <v>0</v>
      </c>
      <c r="M68" s="103">
        <v>0</v>
      </c>
      <c r="N68" s="103">
        <v>0</v>
      </c>
      <c r="O68" s="103">
        <v>0</v>
      </c>
      <c r="P68" s="103">
        <v>0</v>
      </c>
      <c r="Q68" s="103">
        <v>0</v>
      </c>
      <c r="R68" s="103">
        <v>0</v>
      </c>
      <c r="S68" s="103">
        <v>0</v>
      </c>
      <c r="T68" s="103">
        <v>0</v>
      </c>
      <c r="U68" s="103">
        <v>0</v>
      </c>
      <c r="V68" s="103">
        <v>0</v>
      </c>
      <c r="W68" s="103">
        <v>0</v>
      </c>
      <c r="X68" s="103">
        <v>0</v>
      </c>
      <c r="Y68" s="103">
        <v>0</v>
      </c>
      <c r="Z68" s="103">
        <v>0</v>
      </c>
      <c r="AA68" s="103">
        <v>0</v>
      </c>
      <c r="AB68" s="103">
        <v>0</v>
      </c>
      <c r="AC68" s="103">
        <v>0</v>
      </c>
      <c r="AD68" s="103">
        <v>0</v>
      </c>
      <c r="AE68" s="103">
        <v>0</v>
      </c>
      <c r="AF68" s="103">
        <v>0</v>
      </c>
      <c r="AG68" s="103">
        <v>0</v>
      </c>
      <c r="AH68" s="103">
        <v>0</v>
      </c>
      <c r="AI68" s="103">
        <v>0</v>
      </c>
      <c r="AJ68" s="103">
        <v>0</v>
      </c>
      <c r="AK68" s="103">
        <v>0</v>
      </c>
      <c r="AL68" s="103">
        <v>0</v>
      </c>
      <c r="AM68" s="103">
        <v>0</v>
      </c>
      <c r="AN68" s="103">
        <v>0</v>
      </c>
      <c r="AO68" s="103">
        <v>0</v>
      </c>
      <c r="AP68" s="103">
        <v>0</v>
      </c>
      <c r="AQ68" s="103">
        <v>0</v>
      </c>
      <c r="AR68" s="103">
        <v>0</v>
      </c>
      <c r="AS68" s="103">
        <v>0</v>
      </c>
      <c r="AT68" s="103">
        <v>0</v>
      </c>
      <c r="AU68" s="103">
        <v>0</v>
      </c>
      <c r="AV68" s="103">
        <v>0</v>
      </c>
      <c r="AW68" s="103">
        <v>0</v>
      </c>
      <c r="AX68" s="103">
        <v>0</v>
      </c>
      <c r="AY68" s="103">
        <v>0</v>
      </c>
      <c r="AZ68" s="103">
        <v>0</v>
      </c>
      <c r="BA68" s="103">
        <v>0</v>
      </c>
      <c r="BB68" s="103">
        <v>0</v>
      </c>
      <c r="BC68" s="103">
        <v>0</v>
      </c>
      <c r="BD68" s="103">
        <v>0</v>
      </c>
      <c r="BE68" s="103">
        <v>0</v>
      </c>
      <c r="BF68" s="103">
        <v>0</v>
      </c>
      <c r="BG68" s="103">
        <v>0</v>
      </c>
      <c r="BH68" s="103">
        <v>0</v>
      </c>
      <c r="BI68" s="103">
        <v>0</v>
      </c>
      <c r="BJ68" s="103">
        <v>0</v>
      </c>
      <c r="BK68" s="103">
        <v>0</v>
      </c>
      <c r="BL68" s="103">
        <v>0</v>
      </c>
      <c r="BM68" s="103">
        <v>0</v>
      </c>
      <c r="BN68" s="103">
        <v>0</v>
      </c>
      <c r="BO68" s="103">
        <v>0</v>
      </c>
      <c r="BP68" s="103">
        <v>0</v>
      </c>
      <c r="BQ68" s="103">
        <v>0</v>
      </c>
      <c r="BR68" s="103">
        <v>0</v>
      </c>
      <c r="BS68" s="103">
        <v>0</v>
      </c>
      <c r="BT68" s="103">
        <v>0</v>
      </c>
      <c r="BU68" s="103">
        <v>0</v>
      </c>
      <c r="BV68" s="103">
        <v>0</v>
      </c>
      <c r="BW68" s="103">
        <v>0</v>
      </c>
      <c r="BX68" s="103">
        <v>0</v>
      </c>
      <c r="BY68" s="103">
        <v>0</v>
      </c>
      <c r="BZ68" s="103">
        <v>0</v>
      </c>
      <c r="CA68" s="103">
        <v>0</v>
      </c>
      <c r="CB68" s="103">
        <v>0</v>
      </c>
      <c r="CC68" s="103">
        <v>0</v>
      </c>
      <c r="CD68" s="103">
        <v>0</v>
      </c>
      <c r="CE68" s="103">
        <v>0</v>
      </c>
      <c r="CF68" s="103">
        <v>0</v>
      </c>
      <c r="CG68" s="103">
        <v>0</v>
      </c>
      <c r="CH68" s="103">
        <v>0</v>
      </c>
      <c r="CI68" s="103">
        <v>0</v>
      </c>
      <c r="CJ68" s="103">
        <v>0</v>
      </c>
      <c r="CK68" s="103">
        <v>0</v>
      </c>
      <c r="CL68" s="103">
        <v>0</v>
      </c>
      <c r="CM68" s="103">
        <v>0</v>
      </c>
      <c r="CN68" s="103">
        <v>0</v>
      </c>
      <c r="CO68" s="103">
        <v>0</v>
      </c>
      <c r="CP68" s="103">
        <v>0</v>
      </c>
      <c r="CQ68" s="103">
        <v>0</v>
      </c>
      <c r="CR68" s="103">
        <v>0</v>
      </c>
      <c r="CS68" s="103">
        <v>0</v>
      </c>
      <c r="CT68" s="103">
        <v>0</v>
      </c>
      <c r="CU68" s="103">
        <v>0</v>
      </c>
    </row>
    <row r="69" spans="2:99" x14ac:dyDescent="0.2">
      <c r="C69" s="102" t="s">
        <v>234</v>
      </c>
      <c r="D69" s="103">
        <v>0</v>
      </c>
      <c r="E69" s="103">
        <v>0</v>
      </c>
      <c r="F69" s="103">
        <v>0</v>
      </c>
      <c r="G69" s="103">
        <v>0</v>
      </c>
      <c r="H69" s="103">
        <v>0</v>
      </c>
      <c r="I69" s="103">
        <v>0</v>
      </c>
      <c r="J69" s="103">
        <v>0</v>
      </c>
      <c r="K69" s="103">
        <v>0</v>
      </c>
      <c r="L69" s="103">
        <v>0</v>
      </c>
      <c r="M69" s="103">
        <v>0</v>
      </c>
      <c r="N69" s="103">
        <v>0</v>
      </c>
      <c r="O69" s="103">
        <v>0</v>
      </c>
      <c r="P69" s="103">
        <v>0</v>
      </c>
      <c r="Q69" s="103">
        <v>0</v>
      </c>
      <c r="R69" s="103">
        <v>0</v>
      </c>
      <c r="S69" s="103">
        <v>0</v>
      </c>
      <c r="T69" s="103">
        <v>0</v>
      </c>
      <c r="U69" s="103">
        <v>0</v>
      </c>
      <c r="V69" s="103">
        <v>0</v>
      </c>
      <c r="W69" s="103">
        <v>0</v>
      </c>
      <c r="X69" s="103">
        <v>0</v>
      </c>
      <c r="Y69" s="103">
        <v>0</v>
      </c>
      <c r="Z69" s="103">
        <v>0</v>
      </c>
      <c r="AA69" s="103">
        <v>0</v>
      </c>
      <c r="AB69" s="103">
        <v>0</v>
      </c>
      <c r="AC69" s="103">
        <v>0</v>
      </c>
      <c r="AD69" s="103">
        <v>0</v>
      </c>
      <c r="AE69" s="103">
        <v>0</v>
      </c>
      <c r="AF69" s="103">
        <v>0</v>
      </c>
      <c r="AG69" s="103">
        <v>0</v>
      </c>
      <c r="AH69" s="103">
        <v>0</v>
      </c>
      <c r="AI69" s="103">
        <v>0</v>
      </c>
      <c r="AJ69" s="103">
        <v>0</v>
      </c>
      <c r="AK69" s="103">
        <v>0</v>
      </c>
      <c r="AL69" s="103">
        <v>0</v>
      </c>
      <c r="AM69" s="103">
        <v>0</v>
      </c>
      <c r="AN69" s="103">
        <v>0</v>
      </c>
      <c r="AO69" s="103">
        <v>0</v>
      </c>
      <c r="AP69" s="103">
        <v>0</v>
      </c>
      <c r="AQ69" s="103">
        <v>0</v>
      </c>
      <c r="AR69" s="103">
        <v>0</v>
      </c>
      <c r="AS69" s="103">
        <v>0</v>
      </c>
      <c r="AT69" s="103">
        <v>0</v>
      </c>
      <c r="AU69" s="103">
        <v>0</v>
      </c>
      <c r="AV69" s="103">
        <v>0</v>
      </c>
      <c r="AW69" s="103">
        <v>0</v>
      </c>
      <c r="AX69" s="103">
        <v>0</v>
      </c>
      <c r="AY69" s="103">
        <v>0</v>
      </c>
      <c r="AZ69" s="103">
        <v>0</v>
      </c>
      <c r="BA69" s="103">
        <v>0</v>
      </c>
      <c r="BB69" s="103">
        <v>0</v>
      </c>
      <c r="BC69" s="103">
        <v>0</v>
      </c>
      <c r="BD69" s="103">
        <v>0</v>
      </c>
      <c r="BE69" s="103">
        <v>0</v>
      </c>
      <c r="BF69" s="103">
        <v>0</v>
      </c>
      <c r="BG69" s="103">
        <v>0</v>
      </c>
      <c r="BH69" s="103">
        <v>0</v>
      </c>
      <c r="BI69" s="103">
        <v>0</v>
      </c>
      <c r="BJ69" s="103">
        <v>0</v>
      </c>
      <c r="BK69" s="103">
        <v>0</v>
      </c>
      <c r="BL69" s="103">
        <v>0</v>
      </c>
      <c r="BM69" s="103">
        <v>0</v>
      </c>
      <c r="BN69" s="103">
        <v>0</v>
      </c>
      <c r="BO69" s="103">
        <v>0</v>
      </c>
      <c r="BP69" s="103">
        <v>0</v>
      </c>
      <c r="BQ69" s="103">
        <v>0</v>
      </c>
      <c r="BR69" s="103">
        <v>0</v>
      </c>
      <c r="BS69" s="103">
        <v>0</v>
      </c>
      <c r="BT69" s="103">
        <v>0</v>
      </c>
      <c r="BU69" s="103">
        <v>0</v>
      </c>
      <c r="BV69" s="103">
        <v>0</v>
      </c>
      <c r="BW69" s="103">
        <v>0</v>
      </c>
      <c r="BX69" s="103">
        <v>0</v>
      </c>
      <c r="BY69" s="103">
        <v>0</v>
      </c>
      <c r="BZ69" s="103">
        <v>0</v>
      </c>
      <c r="CA69" s="103">
        <v>0</v>
      </c>
      <c r="CB69" s="103">
        <v>0</v>
      </c>
      <c r="CC69" s="103">
        <v>0</v>
      </c>
      <c r="CD69" s="103">
        <v>0</v>
      </c>
      <c r="CE69" s="103">
        <v>0</v>
      </c>
      <c r="CF69" s="103">
        <v>0</v>
      </c>
      <c r="CG69" s="103">
        <v>0</v>
      </c>
      <c r="CH69" s="103">
        <v>0</v>
      </c>
      <c r="CI69" s="103">
        <v>0</v>
      </c>
      <c r="CJ69" s="103">
        <v>0</v>
      </c>
      <c r="CK69" s="103">
        <v>0</v>
      </c>
      <c r="CL69" s="103">
        <v>0</v>
      </c>
      <c r="CM69" s="103">
        <v>0</v>
      </c>
      <c r="CN69" s="103">
        <v>0</v>
      </c>
      <c r="CO69" s="103">
        <v>0</v>
      </c>
      <c r="CP69" s="103">
        <v>0</v>
      </c>
      <c r="CQ69" s="103">
        <v>0</v>
      </c>
      <c r="CR69" s="103">
        <v>0</v>
      </c>
      <c r="CS69" s="103">
        <v>0</v>
      </c>
      <c r="CT69" s="103">
        <v>0</v>
      </c>
      <c r="CU69" s="103">
        <v>0</v>
      </c>
    </row>
    <row r="70" spans="2:99" x14ac:dyDescent="0.2">
      <c r="C70" s="102" t="s">
        <v>235</v>
      </c>
      <c r="D70" s="103">
        <v>0</v>
      </c>
      <c r="E70" s="103">
        <v>0</v>
      </c>
      <c r="F70" s="103">
        <v>0</v>
      </c>
      <c r="G70" s="103">
        <v>0</v>
      </c>
      <c r="H70" s="103">
        <v>0</v>
      </c>
      <c r="I70" s="103">
        <v>0</v>
      </c>
      <c r="J70" s="103">
        <v>0</v>
      </c>
      <c r="K70" s="103">
        <v>0</v>
      </c>
      <c r="L70" s="103">
        <v>0</v>
      </c>
      <c r="M70" s="103">
        <v>0</v>
      </c>
      <c r="N70" s="103">
        <v>0</v>
      </c>
      <c r="O70" s="103">
        <v>0</v>
      </c>
      <c r="P70" s="103">
        <v>0</v>
      </c>
      <c r="Q70" s="103">
        <v>0</v>
      </c>
      <c r="R70" s="103">
        <v>0</v>
      </c>
      <c r="S70" s="103">
        <v>0</v>
      </c>
      <c r="T70" s="103">
        <v>0</v>
      </c>
      <c r="U70" s="103">
        <v>0</v>
      </c>
      <c r="V70" s="103">
        <v>0</v>
      </c>
      <c r="W70" s="103">
        <v>0</v>
      </c>
      <c r="X70" s="103">
        <v>0</v>
      </c>
      <c r="Y70" s="103">
        <v>0</v>
      </c>
      <c r="Z70" s="103">
        <v>0</v>
      </c>
      <c r="AA70" s="103">
        <v>0</v>
      </c>
      <c r="AB70" s="103">
        <v>0</v>
      </c>
      <c r="AC70" s="103">
        <v>0</v>
      </c>
      <c r="AD70" s="103">
        <v>0</v>
      </c>
      <c r="AE70" s="103">
        <v>0</v>
      </c>
      <c r="AF70" s="103">
        <v>0</v>
      </c>
      <c r="AG70" s="103">
        <v>0</v>
      </c>
      <c r="AH70" s="103">
        <v>0</v>
      </c>
      <c r="AI70" s="103">
        <v>0</v>
      </c>
      <c r="AJ70" s="103">
        <v>0</v>
      </c>
      <c r="AK70" s="103">
        <v>0</v>
      </c>
      <c r="AL70" s="103">
        <v>0</v>
      </c>
      <c r="AM70" s="103">
        <v>0</v>
      </c>
      <c r="AN70" s="103">
        <v>0</v>
      </c>
      <c r="AO70" s="103">
        <v>0</v>
      </c>
      <c r="AP70" s="103">
        <v>0</v>
      </c>
      <c r="AQ70" s="103">
        <v>0</v>
      </c>
      <c r="AR70" s="103">
        <v>0</v>
      </c>
      <c r="AS70" s="103">
        <v>0</v>
      </c>
      <c r="AT70" s="103">
        <v>0</v>
      </c>
      <c r="AU70" s="103">
        <v>0</v>
      </c>
      <c r="AV70" s="103">
        <v>0</v>
      </c>
      <c r="AW70" s="103">
        <v>0</v>
      </c>
      <c r="AX70" s="103">
        <v>0</v>
      </c>
      <c r="AY70" s="103">
        <v>0</v>
      </c>
      <c r="AZ70" s="103">
        <v>0</v>
      </c>
      <c r="BA70" s="103">
        <v>0</v>
      </c>
      <c r="BB70" s="103">
        <v>0</v>
      </c>
      <c r="BC70" s="103">
        <v>0</v>
      </c>
      <c r="BD70" s="103">
        <v>0</v>
      </c>
      <c r="BE70" s="103">
        <v>0</v>
      </c>
      <c r="BF70" s="103">
        <v>0</v>
      </c>
      <c r="BG70" s="103">
        <v>0</v>
      </c>
      <c r="BH70" s="103">
        <v>0</v>
      </c>
      <c r="BI70" s="103">
        <v>0</v>
      </c>
      <c r="BJ70" s="103">
        <v>0</v>
      </c>
      <c r="BK70" s="103">
        <v>0</v>
      </c>
      <c r="BL70" s="103">
        <v>0</v>
      </c>
      <c r="BM70" s="103">
        <v>0</v>
      </c>
      <c r="BN70" s="103">
        <v>0</v>
      </c>
      <c r="BO70" s="103">
        <v>0</v>
      </c>
      <c r="BP70" s="103">
        <v>0</v>
      </c>
      <c r="BQ70" s="103">
        <v>0</v>
      </c>
      <c r="BR70" s="103">
        <v>0</v>
      </c>
      <c r="BS70" s="103">
        <v>0</v>
      </c>
      <c r="BT70" s="103">
        <v>0</v>
      </c>
      <c r="BU70" s="103">
        <v>0</v>
      </c>
      <c r="BV70" s="103">
        <v>0</v>
      </c>
      <c r="BW70" s="103">
        <v>0</v>
      </c>
      <c r="BX70" s="103">
        <v>0</v>
      </c>
      <c r="BY70" s="103">
        <v>0</v>
      </c>
      <c r="BZ70" s="103">
        <v>0</v>
      </c>
      <c r="CA70" s="103">
        <v>0</v>
      </c>
      <c r="CB70" s="103">
        <v>0</v>
      </c>
      <c r="CC70" s="103">
        <v>0</v>
      </c>
      <c r="CD70" s="103">
        <v>0</v>
      </c>
      <c r="CE70" s="103">
        <v>0</v>
      </c>
      <c r="CF70" s="103">
        <v>0</v>
      </c>
      <c r="CG70" s="103">
        <v>0</v>
      </c>
      <c r="CH70" s="103">
        <v>0</v>
      </c>
      <c r="CI70" s="103">
        <v>0</v>
      </c>
      <c r="CJ70" s="103">
        <v>0</v>
      </c>
      <c r="CK70" s="103">
        <v>0</v>
      </c>
      <c r="CL70" s="103">
        <v>0</v>
      </c>
      <c r="CM70" s="103">
        <v>0</v>
      </c>
      <c r="CN70" s="103">
        <v>0</v>
      </c>
      <c r="CO70" s="103">
        <v>0</v>
      </c>
      <c r="CP70" s="103">
        <v>0</v>
      </c>
      <c r="CQ70" s="103">
        <v>0</v>
      </c>
      <c r="CR70" s="103">
        <v>0</v>
      </c>
      <c r="CS70" s="103">
        <v>0</v>
      </c>
      <c r="CT70" s="103">
        <v>0</v>
      </c>
      <c r="CU70" s="103">
        <v>0</v>
      </c>
    </row>
    <row r="71" spans="2:99" x14ac:dyDescent="0.2">
      <c r="B71" s="102" t="s">
        <v>130</v>
      </c>
      <c r="C71" s="102" t="s">
        <v>236</v>
      </c>
      <c r="D71" s="103">
        <v>0</v>
      </c>
      <c r="E71" s="103">
        <v>0</v>
      </c>
      <c r="F71" s="103">
        <v>0</v>
      </c>
      <c r="G71" s="103">
        <v>0</v>
      </c>
      <c r="H71" s="103">
        <v>0</v>
      </c>
      <c r="I71" s="103">
        <v>0</v>
      </c>
      <c r="J71" s="103">
        <v>0</v>
      </c>
      <c r="K71" s="103">
        <v>0</v>
      </c>
      <c r="L71" s="103">
        <v>0</v>
      </c>
      <c r="M71" s="103">
        <v>0</v>
      </c>
      <c r="N71" s="103">
        <v>0</v>
      </c>
      <c r="O71" s="103">
        <v>0</v>
      </c>
      <c r="P71" s="103"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v>0</v>
      </c>
      <c r="W71" s="103">
        <v>0</v>
      </c>
      <c r="X71" s="103">
        <v>0</v>
      </c>
      <c r="Y71" s="103">
        <v>0</v>
      </c>
      <c r="Z71" s="103">
        <v>0</v>
      </c>
      <c r="AA71" s="103">
        <v>0</v>
      </c>
      <c r="AB71" s="103">
        <v>0</v>
      </c>
      <c r="AC71" s="103">
        <v>0</v>
      </c>
      <c r="AD71" s="103">
        <v>0</v>
      </c>
      <c r="AE71" s="103">
        <v>0</v>
      </c>
      <c r="AF71" s="103">
        <v>0</v>
      </c>
      <c r="AG71" s="103">
        <v>0</v>
      </c>
      <c r="AH71" s="103">
        <v>0</v>
      </c>
      <c r="AI71" s="103">
        <v>0</v>
      </c>
      <c r="AJ71" s="103">
        <v>0</v>
      </c>
      <c r="AK71" s="103">
        <v>0</v>
      </c>
      <c r="AL71" s="103">
        <v>0</v>
      </c>
      <c r="AM71" s="103">
        <v>0</v>
      </c>
      <c r="AN71" s="103">
        <v>0</v>
      </c>
      <c r="AO71" s="103">
        <v>0</v>
      </c>
      <c r="AP71" s="103">
        <v>0</v>
      </c>
      <c r="AQ71" s="103">
        <v>0</v>
      </c>
      <c r="AR71" s="103">
        <v>0</v>
      </c>
      <c r="AS71" s="103">
        <v>0</v>
      </c>
      <c r="AT71" s="103">
        <v>0</v>
      </c>
      <c r="AU71" s="103">
        <v>0</v>
      </c>
      <c r="AV71" s="103">
        <v>0</v>
      </c>
      <c r="AW71" s="103">
        <v>0</v>
      </c>
      <c r="AX71" s="103">
        <v>0</v>
      </c>
      <c r="AY71" s="103">
        <v>0</v>
      </c>
      <c r="AZ71" s="103">
        <v>0</v>
      </c>
      <c r="BA71" s="103">
        <v>0</v>
      </c>
      <c r="BB71" s="103">
        <v>0</v>
      </c>
      <c r="BC71" s="103">
        <v>0</v>
      </c>
      <c r="BD71" s="103">
        <v>0</v>
      </c>
      <c r="BE71" s="103">
        <v>0</v>
      </c>
      <c r="BF71" s="103">
        <v>0</v>
      </c>
      <c r="BG71" s="103">
        <v>0</v>
      </c>
      <c r="BH71" s="103">
        <v>0</v>
      </c>
      <c r="BI71" s="103">
        <v>0</v>
      </c>
      <c r="BJ71" s="103">
        <v>0</v>
      </c>
      <c r="BK71" s="103">
        <v>0</v>
      </c>
      <c r="BL71" s="103">
        <v>0</v>
      </c>
      <c r="BM71" s="103">
        <v>0</v>
      </c>
      <c r="BN71" s="103">
        <v>0</v>
      </c>
      <c r="BO71" s="103">
        <v>0</v>
      </c>
      <c r="BP71" s="103">
        <v>0</v>
      </c>
      <c r="BQ71" s="103">
        <v>0</v>
      </c>
      <c r="BR71" s="103">
        <v>0</v>
      </c>
      <c r="BS71" s="103">
        <v>0</v>
      </c>
      <c r="BT71" s="103">
        <v>0</v>
      </c>
      <c r="BU71" s="103">
        <v>0</v>
      </c>
      <c r="BV71" s="103">
        <v>0</v>
      </c>
      <c r="BW71" s="103">
        <v>0</v>
      </c>
      <c r="BX71" s="103">
        <v>0</v>
      </c>
      <c r="BY71" s="103">
        <v>0</v>
      </c>
      <c r="BZ71" s="103">
        <v>0</v>
      </c>
      <c r="CA71" s="103">
        <v>0</v>
      </c>
      <c r="CB71" s="103">
        <v>0</v>
      </c>
      <c r="CC71" s="103">
        <v>0</v>
      </c>
      <c r="CD71" s="103">
        <v>0</v>
      </c>
      <c r="CE71" s="103">
        <v>0</v>
      </c>
      <c r="CF71" s="103">
        <v>0</v>
      </c>
      <c r="CG71" s="103">
        <v>0</v>
      </c>
      <c r="CH71" s="103">
        <v>0</v>
      </c>
      <c r="CI71" s="103">
        <v>0</v>
      </c>
      <c r="CJ71" s="103">
        <v>0</v>
      </c>
      <c r="CK71" s="103">
        <v>0</v>
      </c>
      <c r="CL71" s="103">
        <v>0</v>
      </c>
      <c r="CM71" s="103">
        <v>0</v>
      </c>
      <c r="CN71" s="103">
        <v>0</v>
      </c>
      <c r="CO71" s="103">
        <v>0</v>
      </c>
      <c r="CP71" s="103">
        <v>0</v>
      </c>
      <c r="CQ71" s="103">
        <v>0</v>
      </c>
      <c r="CR71" s="103">
        <v>0</v>
      </c>
      <c r="CS71" s="103">
        <v>0</v>
      </c>
      <c r="CT71" s="103">
        <v>0</v>
      </c>
      <c r="CU71" s="103">
        <v>0</v>
      </c>
    </row>
    <row r="72" spans="2:99" x14ac:dyDescent="0.2">
      <c r="C72" s="102" t="s">
        <v>237</v>
      </c>
      <c r="D72" s="103">
        <v>0</v>
      </c>
      <c r="E72" s="103">
        <v>0</v>
      </c>
      <c r="F72" s="103">
        <v>0</v>
      </c>
      <c r="G72" s="103">
        <v>0</v>
      </c>
      <c r="H72" s="103">
        <v>0</v>
      </c>
      <c r="I72" s="103">
        <v>0</v>
      </c>
      <c r="J72" s="103">
        <v>0</v>
      </c>
      <c r="K72" s="103">
        <v>0</v>
      </c>
      <c r="L72" s="103">
        <v>0</v>
      </c>
      <c r="M72" s="103">
        <v>0</v>
      </c>
      <c r="N72" s="103">
        <v>0</v>
      </c>
      <c r="O72" s="103">
        <v>0</v>
      </c>
      <c r="P72" s="103">
        <v>0</v>
      </c>
      <c r="Q72" s="103">
        <v>0</v>
      </c>
      <c r="R72" s="103">
        <v>0</v>
      </c>
      <c r="S72" s="103">
        <v>0</v>
      </c>
      <c r="T72" s="103">
        <v>0</v>
      </c>
      <c r="U72" s="103">
        <v>0</v>
      </c>
      <c r="V72" s="103">
        <v>0</v>
      </c>
      <c r="W72" s="103">
        <v>0</v>
      </c>
      <c r="X72" s="103">
        <v>0</v>
      </c>
      <c r="Y72" s="103">
        <v>0</v>
      </c>
      <c r="Z72" s="103">
        <v>0</v>
      </c>
      <c r="AA72" s="103">
        <v>0</v>
      </c>
      <c r="AB72" s="103">
        <v>0</v>
      </c>
      <c r="AC72" s="103">
        <v>0</v>
      </c>
      <c r="AD72" s="103">
        <v>0</v>
      </c>
      <c r="AE72" s="103">
        <v>0</v>
      </c>
      <c r="AF72" s="103">
        <v>0</v>
      </c>
      <c r="AG72" s="103">
        <v>0</v>
      </c>
      <c r="AH72" s="103">
        <v>0</v>
      </c>
      <c r="AI72" s="103">
        <v>0</v>
      </c>
      <c r="AJ72" s="103">
        <v>0</v>
      </c>
      <c r="AK72" s="103">
        <v>0</v>
      </c>
      <c r="AL72" s="103">
        <v>0</v>
      </c>
      <c r="AM72" s="103">
        <v>0</v>
      </c>
      <c r="AN72" s="103">
        <v>0</v>
      </c>
      <c r="AO72" s="103">
        <v>0</v>
      </c>
      <c r="AP72" s="103">
        <v>0</v>
      </c>
      <c r="AQ72" s="103">
        <v>0</v>
      </c>
      <c r="AR72" s="103">
        <v>0</v>
      </c>
      <c r="AS72" s="103">
        <v>0</v>
      </c>
      <c r="AT72" s="103">
        <v>0</v>
      </c>
      <c r="AU72" s="103">
        <v>0</v>
      </c>
      <c r="AV72" s="103">
        <v>0</v>
      </c>
      <c r="AW72" s="103">
        <v>0</v>
      </c>
      <c r="AX72" s="103">
        <v>0</v>
      </c>
      <c r="AY72" s="103">
        <v>0</v>
      </c>
      <c r="AZ72" s="103">
        <v>0</v>
      </c>
      <c r="BA72" s="103">
        <v>0</v>
      </c>
      <c r="BB72" s="103">
        <v>0</v>
      </c>
      <c r="BC72" s="103">
        <v>0</v>
      </c>
      <c r="BD72" s="103">
        <v>0</v>
      </c>
      <c r="BE72" s="103">
        <v>0</v>
      </c>
      <c r="BF72" s="103">
        <v>0</v>
      </c>
      <c r="BG72" s="103">
        <v>0</v>
      </c>
      <c r="BH72" s="103">
        <v>0</v>
      </c>
      <c r="BI72" s="103">
        <v>0</v>
      </c>
      <c r="BJ72" s="103">
        <v>0</v>
      </c>
      <c r="BK72" s="103">
        <v>0</v>
      </c>
      <c r="BL72" s="103">
        <v>0</v>
      </c>
      <c r="BM72" s="103">
        <v>0</v>
      </c>
      <c r="BN72" s="103">
        <v>0</v>
      </c>
      <c r="BO72" s="103">
        <v>0</v>
      </c>
      <c r="BP72" s="103">
        <v>0</v>
      </c>
      <c r="BQ72" s="103">
        <v>0</v>
      </c>
      <c r="BR72" s="103">
        <v>0</v>
      </c>
      <c r="BS72" s="103">
        <v>0</v>
      </c>
      <c r="BT72" s="103">
        <v>0</v>
      </c>
      <c r="BU72" s="103">
        <v>0</v>
      </c>
      <c r="BV72" s="103">
        <v>0</v>
      </c>
      <c r="BW72" s="103">
        <v>0</v>
      </c>
      <c r="BX72" s="103">
        <v>0</v>
      </c>
      <c r="BY72" s="103">
        <v>0</v>
      </c>
      <c r="BZ72" s="103">
        <v>0</v>
      </c>
      <c r="CA72" s="103">
        <v>0</v>
      </c>
      <c r="CB72" s="103">
        <v>0</v>
      </c>
      <c r="CC72" s="103">
        <v>0</v>
      </c>
      <c r="CD72" s="103">
        <v>0</v>
      </c>
      <c r="CE72" s="103">
        <v>0</v>
      </c>
      <c r="CF72" s="103">
        <v>0</v>
      </c>
      <c r="CG72" s="103">
        <v>0</v>
      </c>
      <c r="CH72" s="103">
        <v>0</v>
      </c>
      <c r="CI72" s="103">
        <v>0</v>
      </c>
      <c r="CJ72" s="103">
        <v>0</v>
      </c>
      <c r="CK72" s="103">
        <v>0</v>
      </c>
      <c r="CL72" s="103">
        <v>0</v>
      </c>
      <c r="CM72" s="103">
        <v>0</v>
      </c>
      <c r="CN72" s="103">
        <v>0</v>
      </c>
      <c r="CO72" s="103">
        <v>0</v>
      </c>
      <c r="CP72" s="103">
        <v>0</v>
      </c>
      <c r="CQ72" s="103">
        <v>0</v>
      </c>
      <c r="CR72" s="103">
        <v>0</v>
      </c>
      <c r="CS72" s="103">
        <v>0</v>
      </c>
      <c r="CT72" s="103">
        <v>0</v>
      </c>
      <c r="CU72" s="103">
        <v>0</v>
      </c>
    </row>
    <row r="73" spans="2:99" x14ac:dyDescent="0.2">
      <c r="C73" s="102" t="s">
        <v>238</v>
      </c>
      <c r="D73" s="103">
        <v>0</v>
      </c>
      <c r="E73" s="103">
        <v>0</v>
      </c>
      <c r="F73" s="103">
        <v>0</v>
      </c>
      <c r="G73" s="103">
        <v>0</v>
      </c>
      <c r="H73" s="103">
        <v>0</v>
      </c>
      <c r="I73" s="103">
        <v>0</v>
      </c>
      <c r="J73" s="103">
        <v>0</v>
      </c>
      <c r="K73" s="103">
        <v>0</v>
      </c>
      <c r="L73" s="103">
        <v>0</v>
      </c>
      <c r="M73" s="103">
        <v>0</v>
      </c>
      <c r="N73" s="103">
        <v>0</v>
      </c>
      <c r="O73" s="103">
        <v>0</v>
      </c>
      <c r="P73" s="103">
        <v>0</v>
      </c>
      <c r="Q73" s="103">
        <v>0</v>
      </c>
      <c r="R73" s="103">
        <v>0</v>
      </c>
      <c r="S73" s="103">
        <v>0</v>
      </c>
      <c r="T73" s="103">
        <v>0</v>
      </c>
      <c r="U73" s="103">
        <v>0</v>
      </c>
      <c r="V73" s="103">
        <v>0</v>
      </c>
      <c r="W73" s="103">
        <v>0</v>
      </c>
      <c r="X73" s="103">
        <v>0</v>
      </c>
      <c r="Y73" s="103">
        <v>0</v>
      </c>
      <c r="Z73" s="103">
        <v>0</v>
      </c>
      <c r="AA73" s="103">
        <v>0</v>
      </c>
      <c r="AB73" s="103">
        <v>0</v>
      </c>
      <c r="AC73" s="103">
        <v>0</v>
      </c>
      <c r="AD73" s="103">
        <v>0</v>
      </c>
      <c r="AE73" s="103">
        <v>0</v>
      </c>
      <c r="AF73" s="103">
        <v>0</v>
      </c>
      <c r="AG73" s="103">
        <v>0</v>
      </c>
      <c r="AH73" s="103">
        <v>0</v>
      </c>
      <c r="AI73" s="103">
        <v>0</v>
      </c>
      <c r="AJ73" s="103">
        <v>0</v>
      </c>
      <c r="AK73" s="103">
        <v>0</v>
      </c>
      <c r="AL73" s="103">
        <v>0</v>
      </c>
      <c r="AM73" s="103">
        <v>0</v>
      </c>
      <c r="AN73" s="103">
        <v>0</v>
      </c>
      <c r="AO73" s="103">
        <v>0</v>
      </c>
      <c r="AP73" s="103">
        <v>0</v>
      </c>
      <c r="AQ73" s="103">
        <v>0</v>
      </c>
      <c r="AR73" s="103">
        <v>0</v>
      </c>
      <c r="AS73" s="103">
        <v>0</v>
      </c>
      <c r="AT73" s="103">
        <v>0</v>
      </c>
      <c r="AU73" s="103">
        <v>0</v>
      </c>
      <c r="AV73" s="103">
        <v>0</v>
      </c>
      <c r="AW73" s="103">
        <v>0</v>
      </c>
      <c r="AX73" s="103">
        <v>0</v>
      </c>
      <c r="AY73" s="103">
        <v>0</v>
      </c>
      <c r="AZ73" s="103">
        <v>0</v>
      </c>
      <c r="BA73" s="103">
        <v>0</v>
      </c>
      <c r="BB73" s="103">
        <v>0</v>
      </c>
      <c r="BC73" s="103">
        <v>0</v>
      </c>
      <c r="BD73" s="103">
        <v>0</v>
      </c>
      <c r="BE73" s="103">
        <v>0</v>
      </c>
      <c r="BF73" s="103">
        <v>0</v>
      </c>
      <c r="BG73" s="103">
        <v>0</v>
      </c>
      <c r="BH73" s="103">
        <v>0</v>
      </c>
      <c r="BI73" s="103">
        <v>0</v>
      </c>
      <c r="BJ73" s="103">
        <v>0</v>
      </c>
      <c r="BK73" s="103">
        <v>0</v>
      </c>
      <c r="BL73" s="103">
        <v>0</v>
      </c>
      <c r="BM73" s="103">
        <v>0</v>
      </c>
      <c r="BN73" s="103">
        <v>0</v>
      </c>
      <c r="BO73" s="103">
        <v>0</v>
      </c>
      <c r="BP73" s="103">
        <v>0</v>
      </c>
      <c r="BQ73" s="103">
        <v>0</v>
      </c>
      <c r="BR73" s="103">
        <v>0</v>
      </c>
      <c r="BS73" s="103">
        <v>0</v>
      </c>
      <c r="BT73" s="103">
        <v>0</v>
      </c>
      <c r="BU73" s="103">
        <v>0</v>
      </c>
      <c r="BV73" s="103">
        <v>0</v>
      </c>
      <c r="BW73" s="103">
        <v>0</v>
      </c>
      <c r="BX73" s="103">
        <v>0</v>
      </c>
      <c r="BY73" s="103">
        <v>0</v>
      </c>
      <c r="BZ73" s="103">
        <v>0</v>
      </c>
      <c r="CA73" s="103">
        <v>0</v>
      </c>
      <c r="CB73" s="103">
        <v>0</v>
      </c>
      <c r="CC73" s="103">
        <v>0</v>
      </c>
      <c r="CD73" s="103">
        <v>0</v>
      </c>
      <c r="CE73" s="103">
        <v>0</v>
      </c>
      <c r="CF73" s="103">
        <v>0</v>
      </c>
      <c r="CG73" s="103">
        <v>0</v>
      </c>
      <c r="CH73" s="103">
        <v>0</v>
      </c>
      <c r="CI73" s="103">
        <v>0</v>
      </c>
      <c r="CJ73" s="103">
        <v>0</v>
      </c>
      <c r="CK73" s="103">
        <v>0</v>
      </c>
      <c r="CL73" s="103">
        <v>0</v>
      </c>
      <c r="CM73" s="103">
        <v>0</v>
      </c>
      <c r="CN73" s="103">
        <v>0</v>
      </c>
      <c r="CO73" s="103">
        <v>0</v>
      </c>
      <c r="CP73" s="103">
        <v>0</v>
      </c>
      <c r="CQ73" s="103">
        <v>0</v>
      </c>
      <c r="CR73" s="103">
        <v>0</v>
      </c>
      <c r="CS73" s="103">
        <v>0</v>
      </c>
      <c r="CT73" s="103">
        <v>0</v>
      </c>
      <c r="CU73" s="103">
        <v>0</v>
      </c>
    </row>
    <row r="74" spans="2:99" x14ac:dyDescent="0.2">
      <c r="C74" s="102" t="s">
        <v>239</v>
      </c>
      <c r="D74" s="103">
        <v>0</v>
      </c>
      <c r="E74" s="103">
        <v>0</v>
      </c>
      <c r="F74" s="103">
        <v>0</v>
      </c>
      <c r="G74" s="103">
        <v>0</v>
      </c>
      <c r="H74" s="103">
        <v>0</v>
      </c>
      <c r="I74" s="103">
        <v>0</v>
      </c>
      <c r="J74" s="103">
        <v>0</v>
      </c>
      <c r="K74" s="103">
        <v>0</v>
      </c>
      <c r="L74" s="103">
        <v>0</v>
      </c>
      <c r="M74" s="103">
        <v>0</v>
      </c>
      <c r="N74" s="103">
        <v>0</v>
      </c>
      <c r="O74" s="103">
        <v>0</v>
      </c>
      <c r="P74" s="103">
        <v>0</v>
      </c>
      <c r="Q74" s="103">
        <v>0</v>
      </c>
      <c r="R74" s="103">
        <v>0</v>
      </c>
      <c r="S74" s="103">
        <v>0</v>
      </c>
      <c r="T74" s="103">
        <v>0</v>
      </c>
      <c r="U74" s="103">
        <v>0</v>
      </c>
      <c r="V74" s="103">
        <v>0</v>
      </c>
      <c r="W74" s="103">
        <v>0</v>
      </c>
      <c r="X74" s="103">
        <v>0</v>
      </c>
      <c r="Y74" s="103">
        <v>0</v>
      </c>
      <c r="Z74" s="103">
        <v>0</v>
      </c>
      <c r="AA74" s="103">
        <v>0</v>
      </c>
      <c r="AB74" s="103">
        <v>0</v>
      </c>
      <c r="AC74" s="103">
        <v>0</v>
      </c>
      <c r="AD74" s="103">
        <v>0</v>
      </c>
      <c r="AE74" s="103">
        <v>0</v>
      </c>
      <c r="AF74" s="103">
        <v>0</v>
      </c>
      <c r="AG74" s="103">
        <v>0</v>
      </c>
      <c r="AH74" s="103">
        <v>0</v>
      </c>
      <c r="AI74" s="103">
        <v>0</v>
      </c>
      <c r="AJ74" s="103">
        <v>0</v>
      </c>
      <c r="AK74" s="103">
        <v>0</v>
      </c>
      <c r="AL74" s="103">
        <v>0</v>
      </c>
      <c r="AM74" s="103">
        <v>0</v>
      </c>
      <c r="AN74" s="103">
        <v>0</v>
      </c>
      <c r="AO74" s="103">
        <v>0</v>
      </c>
      <c r="AP74" s="103">
        <v>0</v>
      </c>
      <c r="AQ74" s="103">
        <v>0</v>
      </c>
      <c r="AR74" s="103">
        <v>0</v>
      </c>
      <c r="AS74" s="103">
        <v>0</v>
      </c>
      <c r="AT74" s="103">
        <v>0</v>
      </c>
      <c r="AU74" s="103">
        <v>0</v>
      </c>
      <c r="AV74" s="103">
        <v>0</v>
      </c>
      <c r="AW74" s="103">
        <v>0</v>
      </c>
      <c r="AX74" s="103">
        <v>0</v>
      </c>
      <c r="AY74" s="103">
        <v>0</v>
      </c>
      <c r="AZ74" s="103">
        <v>0</v>
      </c>
      <c r="BA74" s="103">
        <v>0</v>
      </c>
      <c r="BB74" s="103">
        <v>0</v>
      </c>
      <c r="BC74" s="103">
        <v>0</v>
      </c>
      <c r="BD74" s="103">
        <v>0</v>
      </c>
      <c r="BE74" s="103">
        <v>0</v>
      </c>
      <c r="BF74" s="103">
        <v>0</v>
      </c>
      <c r="BG74" s="103">
        <v>0</v>
      </c>
      <c r="BH74" s="103">
        <v>0</v>
      </c>
      <c r="BI74" s="103">
        <v>0</v>
      </c>
      <c r="BJ74" s="103">
        <v>0</v>
      </c>
      <c r="BK74" s="103">
        <v>0</v>
      </c>
      <c r="BL74" s="103">
        <v>0</v>
      </c>
      <c r="BM74" s="103">
        <v>0</v>
      </c>
      <c r="BN74" s="103">
        <v>0</v>
      </c>
      <c r="BO74" s="103">
        <v>0</v>
      </c>
      <c r="BP74" s="103">
        <v>0</v>
      </c>
      <c r="BQ74" s="103">
        <v>0</v>
      </c>
      <c r="BR74" s="103">
        <v>0</v>
      </c>
      <c r="BS74" s="103">
        <v>0</v>
      </c>
      <c r="BT74" s="103">
        <v>0</v>
      </c>
      <c r="BU74" s="103">
        <v>0</v>
      </c>
      <c r="BV74" s="103">
        <v>0</v>
      </c>
      <c r="BW74" s="103">
        <v>0</v>
      </c>
      <c r="BX74" s="103">
        <v>0</v>
      </c>
      <c r="BY74" s="103">
        <v>0</v>
      </c>
      <c r="BZ74" s="103">
        <v>0</v>
      </c>
      <c r="CA74" s="103">
        <v>0</v>
      </c>
      <c r="CB74" s="103">
        <v>0</v>
      </c>
      <c r="CC74" s="103">
        <v>0</v>
      </c>
      <c r="CD74" s="103">
        <v>0</v>
      </c>
      <c r="CE74" s="103">
        <v>0</v>
      </c>
      <c r="CF74" s="103">
        <v>0</v>
      </c>
      <c r="CG74" s="103">
        <v>0</v>
      </c>
      <c r="CH74" s="103">
        <v>0</v>
      </c>
      <c r="CI74" s="103">
        <v>0</v>
      </c>
      <c r="CJ74" s="103">
        <v>0</v>
      </c>
      <c r="CK74" s="103">
        <v>0</v>
      </c>
      <c r="CL74" s="103">
        <v>0</v>
      </c>
      <c r="CM74" s="103">
        <v>0</v>
      </c>
      <c r="CN74" s="103">
        <v>0</v>
      </c>
      <c r="CO74" s="103">
        <v>0</v>
      </c>
      <c r="CP74" s="103">
        <v>0</v>
      </c>
      <c r="CQ74" s="103">
        <v>0</v>
      </c>
      <c r="CR74" s="103">
        <v>0</v>
      </c>
      <c r="CS74" s="103">
        <v>0</v>
      </c>
      <c r="CT74" s="103">
        <v>0</v>
      </c>
      <c r="CU74" s="103">
        <v>0</v>
      </c>
    </row>
    <row r="75" spans="2:99" x14ac:dyDescent="0.2">
      <c r="C75" s="102" t="s">
        <v>240</v>
      </c>
      <c r="D75" s="103">
        <v>0</v>
      </c>
      <c r="E75" s="103">
        <v>0</v>
      </c>
      <c r="F75" s="103">
        <v>0</v>
      </c>
      <c r="G75" s="103">
        <v>0</v>
      </c>
      <c r="H75" s="103">
        <v>0</v>
      </c>
      <c r="I75" s="103">
        <v>0</v>
      </c>
      <c r="J75" s="103">
        <v>0</v>
      </c>
      <c r="K75" s="103">
        <v>0</v>
      </c>
      <c r="L75" s="103">
        <v>0</v>
      </c>
      <c r="M75" s="103">
        <v>0</v>
      </c>
      <c r="N75" s="103">
        <v>0</v>
      </c>
      <c r="O75" s="103">
        <v>0</v>
      </c>
      <c r="P75" s="103">
        <v>0</v>
      </c>
      <c r="Q75" s="103">
        <v>0</v>
      </c>
      <c r="R75" s="103">
        <v>0</v>
      </c>
      <c r="S75" s="103">
        <v>0</v>
      </c>
      <c r="T75" s="103">
        <v>0</v>
      </c>
      <c r="U75" s="103">
        <v>0</v>
      </c>
      <c r="V75" s="103">
        <v>0</v>
      </c>
      <c r="W75" s="103">
        <v>0</v>
      </c>
      <c r="X75" s="103">
        <v>0</v>
      </c>
      <c r="Y75" s="103">
        <v>0</v>
      </c>
      <c r="Z75" s="103">
        <v>0</v>
      </c>
      <c r="AA75" s="103">
        <v>0</v>
      </c>
      <c r="AB75" s="103">
        <v>0</v>
      </c>
      <c r="AC75" s="103">
        <v>0</v>
      </c>
      <c r="AD75" s="103">
        <v>0</v>
      </c>
      <c r="AE75" s="103">
        <v>0</v>
      </c>
      <c r="AF75" s="103">
        <v>0</v>
      </c>
      <c r="AG75" s="103">
        <v>0</v>
      </c>
      <c r="AH75" s="103">
        <v>0</v>
      </c>
      <c r="AI75" s="103">
        <v>0</v>
      </c>
      <c r="AJ75" s="103">
        <v>0</v>
      </c>
      <c r="AK75" s="103">
        <v>0</v>
      </c>
      <c r="AL75" s="103">
        <v>0</v>
      </c>
      <c r="AM75" s="103">
        <v>0</v>
      </c>
      <c r="AN75" s="103">
        <v>0</v>
      </c>
      <c r="AO75" s="103">
        <v>0</v>
      </c>
      <c r="AP75" s="103">
        <v>0</v>
      </c>
      <c r="AQ75" s="103">
        <v>0</v>
      </c>
      <c r="AR75" s="103">
        <v>0</v>
      </c>
      <c r="AS75" s="103">
        <v>0</v>
      </c>
      <c r="AT75" s="103">
        <v>0</v>
      </c>
      <c r="AU75" s="103">
        <v>0</v>
      </c>
      <c r="AV75" s="103">
        <v>0</v>
      </c>
      <c r="AW75" s="103">
        <v>0</v>
      </c>
      <c r="AX75" s="103">
        <v>0</v>
      </c>
      <c r="AY75" s="103">
        <v>0</v>
      </c>
      <c r="AZ75" s="103">
        <v>0</v>
      </c>
      <c r="BA75" s="103">
        <v>0</v>
      </c>
      <c r="BB75" s="103">
        <v>0</v>
      </c>
      <c r="BC75" s="103">
        <v>0</v>
      </c>
      <c r="BD75" s="103">
        <v>0</v>
      </c>
      <c r="BE75" s="103">
        <v>0</v>
      </c>
      <c r="BF75" s="103">
        <v>0</v>
      </c>
      <c r="BG75" s="103">
        <v>0</v>
      </c>
      <c r="BH75" s="103">
        <v>0</v>
      </c>
      <c r="BI75" s="103">
        <v>0</v>
      </c>
      <c r="BJ75" s="103">
        <v>0</v>
      </c>
      <c r="BK75" s="103">
        <v>0</v>
      </c>
      <c r="BL75" s="103">
        <v>0</v>
      </c>
      <c r="BM75" s="103">
        <v>0</v>
      </c>
      <c r="BN75" s="103">
        <v>0</v>
      </c>
      <c r="BO75" s="103">
        <v>0</v>
      </c>
      <c r="BP75" s="103">
        <v>0</v>
      </c>
      <c r="BQ75" s="103">
        <v>0</v>
      </c>
      <c r="BR75" s="103">
        <v>0</v>
      </c>
      <c r="BS75" s="103">
        <v>0</v>
      </c>
      <c r="BT75" s="103">
        <v>0</v>
      </c>
      <c r="BU75" s="103">
        <v>0</v>
      </c>
      <c r="BV75" s="103">
        <v>0</v>
      </c>
      <c r="BW75" s="103">
        <v>0</v>
      </c>
      <c r="BX75" s="103">
        <v>0</v>
      </c>
      <c r="BY75" s="103">
        <v>0</v>
      </c>
      <c r="BZ75" s="103">
        <v>0</v>
      </c>
      <c r="CA75" s="103">
        <v>0</v>
      </c>
      <c r="CB75" s="103">
        <v>0</v>
      </c>
      <c r="CC75" s="103">
        <v>0</v>
      </c>
      <c r="CD75" s="103">
        <v>0</v>
      </c>
      <c r="CE75" s="103">
        <v>0</v>
      </c>
      <c r="CF75" s="103">
        <v>0</v>
      </c>
      <c r="CG75" s="103">
        <v>0</v>
      </c>
      <c r="CH75" s="103">
        <v>0</v>
      </c>
      <c r="CI75" s="103">
        <v>0</v>
      </c>
      <c r="CJ75" s="103">
        <v>0</v>
      </c>
      <c r="CK75" s="103">
        <v>0</v>
      </c>
      <c r="CL75" s="103">
        <v>0</v>
      </c>
      <c r="CM75" s="103">
        <v>0</v>
      </c>
      <c r="CN75" s="103">
        <v>0</v>
      </c>
      <c r="CO75" s="103">
        <v>0</v>
      </c>
      <c r="CP75" s="103">
        <v>0</v>
      </c>
      <c r="CQ75" s="103">
        <v>0</v>
      </c>
      <c r="CR75" s="103">
        <v>0</v>
      </c>
      <c r="CS75" s="103">
        <v>0</v>
      </c>
      <c r="CT75" s="103">
        <v>0</v>
      </c>
      <c r="CU75" s="103">
        <v>0</v>
      </c>
    </row>
    <row r="76" spans="2:99" x14ac:dyDescent="0.2">
      <c r="C76" s="102" t="s">
        <v>241</v>
      </c>
      <c r="D76" s="103">
        <v>0</v>
      </c>
      <c r="E76" s="103">
        <v>0</v>
      </c>
      <c r="F76" s="103">
        <v>0</v>
      </c>
      <c r="G76" s="103">
        <v>0</v>
      </c>
      <c r="H76" s="103">
        <v>0</v>
      </c>
      <c r="I76" s="103">
        <v>0</v>
      </c>
      <c r="J76" s="103">
        <v>0</v>
      </c>
      <c r="K76" s="103">
        <v>0</v>
      </c>
      <c r="L76" s="103">
        <v>0</v>
      </c>
      <c r="M76" s="103">
        <v>0</v>
      </c>
      <c r="N76" s="103">
        <v>0</v>
      </c>
      <c r="O76" s="103">
        <v>0</v>
      </c>
      <c r="P76" s="103">
        <v>0</v>
      </c>
      <c r="Q76" s="103">
        <v>0</v>
      </c>
      <c r="R76" s="103">
        <v>0</v>
      </c>
      <c r="S76" s="103">
        <v>0</v>
      </c>
      <c r="T76" s="103">
        <v>0</v>
      </c>
      <c r="U76" s="103">
        <v>0</v>
      </c>
      <c r="V76" s="103">
        <v>0</v>
      </c>
      <c r="W76" s="103">
        <v>0</v>
      </c>
      <c r="X76" s="103">
        <v>0</v>
      </c>
      <c r="Y76" s="103">
        <v>0</v>
      </c>
      <c r="Z76" s="103">
        <v>0</v>
      </c>
      <c r="AA76" s="103">
        <v>0</v>
      </c>
      <c r="AB76" s="103">
        <v>0</v>
      </c>
      <c r="AC76" s="103">
        <v>0</v>
      </c>
      <c r="AD76" s="103">
        <v>0</v>
      </c>
      <c r="AE76" s="103">
        <v>0</v>
      </c>
      <c r="AF76" s="103">
        <v>0</v>
      </c>
      <c r="AG76" s="103">
        <v>0</v>
      </c>
      <c r="AH76" s="103">
        <v>0</v>
      </c>
      <c r="AI76" s="103">
        <v>0</v>
      </c>
      <c r="AJ76" s="103">
        <v>0</v>
      </c>
      <c r="AK76" s="103">
        <v>0</v>
      </c>
      <c r="AL76" s="103">
        <v>0</v>
      </c>
      <c r="AM76" s="103">
        <v>0</v>
      </c>
      <c r="AN76" s="103">
        <v>0</v>
      </c>
      <c r="AO76" s="103">
        <v>0</v>
      </c>
      <c r="AP76" s="103">
        <v>0</v>
      </c>
      <c r="AQ76" s="103">
        <v>0</v>
      </c>
      <c r="AR76" s="103">
        <v>0</v>
      </c>
      <c r="AS76" s="103">
        <v>0</v>
      </c>
      <c r="AT76" s="103">
        <v>0</v>
      </c>
      <c r="AU76" s="103">
        <v>0</v>
      </c>
      <c r="AV76" s="103">
        <v>0</v>
      </c>
      <c r="AW76" s="103">
        <v>0</v>
      </c>
      <c r="AX76" s="103">
        <v>0</v>
      </c>
      <c r="AY76" s="103">
        <v>0</v>
      </c>
      <c r="AZ76" s="103">
        <v>0</v>
      </c>
      <c r="BA76" s="103">
        <v>0</v>
      </c>
      <c r="BB76" s="103">
        <v>0</v>
      </c>
      <c r="BC76" s="103">
        <v>0</v>
      </c>
      <c r="BD76" s="103">
        <v>0</v>
      </c>
      <c r="BE76" s="103">
        <v>0</v>
      </c>
      <c r="BF76" s="103">
        <v>0</v>
      </c>
      <c r="BG76" s="103">
        <v>0</v>
      </c>
      <c r="BH76" s="103">
        <v>0</v>
      </c>
      <c r="BI76" s="103">
        <v>0</v>
      </c>
      <c r="BJ76" s="103">
        <v>0</v>
      </c>
      <c r="BK76" s="103">
        <v>0</v>
      </c>
      <c r="BL76" s="103">
        <v>0</v>
      </c>
      <c r="BM76" s="103">
        <v>0</v>
      </c>
      <c r="BN76" s="103">
        <v>0</v>
      </c>
      <c r="BO76" s="103">
        <v>0</v>
      </c>
      <c r="BP76" s="103">
        <v>0</v>
      </c>
      <c r="BQ76" s="103">
        <v>0</v>
      </c>
      <c r="BR76" s="103">
        <v>0</v>
      </c>
      <c r="BS76" s="103">
        <v>0</v>
      </c>
      <c r="BT76" s="103">
        <v>0</v>
      </c>
      <c r="BU76" s="103">
        <v>0</v>
      </c>
      <c r="BV76" s="103">
        <v>0</v>
      </c>
      <c r="BW76" s="103">
        <v>0</v>
      </c>
      <c r="BX76" s="103">
        <v>0</v>
      </c>
      <c r="BY76" s="103">
        <v>0</v>
      </c>
      <c r="BZ76" s="103">
        <v>0</v>
      </c>
      <c r="CA76" s="103">
        <v>0</v>
      </c>
      <c r="CB76" s="103">
        <v>0</v>
      </c>
      <c r="CC76" s="103">
        <v>0</v>
      </c>
      <c r="CD76" s="103">
        <v>0</v>
      </c>
      <c r="CE76" s="103">
        <v>0</v>
      </c>
      <c r="CF76" s="103">
        <v>0</v>
      </c>
      <c r="CG76" s="103">
        <v>0</v>
      </c>
      <c r="CH76" s="103">
        <v>0</v>
      </c>
      <c r="CI76" s="103">
        <v>0</v>
      </c>
      <c r="CJ76" s="103">
        <v>0</v>
      </c>
      <c r="CK76" s="103">
        <v>0</v>
      </c>
      <c r="CL76" s="103">
        <v>0</v>
      </c>
      <c r="CM76" s="103">
        <v>0</v>
      </c>
      <c r="CN76" s="103">
        <v>0</v>
      </c>
      <c r="CO76" s="103">
        <v>0</v>
      </c>
      <c r="CP76" s="103">
        <v>0</v>
      </c>
      <c r="CQ76" s="103">
        <v>0</v>
      </c>
      <c r="CR76" s="103">
        <v>0</v>
      </c>
      <c r="CS76" s="103">
        <v>0</v>
      </c>
      <c r="CT76" s="103">
        <v>0</v>
      </c>
      <c r="CU76" s="103">
        <v>0</v>
      </c>
    </row>
    <row r="77" spans="2:99" x14ac:dyDescent="0.2">
      <c r="C77" s="102" t="s">
        <v>242</v>
      </c>
      <c r="D77" s="103">
        <v>0</v>
      </c>
      <c r="E77" s="103">
        <v>0</v>
      </c>
      <c r="F77" s="103">
        <v>0</v>
      </c>
      <c r="G77" s="103">
        <v>0</v>
      </c>
      <c r="H77" s="103">
        <v>0</v>
      </c>
      <c r="I77" s="103">
        <v>0</v>
      </c>
      <c r="J77" s="103">
        <v>0</v>
      </c>
      <c r="K77" s="103">
        <v>0</v>
      </c>
      <c r="L77" s="103">
        <v>0</v>
      </c>
      <c r="M77" s="103">
        <v>0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3">
        <v>0</v>
      </c>
      <c r="W77" s="103">
        <v>0</v>
      </c>
      <c r="X77" s="103">
        <v>0</v>
      </c>
      <c r="Y77" s="103">
        <v>0</v>
      </c>
      <c r="Z77" s="103">
        <v>0</v>
      </c>
      <c r="AA77" s="103">
        <v>0</v>
      </c>
      <c r="AB77" s="103">
        <v>0</v>
      </c>
      <c r="AC77" s="103">
        <v>0</v>
      </c>
      <c r="AD77" s="103">
        <v>0</v>
      </c>
      <c r="AE77" s="103">
        <v>0</v>
      </c>
      <c r="AF77" s="103">
        <v>0</v>
      </c>
      <c r="AG77" s="103">
        <v>0</v>
      </c>
      <c r="AH77" s="103">
        <v>0</v>
      </c>
      <c r="AI77" s="103">
        <v>0</v>
      </c>
      <c r="AJ77" s="103">
        <v>0</v>
      </c>
      <c r="AK77" s="103">
        <v>0</v>
      </c>
      <c r="AL77" s="103">
        <v>0</v>
      </c>
      <c r="AM77" s="103">
        <v>0</v>
      </c>
      <c r="AN77" s="103">
        <v>0</v>
      </c>
      <c r="AO77" s="103">
        <v>0</v>
      </c>
      <c r="AP77" s="103">
        <v>0</v>
      </c>
      <c r="AQ77" s="103">
        <v>0</v>
      </c>
      <c r="AR77" s="103">
        <v>0</v>
      </c>
      <c r="AS77" s="103">
        <v>0</v>
      </c>
      <c r="AT77" s="103">
        <v>0</v>
      </c>
      <c r="AU77" s="103">
        <v>0</v>
      </c>
      <c r="AV77" s="103">
        <v>0</v>
      </c>
      <c r="AW77" s="103">
        <v>0</v>
      </c>
      <c r="AX77" s="103">
        <v>0</v>
      </c>
      <c r="AY77" s="103">
        <v>0</v>
      </c>
      <c r="AZ77" s="103">
        <v>0</v>
      </c>
      <c r="BA77" s="103">
        <v>0</v>
      </c>
      <c r="BB77" s="103">
        <v>0</v>
      </c>
      <c r="BC77" s="103">
        <v>0</v>
      </c>
      <c r="BD77" s="103">
        <v>0</v>
      </c>
      <c r="BE77" s="103">
        <v>0</v>
      </c>
      <c r="BF77" s="103">
        <v>0</v>
      </c>
      <c r="BG77" s="103">
        <v>0</v>
      </c>
      <c r="BH77" s="103">
        <v>0</v>
      </c>
      <c r="BI77" s="103">
        <v>0</v>
      </c>
      <c r="BJ77" s="103">
        <v>0</v>
      </c>
      <c r="BK77" s="103">
        <v>0</v>
      </c>
      <c r="BL77" s="103">
        <v>0</v>
      </c>
      <c r="BM77" s="103">
        <v>0</v>
      </c>
      <c r="BN77" s="103">
        <v>0</v>
      </c>
      <c r="BO77" s="103">
        <v>0</v>
      </c>
      <c r="BP77" s="103">
        <v>0</v>
      </c>
      <c r="BQ77" s="103">
        <v>0</v>
      </c>
      <c r="BR77" s="103">
        <v>0</v>
      </c>
      <c r="BS77" s="103">
        <v>0</v>
      </c>
      <c r="BT77" s="103">
        <v>0</v>
      </c>
      <c r="BU77" s="103">
        <v>0</v>
      </c>
      <c r="BV77" s="103">
        <v>0</v>
      </c>
      <c r="BW77" s="103">
        <v>0</v>
      </c>
      <c r="BX77" s="103">
        <v>0</v>
      </c>
      <c r="BY77" s="103">
        <v>0</v>
      </c>
      <c r="BZ77" s="103">
        <v>0</v>
      </c>
      <c r="CA77" s="103">
        <v>0</v>
      </c>
      <c r="CB77" s="103">
        <v>0</v>
      </c>
      <c r="CC77" s="103">
        <v>0</v>
      </c>
      <c r="CD77" s="103">
        <v>0</v>
      </c>
      <c r="CE77" s="103">
        <v>0</v>
      </c>
      <c r="CF77" s="103">
        <v>0</v>
      </c>
      <c r="CG77" s="103">
        <v>0</v>
      </c>
      <c r="CH77" s="103">
        <v>0</v>
      </c>
      <c r="CI77" s="103">
        <v>0</v>
      </c>
      <c r="CJ77" s="103">
        <v>0</v>
      </c>
      <c r="CK77" s="103">
        <v>0</v>
      </c>
      <c r="CL77" s="103">
        <v>0</v>
      </c>
      <c r="CM77" s="103">
        <v>0</v>
      </c>
      <c r="CN77" s="103">
        <v>0</v>
      </c>
      <c r="CO77" s="103">
        <v>0</v>
      </c>
      <c r="CP77" s="103">
        <v>0</v>
      </c>
      <c r="CQ77" s="103">
        <v>0</v>
      </c>
      <c r="CR77" s="103">
        <v>0</v>
      </c>
      <c r="CS77" s="103">
        <v>0</v>
      </c>
      <c r="CT77" s="103">
        <v>0</v>
      </c>
      <c r="CU77" s="103">
        <v>0</v>
      </c>
    </row>
    <row r="78" spans="2:99" x14ac:dyDescent="0.2">
      <c r="C78" s="102" t="s">
        <v>243</v>
      </c>
      <c r="D78" s="103">
        <v>0</v>
      </c>
      <c r="E78" s="103">
        <v>0</v>
      </c>
      <c r="F78" s="103">
        <v>0</v>
      </c>
      <c r="G78" s="103">
        <v>0</v>
      </c>
      <c r="H78" s="103">
        <v>0</v>
      </c>
      <c r="I78" s="103">
        <v>0</v>
      </c>
      <c r="J78" s="103">
        <v>0</v>
      </c>
      <c r="K78" s="103">
        <v>0</v>
      </c>
      <c r="L78" s="103">
        <v>0</v>
      </c>
      <c r="M78" s="103">
        <v>0</v>
      </c>
      <c r="N78" s="103">
        <v>0</v>
      </c>
      <c r="O78" s="103">
        <v>0</v>
      </c>
      <c r="P78" s="103">
        <v>0</v>
      </c>
      <c r="Q78" s="103">
        <v>0</v>
      </c>
      <c r="R78" s="103">
        <v>0</v>
      </c>
      <c r="S78" s="103">
        <v>0</v>
      </c>
      <c r="T78" s="103">
        <v>0</v>
      </c>
      <c r="U78" s="103">
        <v>0</v>
      </c>
      <c r="V78" s="103">
        <v>0</v>
      </c>
      <c r="W78" s="103">
        <v>0</v>
      </c>
      <c r="X78" s="103">
        <v>0</v>
      </c>
      <c r="Y78" s="103">
        <v>0</v>
      </c>
      <c r="Z78" s="103">
        <v>0</v>
      </c>
      <c r="AA78" s="103">
        <v>0</v>
      </c>
      <c r="AB78" s="103">
        <v>0</v>
      </c>
      <c r="AC78" s="103">
        <v>0</v>
      </c>
      <c r="AD78" s="103">
        <v>0</v>
      </c>
      <c r="AE78" s="103">
        <v>0</v>
      </c>
      <c r="AF78" s="103">
        <v>0</v>
      </c>
      <c r="AG78" s="103">
        <v>0</v>
      </c>
      <c r="AH78" s="103">
        <v>0</v>
      </c>
      <c r="AI78" s="103">
        <v>0</v>
      </c>
      <c r="AJ78" s="103">
        <v>0</v>
      </c>
      <c r="AK78" s="103">
        <v>0</v>
      </c>
      <c r="AL78" s="103">
        <v>0</v>
      </c>
      <c r="AM78" s="103">
        <v>0</v>
      </c>
      <c r="AN78" s="103">
        <v>0</v>
      </c>
      <c r="AO78" s="103">
        <v>0</v>
      </c>
      <c r="AP78" s="103">
        <v>0</v>
      </c>
      <c r="AQ78" s="103">
        <v>0</v>
      </c>
      <c r="AR78" s="103">
        <v>0</v>
      </c>
      <c r="AS78" s="103">
        <v>0</v>
      </c>
      <c r="AT78" s="103">
        <v>0</v>
      </c>
      <c r="AU78" s="103">
        <v>0</v>
      </c>
      <c r="AV78" s="103">
        <v>0</v>
      </c>
      <c r="AW78" s="103">
        <v>0</v>
      </c>
      <c r="AX78" s="103">
        <v>0</v>
      </c>
      <c r="AY78" s="103">
        <v>0</v>
      </c>
      <c r="AZ78" s="103">
        <v>0</v>
      </c>
      <c r="BA78" s="103">
        <v>0</v>
      </c>
      <c r="BB78" s="103">
        <v>0</v>
      </c>
      <c r="BC78" s="103">
        <v>0</v>
      </c>
      <c r="BD78" s="103">
        <v>0</v>
      </c>
      <c r="BE78" s="103">
        <v>0</v>
      </c>
      <c r="BF78" s="103">
        <v>0</v>
      </c>
      <c r="BG78" s="103">
        <v>0</v>
      </c>
      <c r="BH78" s="103">
        <v>0</v>
      </c>
      <c r="BI78" s="103">
        <v>0</v>
      </c>
      <c r="BJ78" s="103">
        <v>0</v>
      </c>
      <c r="BK78" s="103">
        <v>0</v>
      </c>
      <c r="BL78" s="103">
        <v>0</v>
      </c>
      <c r="BM78" s="103">
        <v>0</v>
      </c>
      <c r="BN78" s="103">
        <v>0</v>
      </c>
      <c r="BO78" s="103">
        <v>0</v>
      </c>
      <c r="BP78" s="103">
        <v>0</v>
      </c>
      <c r="BQ78" s="103">
        <v>0</v>
      </c>
      <c r="BR78" s="103">
        <v>0</v>
      </c>
      <c r="BS78" s="103">
        <v>0</v>
      </c>
      <c r="BT78" s="103">
        <v>0</v>
      </c>
      <c r="BU78" s="103">
        <v>0</v>
      </c>
      <c r="BV78" s="103">
        <v>0</v>
      </c>
      <c r="BW78" s="103">
        <v>0</v>
      </c>
      <c r="BX78" s="103">
        <v>0</v>
      </c>
      <c r="BY78" s="103">
        <v>0</v>
      </c>
      <c r="BZ78" s="103">
        <v>0</v>
      </c>
      <c r="CA78" s="103">
        <v>0</v>
      </c>
      <c r="CB78" s="103">
        <v>0</v>
      </c>
      <c r="CC78" s="103">
        <v>0</v>
      </c>
      <c r="CD78" s="103">
        <v>0</v>
      </c>
      <c r="CE78" s="103">
        <v>0</v>
      </c>
      <c r="CF78" s="103">
        <v>0</v>
      </c>
      <c r="CG78" s="103">
        <v>0</v>
      </c>
      <c r="CH78" s="103">
        <v>0</v>
      </c>
      <c r="CI78" s="103">
        <v>0</v>
      </c>
      <c r="CJ78" s="103">
        <v>0</v>
      </c>
      <c r="CK78" s="103">
        <v>0</v>
      </c>
      <c r="CL78" s="103">
        <v>0</v>
      </c>
      <c r="CM78" s="103">
        <v>0</v>
      </c>
      <c r="CN78" s="103">
        <v>0</v>
      </c>
      <c r="CO78" s="103">
        <v>0</v>
      </c>
      <c r="CP78" s="103">
        <v>0</v>
      </c>
      <c r="CQ78" s="103">
        <v>0</v>
      </c>
      <c r="CR78" s="103">
        <v>0</v>
      </c>
      <c r="CS78" s="103">
        <v>0</v>
      </c>
      <c r="CT78" s="103">
        <v>0</v>
      </c>
      <c r="CU78" s="103">
        <v>0</v>
      </c>
    </row>
    <row r="79" spans="2:99" x14ac:dyDescent="0.2">
      <c r="C79" s="102" t="s">
        <v>244</v>
      </c>
      <c r="D79" s="103">
        <v>0</v>
      </c>
      <c r="E79" s="103">
        <v>0</v>
      </c>
      <c r="F79" s="103">
        <v>0</v>
      </c>
      <c r="G79" s="103">
        <v>0</v>
      </c>
      <c r="H79" s="103">
        <v>0</v>
      </c>
      <c r="I79" s="103">
        <v>0</v>
      </c>
      <c r="J79" s="103">
        <v>0</v>
      </c>
      <c r="K79" s="103">
        <v>0</v>
      </c>
      <c r="L79" s="103">
        <v>0</v>
      </c>
      <c r="M79" s="103">
        <v>0</v>
      </c>
      <c r="N79" s="103">
        <v>0</v>
      </c>
      <c r="O79" s="103">
        <v>0</v>
      </c>
      <c r="P79" s="103">
        <v>0</v>
      </c>
      <c r="Q79" s="103">
        <v>0</v>
      </c>
      <c r="R79" s="103">
        <v>0</v>
      </c>
      <c r="S79" s="103">
        <v>0</v>
      </c>
      <c r="T79" s="103">
        <v>0</v>
      </c>
      <c r="U79" s="103">
        <v>0</v>
      </c>
      <c r="V79" s="103">
        <v>0</v>
      </c>
      <c r="W79" s="103">
        <v>0</v>
      </c>
      <c r="X79" s="103">
        <v>0</v>
      </c>
      <c r="Y79" s="103">
        <v>0</v>
      </c>
      <c r="Z79" s="103">
        <v>0</v>
      </c>
      <c r="AA79" s="103">
        <v>0</v>
      </c>
      <c r="AB79" s="103">
        <v>0</v>
      </c>
      <c r="AC79" s="103">
        <v>0</v>
      </c>
      <c r="AD79" s="103">
        <v>0</v>
      </c>
      <c r="AE79" s="103">
        <v>0</v>
      </c>
      <c r="AF79" s="103">
        <v>0</v>
      </c>
      <c r="AG79" s="103">
        <v>0</v>
      </c>
      <c r="AH79" s="103">
        <v>0</v>
      </c>
      <c r="AI79" s="103">
        <v>0</v>
      </c>
      <c r="AJ79" s="103">
        <v>0</v>
      </c>
      <c r="AK79" s="103">
        <v>0</v>
      </c>
      <c r="AL79" s="103">
        <v>0</v>
      </c>
      <c r="AM79" s="103">
        <v>0</v>
      </c>
      <c r="AN79" s="103">
        <v>0</v>
      </c>
      <c r="AO79" s="103">
        <v>0</v>
      </c>
      <c r="AP79" s="103">
        <v>0</v>
      </c>
      <c r="AQ79" s="103">
        <v>0</v>
      </c>
      <c r="AR79" s="103">
        <v>0</v>
      </c>
      <c r="AS79" s="103">
        <v>0</v>
      </c>
      <c r="AT79" s="103">
        <v>0</v>
      </c>
      <c r="AU79" s="103">
        <v>0</v>
      </c>
      <c r="AV79" s="103">
        <v>0</v>
      </c>
      <c r="AW79" s="103">
        <v>0</v>
      </c>
      <c r="AX79" s="103">
        <v>0</v>
      </c>
      <c r="AY79" s="103">
        <v>0</v>
      </c>
      <c r="AZ79" s="103">
        <v>0</v>
      </c>
      <c r="BA79" s="103">
        <v>0</v>
      </c>
      <c r="BB79" s="103">
        <v>0</v>
      </c>
      <c r="BC79" s="103">
        <v>0</v>
      </c>
      <c r="BD79" s="103">
        <v>0</v>
      </c>
      <c r="BE79" s="103">
        <v>0</v>
      </c>
      <c r="BF79" s="103">
        <v>0</v>
      </c>
      <c r="BG79" s="103">
        <v>0</v>
      </c>
      <c r="BH79" s="103">
        <v>0</v>
      </c>
      <c r="BI79" s="103">
        <v>0</v>
      </c>
      <c r="BJ79" s="103">
        <v>0</v>
      </c>
      <c r="BK79" s="103">
        <v>0</v>
      </c>
      <c r="BL79" s="103">
        <v>0</v>
      </c>
      <c r="BM79" s="103">
        <v>0</v>
      </c>
      <c r="BN79" s="103">
        <v>0</v>
      </c>
      <c r="BO79" s="103">
        <v>0</v>
      </c>
      <c r="BP79" s="103">
        <v>0</v>
      </c>
      <c r="BQ79" s="103">
        <v>0</v>
      </c>
      <c r="BR79" s="103">
        <v>0</v>
      </c>
      <c r="BS79" s="103">
        <v>0</v>
      </c>
      <c r="BT79" s="103">
        <v>0</v>
      </c>
      <c r="BU79" s="103">
        <v>0</v>
      </c>
      <c r="BV79" s="103">
        <v>0</v>
      </c>
      <c r="BW79" s="103">
        <v>0</v>
      </c>
      <c r="BX79" s="103">
        <v>0</v>
      </c>
      <c r="BY79" s="103">
        <v>0</v>
      </c>
      <c r="BZ79" s="103">
        <v>0</v>
      </c>
      <c r="CA79" s="103">
        <v>0</v>
      </c>
      <c r="CB79" s="103">
        <v>0</v>
      </c>
      <c r="CC79" s="103">
        <v>0</v>
      </c>
      <c r="CD79" s="103">
        <v>0</v>
      </c>
      <c r="CE79" s="103">
        <v>0</v>
      </c>
      <c r="CF79" s="103">
        <v>0</v>
      </c>
      <c r="CG79" s="103">
        <v>0</v>
      </c>
      <c r="CH79" s="103">
        <v>0</v>
      </c>
      <c r="CI79" s="103">
        <v>0</v>
      </c>
      <c r="CJ79" s="103">
        <v>0</v>
      </c>
      <c r="CK79" s="103">
        <v>0</v>
      </c>
      <c r="CL79" s="103">
        <v>0</v>
      </c>
      <c r="CM79" s="103">
        <v>0</v>
      </c>
      <c r="CN79" s="103">
        <v>0</v>
      </c>
      <c r="CO79" s="103">
        <v>0</v>
      </c>
      <c r="CP79" s="103">
        <v>0</v>
      </c>
      <c r="CQ79" s="103">
        <v>0</v>
      </c>
      <c r="CR79" s="103">
        <v>0</v>
      </c>
      <c r="CS79" s="103">
        <v>0</v>
      </c>
      <c r="CT79" s="103">
        <v>0</v>
      </c>
      <c r="CU79" s="103">
        <v>0</v>
      </c>
    </row>
    <row r="80" spans="2:99" x14ac:dyDescent="0.2">
      <c r="C80" s="102" t="s">
        <v>245</v>
      </c>
      <c r="D80" s="103">
        <v>0</v>
      </c>
      <c r="E80" s="103">
        <v>0</v>
      </c>
      <c r="F80" s="103">
        <v>0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03">
        <v>0</v>
      </c>
      <c r="N80" s="103">
        <v>0</v>
      </c>
      <c r="O80" s="103">
        <v>0</v>
      </c>
      <c r="P80" s="103">
        <v>0</v>
      </c>
      <c r="Q80" s="103">
        <v>0</v>
      </c>
      <c r="R80" s="103">
        <v>0</v>
      </c>
      <c r="S80" s="103">
        <v>0</v>
      </c>
      <c r="T80" s="103">
        <v>0</v>
      </c>
      <c r="U80" s="103">
        <v>0</v>
      </c>
      <c r="V80" s="103">
        <v>0</v>
      </c>
      <c r="W80" s="103">
        <v>0</v>
      </c>
      <c r="X80" s="103">
        <v>0</v>
      </c>
      <c r="Y80" s="103">
        <v>0</v>
      </c>
      <c r="Z80" s="103">
        <v>0</v>
      </c>
      <c r="AA80" s="103">
        <v>0</v>
      </c>
      <c r="AB80" s="103">
        <v>0</v>
      </c>
      <c r="AC80" s="103">
        <v>0</v>
      </c>
      <c r="AD80" s="103">
        <v>0</v>
      </c>
      <c r="AE80" s="103">
        <v>0</v>
      </c>
      <c r="AF80" s="103">
        <v>0</v>
      </c>
      <c r="AG80" s="103">
        <v>0</v>
      </c>
      <c r="AH80" s="103">
        <v>0</v>
      </c>
      <c r="AI80" s="103">
        <v>0</v>
      </c>
      <c r="AJ80" s="103">
        <v>0</v>
      </c>
      <c r="AK80" s="103">
        <v>0</v>
      </c>
      <c r="AL80" s="103">
        <v>0</v>
      </c>
      <c r="AM80" s="103">
        <v>0</v>
      </c>
      <c r="AN80" s="103">
        <v>0</v>
      </c>
      <c r="AO80" s="103">
        <v>0</v>
      </c>
      <c r="AP80" s="103">
        <v>0</v>
      </c>
      <c r="AQ80" s="103">
        <v>0</v>
      </c>
      <c r="AR80" s="103">
        <v>0</v>
      </c>
      <c r="AS80" s="103">
        <v>0</v>
      </c>
      <c r="AT80" s="103">
        <v>0</v>
      </c>
      <c r="AU80" s="103">
        <v>0</v>
      </c>
      <c r="AV80" s="103">
        <v>0</v>
      </c>
      <c r="AW80" s="103">
        <v>0</v>
      </c>
      <c r="AX80" s="103">
        <v>0</v>
      </c>
      <c r="AY80" s="103">
        <v>0</v>
      </c>
      <c r="AZ80" s="103">
        <v>0</v>
      </c>
      <c r="BA80" s="103">
        <v>0</v>
      </c>
      <c r="BB80" s="103">
        <v>0</v>
      </c>
      <c r="BC80" s="103">
        <v>0</v>
      </c>
      <c r="BD80" s="103">
        <v>0</v>
      </c>
      <c r="BE80" s="103">
        <v>0</v>
      </c>
      <c r="BF80" s="103">
        <v>0</v>
      </c>
      <c r="BG80" s="103">
        <v>0</v>
      </c>
      <c r="BH80" s="103">
        <v>0</v>
      </c>
      <c r="BI80" s="103">
        <v>0</v>
      </c>
      <c r="BJ80" s="103">
        <v>0</v>
      </c>
      <c r="BK80" s="103">
        <v>0</v>
      </c>
      <c r="BL80" s="103">
        <v>0</v>
      </c>
      <c r="BM80" s="103">
        <v>0</v>
      </c>
      <c r="BN80" s="103">
        <v>0</v>
      </c>
      <c r="BO80" s="103">
        <v>0</v>
      </c>
      <c r="BP80" s="103">
        <v>0</v>
      </c>
      <c r="BQ80" s="103">
        <v>0</v>
      </c>
      <c r="BR80" s="103">
        <v>0</v>
      </c>
      <c r="BS80" s="103">
        <v>0</v>
      </c>
      <c r="BT80" s="103">
        <v>0</v>
      </c>
      <c r="BU80" s="103">
        <v>0</v>
      </c>
      <c r="BV80" s="103">
        <v>0</v>
      </c>
      <c r="BW80" s="103">
        <v>0</v>
      </c>
      <c r="BX80" s="103">
        <v>0</v>
      </c>
      <c r="BY80" s="103">
        <v>0</v>
      </c>
      <c r="BZ80" s="103">
        <v>0</v>
      </c>
      <c r="CA80" s="103">
        <v>0</v>
      </c>
      <c r="CB80" s="103">
        <v>0</v>
      </c>
      <c r="CC80" s="103">
        <v>0</v>
      </c>
      <c r="CD80" s="103">
        <v>0</v>
      </c>
      <c r="CE80" s="103">
        <v>0</v>
      </c>
      <c r="CF80" s="103">
        <v>0</v>
      </c>
      <c r="CG80" s="103">
        <v>0</v>
      </c>
      <c r="CH80" s="103">
        <v>0</v>
      </c>
      <c r="CI80" s="103">
        <v>0</v>
      </c>
      <c r="CJ80" s="103">
        <v>0</v>
      </c>
      <c r="CK80" s="103">
        <v>0</v>
      </c>
      <c r="CL80" s="103">
        <v>0</v>
      </c>
      <c r="CM80" s="103">
        <v>0</v>
      </c>
      <c r="CN80" s="103">
        <v>0</v>
      </c>
      <c r="CO80" s="103">
        <v>0</v>
      </c>
      <c r="CP80" s="103">
        <v>0</v>
      </c>
      <c r="CQ80" s="103">
        <v>0</v>
      </c>
      <c r="CR80" s="103">
        <v>0</v>
      </c>
      <c r="CS80" s="103">
        <v>0</v>
      </c>
      <c r="CT80" s="103">
        <v>0</v>
      </c>
      <c r="CU80" s="103">
        <v>0</v>
      </c>
    </row>
    <row r="81" spans="2:99" x14ac:dyDescent="0.2">
      <c r="C81" s="102" t="s">
        <v>246</v>
      </c>
      <c r="D81" s="103">
        <v>0</v>
      </c>
      <c r="E81" s="103">
        <v>0</v>
      </c>
      <c r="F81" s="103">
        <v>0</v>
      </c>
      <c r="G81" s="103">
        <v>0</v>
      </c>
      <c r="H81" s="103">
        <v>0</v>
      </c>
      <c r="I81" s="103">
        <v>0</v>
      </c>
      <c r="J81" s="103">
        <v>0</v>
      </c>
      <c r="K81" s="103">
        <v>0</v>
      </c>
      <c r="L81" s="103">
        <v>0</v>
      </c>
      <c r="M81" s="103">
        <v>0</v>
      </c>
      <c r="N81" s="103">
        <v>0</v>
      </c>
      <c r="O81" s="103">
        <v>0</v>
      </c>
      <c r="P81" s="103">
        <v>0</v>
      </c>
      <c r="Q81" s="103">
        <v>0</v>
      </c>
      <c r="R81" s="103">
        <v>0</v>
      </c>
      <c r="S81" s="103">
        <v>0</v>
      </c>
      <c r="T81" s="103">
        <v>0</v>
      </c>
      <c r="U81" s="103">
        <v>0</v>
      </c>
      <c r="V81" s="103">
        <v>0</v>
      </c>
      <c r="W81" s="103">
        <v>0</v>
      </c>
      <c r="X81" s="103">
        <v>0</v>
      </c>
      <c r="Y81" s="103">
        <v>0</v>
      </c>
      <c r="Z81" s="103">
        <v>0</v>
      </c>
      <c r="AA81" s="103">
        <v>0</v>
      </c>
      <c r="AB81" s="103">
        <v>0</v>
      </c>
      <c r="AC81" s="103">
        <v>0</v>
      </c>
      <c r="AD81" s="103">
        <v>0</v>
      </c>
      <c r="AE81" s="103">
        <v>0</v>
      </c>
      <c r="AF81" s="103">
        <v>0</v>
      </c>
      <c r="AG81" s="103">
        <v>0</v>
      </c>
      <c r="AH81" s="103">
        <v>0</v>
      </c>
      <c r="AI81" s="103">
        <v>0</v>
      </c>
      <c r="AJ81" s="103">
        <v>0</v>
      </c>
      <c r="AK81" s="103">
        <v>0</v>
      </c>
      <c r="AL81" s="103">
        <v>0</v>
      </c>
      <c r="AM81" s="103">
        <v>0</v>
      </c>
      <c r="AN81" s="103">
        <v>0</v>
      </c>
      <c r="AO81" s="103">
        <v>0</v>
      </c>
      <c r="AP81" s="103">
        <v>0</v>
      </c>
      <c r="AQ81" s="103">
        <v>0</v>
      </c>
      <c r="AR81" s="103">
        <v>0</v>
      </c>
      <c r="AS81" s="103">
        <v>0</v>
      </c>
      <c r="AT81" s="103">
        <v>0</v>
      </c>
      <c r="AU81" s="103">
        <v>0</v>
      </c>
      <c r="AV81" s="103">
        <v>0</v>
      </c>
      <c r="AW81" s="103">
        <v>0</v>
      </c>
      <c r="AX81" s="103">
        <v>0</v>
      </c>
      <c r="AY81" s="103">
        <v>0</v>
      </c>
      <c r="AZ81" s="103">
        <v>0</v>
      </c>
      <c r="BA81" s="103">
        <v>0</v>
      </c>
      <c r="BB81" s="103">
        <v>0</v>
      </c>
      <c r="BC81" s="103">
        <v>0</v>
      </c>
      <c r="BD81" s="103">
        <v>0</v>
      </c>
      <c r="BE81" s="103">
        <v>0</v>
      </c>
      <c r="BF81" s="103">
        <v>0</v>
      </c>
      <c r="BG81" s="103">
        <v>0</v>
      </c>
      <c r="BH81" s="103">
        <v>0</v>
      </c>
      <c r="BI81" s="103">
        <v>0</v>
      </c>
      <c r="BJ81" s="103">
        <v>0</v>
      </c>
      <c r="BK81" s="103">
        <v>0</v>
      </c>
      <c r="BL81" s="103">
        <v>0</v>
      </c>
      <c r="BM81" s="103">
        <v>0</v>
      </c>
      <c r="BN81" s="103">
        <v>0</v>
      </c>
      <c r="BO81" s="103">
        <v>0</v>
      </c>
      <c r="BP81" s="103">
        <v>0</v>
      </c>
      <c r="BQ81" s="103">
        <v>0</v>
      </c>
      <c r="BR81" s="103">
        <v>0</v>
      </c>
      <c r="BS81" s="103">
        <v>0</v>
      </c>
      <c r="BT81" s="103">
        <v>0</v>
      </c>
      <c r="BU81" s="103">
        <v>0</v>
      </c>
      <c r="BV81" s="103">
        <v>0</v>
      </c>
      <c r="BW81" s="103">
        <v>0</v>
      </c>
      <c r="BX81" s="103">
        <v>0</v>
      </c>
      <c r="BY81" s="103">
        <v>0</v>
      </c>
      <c r="BZ81" s="103">
        <v>0</v>
      </c>
      <c r="CA81" s="103">
        <v>0</v>
      </c>
      <c r="CB81" s="103">
        <v>0</v>
      </c>
      <c r="CC81" s="103">
        <v>0</v>
      </c>
      <c r="CD81" s="103">
        <v>0</v>
      </c>
      <c r="CE81" s="103">
        <v>0</v>
      </c>
      <c r="CF81" s="103">
        <v>0</v>
      </c>
      <c r="CG81" s="103">
        <v>0</v>
      </c>
      <c r="CH81" s="103">
        <v>0</v>
      </c>
      <c r="CI81" s="103">
        <v>0</v>
      </c>
      <c r="CJ81" s="103">
        <v>0</v>
      </c>
      <c r="CK81" s="103">
        <v>0</v>
      </c>
      <c r="CL81" s="103">
        <v>0</v>
      </c>
      <c r="CM81" s="103">
        <v>0</v>
      </c>
      <c r="CN81" s="103">
        <v>0</v>
      </c>
      <c r="CO81" s="103">
        <v>0</v>
      </c>
      <c r="CP81" s="103">
        <v>0</v>
      </c>
      <c r="CQ81" s="103">
        <v>0</v>
      </c>
      <c r="CR81" s="103">
        <v>0</v>
      </c>
      <c r="CS81" s="103">
        <v>0</v>
      </c>
      <c r="CT81" s="103">
        <v>0</v>
      </c>
      <c r="CU81" s="103">
        <v>0</v>
      </c>
    </row>
    <row r="82" spans="2:99" x14ac:dyDescent="0.2">
      <c r="C82" s="102" t="s">
        <v>247</v>
      </c>
      <c r="D82" s="103">
        <v>0</v>
      </c>
      <c r="E82" s="103">
        <v>0</v>
      </c>
      <c r="F82" s="103">
        <v>0</v>
      </c>
      <c r="G82" s="103">
        <v>0</v>
      </c>
      <c r="H82" s="103">
        <v>0</v>
      </c>
      <c r="I82" s="103">
        <v>0</v>
      </c>
      <c r="J82" s="103">
        <v>0</v>
      </c>
      <c r="K82" s="103">
        <v>0</v>
      </c>
      <c r="L82" s="103">
        <v>0</v>
      </c>
      <c r="M82" s="103">
        <v>0</v>
      </c>
      <c r="N82" s="103">
        <v>0</v>
      </c>
      <c r="O82" s="103">
        <v>0</v>
      </c>
      <c r="P82" s="103">
        <v>0</v>
      </c>
      <c r="Q82" s="103">
        <v>0</v>
      </c>
      <c r="R82" s="103">
        <v>0</v>
      </c>
      <c r="S82" s="103">
        <v>0</v>
      </c>
      <c r="T82" s="103">
        <v>0</v>
      </c>
      <c r="U82" s="103">
        <v>0</v>
      </c>
      <c r="V82" s="103">
        <v>0</v>
      </c>
      <c r="W82" s="103">
        <v>0</v>
      </c>
      <c r="X82" s="103">
        <v>0</v>
      </c>
      <c r="Y82" s="103">
        <v>0</v>
      </c>
      <c r="Z82" s="103">
        <v>0</v>
      </c>
      <c r="AA82" s="103">
        <v>0</v>
      </c>
      <c r="AB82" s="103">
        <v>0</v>
      </c>
      <c r="AC82" s="103">
        <v>0</v>
      </c>
      <c r="AD82" s="103">
        <v>0</v>
      </c>
      <c r="AE82" s="103">
        <v>0</v>
      </c>
      <c r="AF82" s="103">
        <v>0</v>
      </c>
      <c r="AG82" s="103">
        <v>0</v>
      </c>
      <c r="AH82" s="103">
        <v>0</v>
      </c>
      <c r="AI82" s="103">
        <v>0</v>
      </c>
      <c r="AJ82" s="103">
        <v>0</v>
      </c>
      <c r="AK82" s="103">
        <v>0</v>
      </c>
      <c r="AL82" s="103">
        <v>0</v>
      </c>
      <c r="AM82" s="103">
        <v>0</v>
      </c>
      <c r="AN82" s="103">
        <v>0</v>
      </c>
      <c r="AO82" s="103">
        <v>0</v>
      </c>
      <c r="AP82" s="103">
        <v>0</v>
      </c>
      <c r="AQ82" s="103">
        <v>0</v>
      </c>
      <c r="AR82" s="103">
        <v>0</v>
      </c>
      <c r="AS82" s="103">
        <v>0</v>
      </c>
      <c r="AT82" s="103">
        <v>0</v>
      </c>
      <c r="AU82" s="103">
        <v>0</v>
      </c>
      <c r="AV82" s="103">
        <v>0</v>
      </c>
      <c r="AW82" s="103">
        <v>0</v>
      </c>
      <c r="AX82" s="103">
        <v>0</v>
      </c>
      <c r="AY82" s="103">
        <v>0</v>
      </c>
      <c r="AZ82" s="103">
        <v>0</v>
      </c>
      <c r="BA82" s="103">
        <v>0</v>
      </c>
      <c r="BB82" s="103">
        <v>0</v>
      </c>
      <c r="BC82" s="103">
        <v>0</v>
      </c>
      <c r="BD82" s="103">
        <v>0</v>
      </c>
      <c r="BE82" s="103">
        <v>0</v>
      </c>
      <c r="BF82" s="103">
        <v>0</v>
      </c>
      <c r="BG82" s="103">
        <v>0</v>
      </c>
      <c r="BH82" s="103">
        <v>0</v>
      </c>
      <c r="BI82" s="103">
        <v>0</v>
      </c>
      <c r="BJ82" s="103">
        <v>0</v>
      </c>
      <c r="BK82" s="103">
        <v>0</v>
      </c>
      <c r="BL82" s="103">
        <v>0</v>
      </c>
      <c r="BM82" s="103">
        <v>0</v>
      </c>
      <c r="BN82" s="103">
        <v>0</v>
      </c>
      <c r="BO82" s="103">
        <v>0</v>
      </c>
      <c r="BP82" s="103">
        <v>0</v>
      </c>
      <c r="BQ82" s="103">
        <v>0</v>
      </c>
      <c r="BR82" s="103">
        <v>0</v>
      </c>
      <c r="BS82" s="103">
        <v>0</v>
      </c>
      <c r="BT82" s="103">
        <v>0</v>
      </c>
      <c r="BU82" s="103">
        <v>0</v>
      </c>
      <c r="BV82" s="103">
        <v>0</v>
      </c>
      <c r="BW82" s="103">
        <v>0</v>
      </c>
      <c r="BX82" s="103">
        <v>0</v>
      </c>
      <c r="BY82" s="103">
        <v>0</v>
      </c>
      <c r="BZ82" s="103">
        <v>0</v>
      </c>
      <c r="CA82" s="103">
        <v>0</v>
      </c>
      <c r="CB82" s="103">
        <v>0</v>
      </c>
      <c r="CC82" s="103">
        <v>0</v>
      </c>
      <c r="CD82" s="103">
        <v>0</v>
      </c>
      <c r="CE82" s="103">
        <v>0</v>
      </c>
      <c r="CF82" s="103">
        <v>0</v>
      </c>
      <c r="CG82" s="103">
        <v>0</v>
      </c>
      <c r="CH82" s="103">
        <v>0</v>
      </c>
      <c r="CI82" s="103">
        <v>0</v>
      </c>
      <c r="CJ82" s="103">
        <v>0</v>
      </c>
      <c r="CK82" s="103">
        <v>0</v>
      </c>
      <c r="CL82" s="103">
        <v>0</v>
      </c>
      <c r="CM82" s="103">
        <v>0</v>
      </c>
      <c r="CN82" s="103">
        <v>0</v>
      </c>
      <c r="CO82" s="103">
        <v>0</v>
      </c>
      <c r="CP82" s="103">
        <v>0</v>
      </c>
      <c r="CQ82" s="103">
        <v>0</v>
      </c>
      <c r="CR82" s="103">
        <v>0</v>
      </c>
      <c r="CS82" s="103">
        <v>0</v>
      </c>
      <c r="CT82" s="103">
        <v>0</v>
      </c>
      <c r="CU82" s="103">
        <v>0</v>
      </c>
    </row>
    <row r="83" spans="2:99" x14ac:dyDescent="0.2">
      <c r="C83" s="102" t="s">
        <v>248</v>
      </c>
      <c r="D83" s="103">
        <v>0</v>
      </c>
      <c r="E83" s="103">
        <v>0</v>
      </c>
      <c r="F83" s="103">
        <v>0</v>
      </c>
      <c r="G83" s="103">
        <v>0</v>
      </c>
      <c r="H83" s="103">
        <v>0</v>
      </c>
      <c r="I83" s="103">
        <v>0</v>
      </c>
      <c r="J83" s="103">
        <v>0</v>
      </c>
      <c r="K83" s="103">
        <v>0</v>
      </c>
      <c r="L83" s="103">
        <v>0</v>
      </c>
      <c r="M83" s="103">
        <v>0</v>
      </c>
      <c r="N83" s="103">
        <v>0</v>
      </c>
      <c r="O83" s="103">
        <v>0</v>
      </c>
      <c r="P83" s="103">
        <v>0</v>
      </c>
      <c r="Q83" s="103">
        <v>0</v>
      </c>
      <c r="R83" s="103">
        <v>0</v>
      </c>
      <c r="S83" s="103">
        <v>0</v>
      </c>
      <c r="T83" s="103">
        <v>0</v>
      </c>
      <c r="U83" s="103">
        <v>0</v>
      </c>
      <c r="V83" s="103">
        <v>0</v>
      </c>
      <c r="W83" s="103">
        <v>0</v>
      </c>
      <c r="X83" s="103">
        <v>0</v>
      </c>
      <c r="Y83" s="103">
        <v>0</v>
      </c>
      <c r="Z83" s="103">
        <v>0</v>
      </c>
      <c r="AA83" s="103">
        <v>0</v>
      </c>
      <c r="AB83" s="103">
        <v>0</v>
      </c>
      <c r="AC83" s="103">
        <v>0</v>
      </c>
      <c r="AD83" s="103">
        <v>0</v>
      </c>
      <c r="AE83" s="103">
        <v>0</v>
      </c>
      <c r="AF83" s="103">
        <v>0</v>
      </c>
      <c r="AG83" s="103">
        <v>0</v>
      </c>
      <c r="AH83" s="103">
        <v>0</v>
      </c>
      <c r="AI83" s="103">
        <v>0</v>
      </c>
      <c r="AJ83" s="103">
        <v>0</v>
      </c>
      <c r="AK83" s="103">
        <v>0</v>
      </c>
      <c r="AL83" s="103">
        <v>0</v>
      </c>
      <c r="AM83" s="103">
        <v>0</v>
      </c>
      <c r="AN83" s="103">
        <v>0</v>
      </c>
      <c r="AO83" s="103">
        <v>0</v>
      </c>
      <c r="AP83" s="103">
        <v>0</v>
      </c>
      <c r="AQ83" s="103">
        <v>0</v>
      </c>
      <c r="AR83" s="103">
        <v>0</v>
      </c>
      <c r="AS83" s="103">
        <v>0</v>
      </c>
      <c r="AT83" s="103">
        <v>0</v>
      </c>
      <c r="AU83" s="103">
        <v>0</v>
      </c>
      <c r="AV83" s="103">
        <v>0</v>
      </c>
      <c r="AW83" s="103">
        <v>0</v>
      </c>
      <c r="AX83" s="103">
        <v>0</v>
      </c>
      <c r="AY83" s="103">
        <v>0</v>
      </c>
      <c r="AZ83" s="103">
        <v>0</v>
      </c>
      <c r="BA83" s="103">
        <v>0</v>
      </c>
      <c r="BB83" s="103">
        <v>0</v>
      </c>
      <c r="BC83" s="103">
        <v>0</v>
      </c>
      <c r="BD83" s="103">
        <v>0</v>
      </c>
      <c r="BE83" s="103">
        <v>0</v>
      </c>
      <c r="BF83" s="103">
        <v>0</v>
      </c>
      <c r="BG83" s="103">
        <v>0</v>
      </c>
      <c r="BH83" s="103">
        <v>0</v>
      </c>
      <c r="BI83" s="103">
        <v>0</v>
      </c>
      <c r="BJ83" s="103">
        <v>0</v>
      </c>
      <c r="BK83" s="103">
        <v>0</v>
      </c>
      <c r="BL83" s="103">
        <v>0</v>
      </c>
      <c r="BM83" s="103">
        <v>0</v>
      </c>
      <c r="BN83" s="103">
        <v>0</v>
      </c>
      <c r="BO83" s="103">
        <v>0</v>
      </c>
      <c r="BP83" s="103">
        <v>0</v>
      </c>
      <c r="BQ83" s="103">
        <v>0</v>
      </c>
      <c r="BR83" s="103">
        <v>0</v>
      </c>
      <c r="BS83" s="103">
        <v>0</v>
      </c>
      <c r="BT83" s="103">
        <v>0</v>
      </c>
      <c r="BU83" s="103">
        <v>0</v>
      </c>
      <c r="BV83" s="103">
        <v>0</v>
      </c>
      <c r="BW83" s="103">
        <v>0</v>
      </c>
      <c r="BX83" s="103">
        <v>0</v>
      </c>
      <c r="BY83" s="103">
        <v>0</v>
      </c>
      <c r="BZ83" s="103">
        <v>0</v>
      </c>
      <c r="CA83" s="103">
        <v>0</v>
      </c>
      <c r="CB83" s="103">
        <v>0</v>
      </c>
      <c r="CC83" s="103">
        <v>0</v>
      </c>
      <c r="CD83" s="103">
        <v>0</v>
      </c>
      <c r="CE83" s="103">
        <v>0</v>
      </c>
      <c r="CF83" s="103">
        <v>0</v>
      </c>
      <c r="CG83" s="103">
        <v>0</v>
      </c>
      <c r="CH83" s="103">
        <v>0</v>
      </c>
      <c r="CI83" s="103">
        <v>0</v>
      </c>
      <c r="CJ83" s="103">
        <v>0</v>
      </c>
      <c r="CK83" s="103">
        <v>0</v>
      </c>
      <c r="CL83" s="103">
        <v>0</v>
      </c>
      <c r="CM83" s="103">
        <v>0</v>
      </c>
      <c r="CN83" s="103">
        <v>0</v>
      </c>
      <c r="CO83" s="103">
        <v>0</v>
      </c>
      <c r="CP83" s="103">
        <v>0</v>
      </c>
      <c r="CQ83" s="103">
        <v>0</v>
      </c>
      <c r="CR83" s="103">
        <v>0</v>
      </c>
      <c r="CS83" s="103">
        <v>0</v>
      </c>
      <c r="CT83" s="103">
        <v>0</v>
      </c>
      <c r="CU83" s="103">
        <v>0</v>
      </c>
    </row>
    <row r="84" spans="2:99" x14ac:dyDescent="0.2">
      <c r="C84" s="102" t="s">
        <v>249</v>
      </c>
      <c r="D84" s="103">
        <v>0</v>
      </c>
      <c r="E84" s="103">
        <v>0</v>
      </c>
      <c r="F84" s="103">
        <v>0</v>
      </c>
      <c r="G84" s="103">
        <v>0</v>
      </c>
      <c r="H84" s="103">
        <v>0</v>
      </c>
      <c r="I84" s="103">
        <v>0</v>
      </c>
      <c r="J84" s="103">
        <v>0</v>
      </c>
      <c r="K84" s="103">
        <v>0</v>
      </c>
      <c r="L84" s="103">
        <v>0</v>
      </c>
      <c r="M84" s="103">
        <v>0</v>
      </c>
      <c r="N84" s="103">
        <v>0</v>
      </c>
      <c r="O84" s="103">
        <v>0</v>
      </c>
      <c r="P84" s="103">
        <v>0</v>
      </c>
      <c r="Q84" s="103">
        <v>0</v>
      </c>
      <c r="R84" s="103">
        <v>0</v>
      </c>
      <c r="S84" s="103">
        <v>0</v>
      </c>
      <c r="T84" s="103">
        <v>0</v>
      </c>
      <c r="U84" s="103">
        <v>0</v>
      </c>
      <c r="V84" s="103">
        <v>0</v>
      </c>
      <c r="W84" s="103">
        <v>0</v>
      </c>
      <c r="X84" s="103">
        <v>0</v>
      </c>
      <c r="Y84" s="103">
        <v>0</v>
      </c>
      <c r="Z84" s="103">
        <v>0</v>
      </c>
      <c r="AA84" s="103">
        <v>0</v>
      </c>
      <c r="AB84" s="103">
        <v>0</v>
      </c>
      <c r="AC84" s="103">
        <v>0</v>
      </c>
      <c r="AD84" s="103">
        <v>0</v>
      </c>
      <c r="AE84" s="103">
        <v>0</v>
      </c>
      <c r="AF84" s="103">
        <v>0</v>
      </c>
      <c r="AG84" s="103">
        <v>0</v>
      </c>
      <c r="AH84" s="103">
        <v>0</v>
      </c>
      <c r="AI84" s="103">
        <v>0</v>
      </c>
      <c r="AJ84" s="103">
        <v>0</v>
      </c>
      <c r="AK84" s="103">
        <v>0</v>
      </c>
      <c r="AL84" s="103">
        <v>0</v>
      </c>
      <c r="AM84" s="103">
        <v>0</v>
      </c>
      <c r="AN84" s="103">
        <v>0</v>
      </c>
      <c r="AO84" s="103">
        <v>0</v>
      </c>
      <c r="AP84" s="103">
        <v>0</v>
      </c>
      <c r="AQ84" s="103">
        <v>0</v>
      </c>
      <c r="AR84" s="103">
        <v>0</v>
      </c>
      <c r="AS84" s="103">
        <v>0</v>
      </c>
      <c r="AT84" s="103">
        <v>0</v>
      </c>
      <c r="AU84" s="103">
        <v>0</v>
      </c>
      <c r="AV84" s="103">
        <v>0</v>
      </c>
      <c r="AW84" s="103">
        <v>0</v>
      </c>
      <c r="AX84" s="103">
        <v>0</v>
      </c>
      <c r="AY84" s="103">
        <v>0</v>
      </c>
      <c r="AZ84" s="103">
        <v>0</v>
      </c>
      <c r="BA84" s="103">
        <v>0</v>
      </c>
      <c r="BB84" s="103">
        <v>0</v>
      </c>
      <c r="BC84" s="103">
        <v>0</v>
      </c>
      <c r="BD84" s="103">
        <v>0</v>
      </c>
      <c r="BE84" s="103">
        <v>0</v>
      </c>
      <c r="BF84" s="103">
        <v>0</v>
      </c>
      <c r="BG84" s="103">
        <v>0</v>
      </c>
      <c r="BH84" s="103">
        <v>0</v>
      </c>
      <c r="BI84" s="103">
        <v>0</v>
      </c>
      <c r="BJ84" s="103">
        <v>0</v>
      </c>
      <c r="BK84" s="103">
        <v>0</v>
      </c>
      <c r="BL84" s="103">
        <v>0</v>
      </c>
      <c r="BM84" s="103">
        <v>0</v>
      </c>
      <c r="BN84" s="103">
        <v>0</v>
      </c>
      <c r="BO84" s="103">
        <v>0</v>
      </c>
      <c r="BP84" s="103">
        <v>0</v>
      </c>
      <c r="BQ84" s="103">
        <v>0</v>
      </c>
      <c r="BR84" s="103">
        <v>0</v>
      </c>
      <c r="BS84" s="103">
        <v>0</v>
      </c>
      <c r="BT84" s="103">
        <v>0</v>
      </c>
      <c r="BU84" s="103">
        <v>0</v>
      </c>
      <c r="BV84" s="103">
        <v>0</v>
      </c>
      <c r="BW84" s="103">
        <v>0</v>
      </c>
      <c r="BX84" s="103">
        <v>0</v>
      </c>
      <c r="BY84" s="103">
        <v>0</v>
      </c>
      <c r="BZ84" s="103">
        <v>0</v>
      </c>
      <c r="CA84" s="103">
        <v>0</v>
      </c>
      <c r="CB84" s="103">
        <v>0</v>
      </c>
      <c r="CC84" s="103">
        <v>0</v>
      </c>
      <c r="CD84" s="103">
        <v>0</v>
      </c>
      <c r="CE84" s="103">
        <v>0</v>
      </c>
      <c r="CF84" s="103">
        <v>0</v>
      </c>
      <c r="CG84" s="103">
        <v>0</v>
      </c>
      <c r="CH84" s="103">
        <v>0</v>
      </c>
      <c r="CI84" s="103">
        <v>0</v>
      </c>
      <c r="CJ84" s="103">
        <v>0</v>
      </c>
      <c r="CK84" s="103">
        <v>0</v>
      </c>
      <c r="CL84" s="103">
        <v>0</v>
      </c>
      <c r="CM84" s="103">
        <v>0</v>
      </c>
      <c r="CN84" s="103">
        <v>0</v>
      </c>
      <c r="CO84" s="103">
        <v>0</v>
      </c>
      <c r="CP84" s="103">
        <v>0</v>
      </c>
      <c r="CQ84" s="103">
        <v>0</v>
      </c>
      <c r="CR84" s="103">
        <v>0</v>
      </c>
      <c r="CS84" s="103">
        <v>0</v>
      </c>
      <c r="CT84" s="103">
        <v>0</v>
      </c>
      <c r="CU84" s="103">
        <v>0</v>
      </c>
    </row>
    <row r="85" spans="2:99" x14ac:dyDescent="0.2">
      <c r="C85" s="102" t="s">
        <v>250</v>
      </c>
      <c r="D85" s="103">
        <v>0</v>
      </c>
      <c r="E85" s="103">
        <v>0</v>
      </c>
      <c r="F85" s="103">
        <v>0</v>
      </c>
      <c r="G85" s="103">
        <v>0</v>
      </c>
      <c r="H85" s="103">
        <v>0</v>
      </c>
      <c r="I85" s="103">
        <v>0</v>
      </c>
      <c r="J85" s="103">
        <v>0</v>
      </c>
      <c r="K85" s="103">
        <v>0</v>
      </c>
      <c r="L85" s="103">
        <v>0</v>
      </c>
      <c r="M85" s="103">
        <v>0</v>
      </c>
      <c r="N85" s="103">
        <v>0</v>
      </c>
      <c r="O85" s="103">
        <v>0</v>
      </c>
      <c r="P85" s="103">
        <v>0</v>
      </c>
      <c r="Q85" s="103">
        <v>0</v>
      </c>
      <c r="R85" s="103">
        <v>0</v>
      </c>
      <c r="S85" s="103">
        <v>0</v>
      </c>
      <c r="T85" s="103">
        <v>0</v>
      </c>
      <c r="U85" s="103">
        <v>0</v>
      </c>
      <c r="V85" s="103">
        <v>0</v>
      </c>
      <c r="W85" s="103">
        <v>0</v>
      </c>
      <c r="X85" s="103">
        <v>0</v>
      </c>
      <c r="Y85" s="103">
        <v>0</v>
      </c>
      <c r="Z85" s="103">
        <v>0</v>
      </c>
      <c r="AA85" s="103">
        <v>0</v>
      </c>
      <c r="AB85" s="103">
        <v>0</v>
      </c>
      <c r="AC85" s="103">
        <v>0</v>
      </c>
      <c r="AD85" s="103">
        <v>0</v>
      </c>
      <c r="AE85" s="103">
        <v>0</v>
      </c>
      <c r="AF85" s="103">
        <v>0</v>
      </c>
      <c r="AG85" s="103">
        <v>0</v>
      </c>
      <c r="AH85" s="103">
        <v>0</v>
      </c>
      <c r="AI85" s="103">
        <v>0</v>
      </c>
      <c r="AJ85" s="103">
        <v>0</v>
      </c>
      <c r="AK85" s="103">
        <v>0</v>
      </c>
      <c r="AL85" s="103">
        <v>0</v>
      </c>
      <c r="AM85" s="103">
        <v>0</v>
      </c>
      <c r="AN85" s="103">
        <v>0</v>
      </c>
      <c r="AO85" s="103">
        <v>0</v>
      </c>
      <c r="AP85" s="103">
        <v>0</v>
      </c>
      <c r="AQ85" s="103">
        <v>0</v>
      </c>
      <c r="AR85" s="103">
        <v>0</v>
      </c>
      <c r="AS85" s="103">
        <v>0</v>
      </c>
      <c r="AT85" s="103">
        <v>0</v>
      </c>
      <c r="AU85" s="103">
        <v>0</v>
      </c>
      <c r="AV85" s="103">
        <v>0</v>
      </c>
      <c r="AW85" s="103">
        <v>0</v>
      </c>
      <c r="AX85" s="103">
        <v>0</v>
      </c>
      <c r="AY85" s="103">
        <v>0</v>
      </c>
      <c r="AZ85" s="103">
        <v>0</v>
      </c>
      <c r="BA85" s="103">
        <v>0</v>
      </c>
      <c r="BB85" s="103">
        <v>0</v>
      </c>
      <c r="BC85" s="103">
        <v>0</v>
      </c>
      <c r="BD85" s="103">
        <v>0</v>
      </c>
      <c r="BE85" s="103">
        <v>0</v>
      </c>
      <c r="BF85" s="103">
        <v>0</v>
      </c>
      <c r="BG85" s="103">
        <v>0</v>
      </c>
      <c r="BH85" s="103">
        <v>0</v>
      </c>
      <c r="BI85" s="103">
        <v>0</v>
      </c>
      <c r="BJ85" s="103">
        <v>0</v>
      </c>
      <c r="BK85" s="103">
        <v>0</v>
      </c>
      <c r="BL85" s="103">
        <v>0</v>
      </c>
      <c r="BM85" s="103">
        <v>0</v>
      </c>
      <c r="BN85" s="103">
        <v>0</v>
      </c>
      <c r="BO85" s="103">
        <v>0</v>
      </c>
      <c r="BP85" s="103">
        <v>0</v>
      </c>
      <c r="BQ85" s="103">
        <v>0</v>
      </c>
      <c r="BR85" s="103">
        <v>0</v>
      </c>
      <c r="BS85" s="103">
        <v>0</v>
      </c>
      <c r="BT85" s="103">
        <v>0</v>
      </c>
      <c r="BU85" s="103">
        <v>0</v>
      </c>
      <c r="BV85" s="103">
        <v>0</v>
      </c>
      <c r="BW85" s="103">
        <v>0</v>
      </c>
      <c r="BX85" s="103">
        <v>0</v>
      </c>
      <c r="BY85" s="103">
        <v>0</v>
      </c>
      <c r="BZ85" s="103">
        <v>0</v>
      </c>
      <c r="CA85" s="103">
        <v>0</v>
      </c>
      <c r="CB85" s="103">
        <v>0</v>
      </c>
      <c r="CC85" s="103">
        <v>0</v>
      </c>
      <c r="CD85" s="103">
        <v>0</v>
      </c>
      <c r="CE85" s="103">
        <v>0</v>
      </c>
      <c r="CF85" s="103">
        <v>0</v>
      </c>
      <c r="CG85" s="103">
        <v>0</v>
      </c>
      <c r="CH85" s="103">
        <v>0</v>
      </c>
      <c r="CI85" s="103">
        <v>0</v>
      </c>
      <c r="CJ85" s="103">
        <v>0</v>
      </c>
      <c r="CK85" s="103">
        <v>0</v>
      </c>
      <c r="CL85" s="103">
        <v>0</v>
      </c>
      <c r="CM85" s="103">
        <v>0</v>
      </c>
      <c r="CN85" s="103">
        <v>0</v>
      </c>
      <c r="CO85" s="103">
        <v>0</v>
      </c>
      <c r="CP85" s="103">
        <v>0</v>
      </c>
      <c r="CQ85" s="103">
        <v>0</v>
      </c>
      <c r="CR85" s="103">
        <v>0</v>
      </c>
      <c r="CS85" s="103">
        <v>0</v>
      </c>
      <c r="CT85" s="103">
        <v>0</v>
      </c>
      <c r="CU85" s="103">
        <v>0</v>
      </c>
    </row>
    <row r="86" spans="2:99" x14ac:dyDescent="0.2">
      <c r="C86" s="102" t="s">
        <v>251</v>
      </c>
      <c r="D86" s="103">
        <v>0</v>
      </c>
      <c r="E86" s="103">
        <v>0</v>
      </c>
      <c r="F86" s="103">
        <v>0</v>
      </c>
      <c r="G86" s="103">
        <v>0</v>
      </c>
      <c r="H86" s="103">
        <v>0</v>
      </c>
      <c r="I86" s="103">
        <v>0</v>
      </c>
      <c r="J86" s="103">
        <v>0</v>
      </c>
      <c r="K86" s="103">
        <v>0</v>
      </c>
      <c r="L86" s="103">
        <v>0</v>
      </c>
      <c r="M86" s="103">
        <v>0</v>
      </c>
      <c r="N86" s="103">
        <v>0</v>
      </c>
      <c r="O86" s="103">
        <v>0</v>
      </c>
      <c r="P86" s="103">
        <v>0</v>
      </c>
      <c r="Q86" s="103">
        <v>0</v>
      </c>
      <c r="R86" s="103">
        <v>0</v>
      </c>
      <c r="S86" s="103">
        <v>0</v>
      </c>
      <c r="T86" s="103">
        <v>0</v>
      </c>
      <c r="U86" s="103">
        <v>0</v>
      </c>
      <c r="V86" s="103">
        <v>0</v>
      </c>
      <c r="W86" s="103">
        <v>0</v>
      </c>
      <c r="X86" s="103">
        <v>0</v>
      </c>
      <c r="Y86" s="103">
        <v>0</v>
      </c>
      <c r="Z86" s="103">
        <v>0</v>
      </c>
      <c r="AA86" s="103">
        <v>0</v>
      </c>
      <c r="AB86" s="103">
        <v>0</v>
      </c>
      <c r="AC86" s="103">
        <v>0</v>
      </c>
      <c r="AD86" s="103">
        <v>0</v>
      </c>
      <c r="AE86" s="103">
        <v>0</v>
      </c>
      <c r="AF86" s="103">
        <v>0</v>
      </c>
      <c r="AG86" s="103">
        <v>0</v>
      </c>
      <c r="AH86" s="103">
        <v>0</v>
      </c>
      <c r="AI86" s="103">
        <v>0</v>
      </c>
      <c r="AJ86" s="103">
        <v>0</v>
      </c>
      <c r="AK86" s="103">
        <v>0</v>
      </c>
      <c r="AL86" s="103">
        <v>0</v>
      </c>
      <c r="AM86" s="103">
        <v>0</v>
      </c>
      <c r="AN86" s="103">
        <v>0</v>
      </c>
      <c r="AO86" s="103">
        <v>0</v>
      </c>
      <c r="AP86" s="103">
        <v>0</v>
      </c>
      <c r="AQ86" s="103">
        <v>0</v>
      </c>
      <c r="AR86" s="103">
        <v>0</v>
      </c>
      <c r="AS86" s="103">
        <v>0</v>
      </c>
      <c r="AT86" s="103">
        <v>0</v>
      </c>
      <c r="AU86" s="103">
        <v>0</v>
      </c>
      <c r="AV86" s="103">
        <v>0</v>
      </c>
      <c r="AW86" s="103">
        <v>0</v>
      </c>
      <c r="AX86" s="103">
        <v>0</v>
      </c>
      <c r="AY86" s="103">
        <v>0</v>
      </c>
      <c r="AZ86" s="103">
        <v>0</v>
      </c>
      <c r="BA86" s="103">
        <v>0</v>
      </c>
      <c r="BB86" s="103">
        <v>0</v>
      </c>
      <c r="BC86" s="103">
        <v>0</v>
      </c>
      <c r="BD86" s="103">
        <v>0</v>
      </c>
      <c r="BE86" s="103">
        <v>0</v>
      </c>
      <c r="BF86" s="103">
        <v>0</v>
      </c>
      <c r="BG86" s="103">
        <v>0</v>
      </c>
      <c r="BH86" s="103">
        <v>0</v>
      </c>
      <c r="BI86" s="103">
        <v>0</v>
      </c>
      <c r="BJ86" s="103">
        <v>0</v>
      </c>
      <c r="BK86" s="103">
        <v>0</v>
      </c>
      <c r="BL86" s="103">
        <v>0</v>
      </c>
      <c r="BM86" s="103">
        <v>0</v>
      </c>
      <c r="BN86" s="103">
        <v>0</v>
      </c>
      <c r="BO86" s="103">
        <v>0</v>
      </c>
      <c r="BP86" s="103">
        <v>0</v>
      </c>
      <c r="BQ86" s="103">
        <v>0</v>
      </c>
      <c r="BR86" s="103">
        <v>0</v>
      </c>
      <c r="BS86" s="103">
        <v>0</v>
      </c>
      <c r="BT86" s="103">
        <v>0</v>
      </c>
      <c r="BU86" s="103">
        <v>0</v>
      </c>
      <c r="BV86" s="103">
        <v>0</v>
      </c>
      <c r="BW86" s="103">
        <v>0</v>
      </c>
      <c r="BX86" s="103">
        <v>0</v>
      </c>
      <c r="BY86" s="103">
        <v>0</v>
      </c>
      <c r="BZ86" s="103">
        <v>0</v>
      </c>
      <c r="CA86" s="103">
        <v>0</v>
      </c>
      <c r="CB86" s="103">
        <v>0</v>
      </c>
      <c r="CC86" s="103">
        <v>0</v>
      </c>
      <c r="CD86" s="103">
        <v>0</v>
      </c>
      <c r="CE86" s="103">
        <v>0</v>
      </c>
      <c r="CF86" s="103">
        <v>0</v>
      </c>
      <c r="CG86" s="103">
        <v>0</v>
      </c>
      <c r="CH86" s="103">
        <v>0</v>
      </c>
      <c r="CI86" s="103">
        <v>0</v>
      </c>
      <c r="CJ86" s="103">
        <v>0</v>
      </c>
      <c r="CK86" s="103">
        <v>0</v>
      </c>
      <c r="CL86" s="103">
        <v>0</v>
      </c>
      <c r="CM86" s="103">
        <v>0</v>
      </c>
      <c r="CN86" s="103">
        <v>0</v>
      </c>
      <c r="CO86" s="103">
        <v>0</v>
      </c>
      <c r="CP86" s="103">
        <v>0</v>
      </c>
      <c r="CQ86" s="103">
        <v>0</v>
      </c>
      <c r="CR86" s="103">
        <v>0</v>
      </c>
      <c r="CS86" s="103">
        <v>0</v>
      </c>
      <c r="CT86" s="103">
        <v>0</v>
      </c>
      <c r="CU86" s="103">
        <v>0</v>
      </c>
    </row>
    <row r="87" spans="2:99" x14ac:dyDescent="0.2">
      <c r="B87" s="102" t="s">
        <v>131</v>
      </c>
      <c r="C87" s="102" t="s">
        <v>252</v>
      </c>
      <c r="D87" s="103">
        <v>0</v>
      </c>
      <c r="E87" s="103">
        <v>0</v>
      </c>
      <c r="F87" s="103">
        <v>0</v>
      </c>
      <c r="G87" s="103">
        <v>0</v>
      </c>
      <c r="H87" s="103">
        <v>0</v>
      </c>
      <c r="I87" s="103">
        <v>0</v>
      </c>
      <c r="J87" s="103">
        <v>0</v>
      </c>
      <c r="K87" s="103">
        <v>0</v>
      </c>
      <c r="L87" s="103">
        <v>0</v>
      </c>
      <c r="M87" s="103">
        <v>0</v>
      </c>
      <c r="N87" s="103">
        <v>0</v>
      </c>
      <c r="O87" s="103">
        <v>0</v>
      </c>
      <c r="P87" s="103">
        <v>0</v>
      </c>
      <c r="Q87" s="103">
        <v>0</v>
      </c>
      <c r="R87" s="103">
        <v>0</v>
      </c>
      <c r="S87" s="103">
        <v>0</v>
      </c>
      <c r="T87" s="103">
        <v>0</v>
      </c>
      <c r="U87" s="103">
        <v>0</v>
      </c>
      <c r="V87" s="103">
        <v>0</v>
      </c>
      <c r="W87" s="103">
        <v>0</v>
      </c>
      <c r="X87" s="103">
        <v>0</v>
      </c>
      <c r="Y87" s="103">
        <v>0</v>
      </c>
      <c r="Z87" s="103">
        <v>0</v>
      </c>
      <c r="AA87" s="103">
        <v>0</v>
      </c>
      <c r="AB87" s="103">
        <v>0</v>
      </c>
      <c r="AC87" s="103">
        <v>0</v>
      </c>
      <c r="AD87" s="103">
        <v>0</v>
      </c>
      <c r="AE87" s="103">
        <v>0</v>
      </c>
      <c r="AF87" s="103">
        <v>0</v>
      </c>
      <c r="AG87" s="103">
        <v>0</v>
      </c>
      <c r="AH87" s="103">
        <v>0</v>
      </c>
      <c r="AI87" s="103">
        <v>0</v>
      </c>
      <c r="AJ87" s="103">
        <v>0</v>
      </c>
      <c r="AK87" s="103">
        <v>0</v>
      </c>
      <c r="AL87" s="103">
        <v>0</v>
      </c>
      <c r="AM87" s="103">
        <v>0</v>
      </c>
      <c r="AN87" s="103">
        <v>0</v>
      </c>
      <c r="AO87" s="103">
        <v>0</v>
      </c>
      <c r="AP87" s="103">
        <v>0</v>
      </c>
      <c r="AQ87" s="103">
        <v>0</v>
      </c>
      <c r="AR87" s="103">
        <v>0</v>
      </c>
      <c r="AS87" s="103">
        <v>0</v>
      </c>
      <c r="AT87" s="103">
        <v>0</v>
      </c>
      <c r="AU87" s="103">
        <v>0</v>
      </c>
      <c r="AV87" s="103">
        <v>0</v>
      </c>
      <c r="AW87" s="103">
        <v>0</v>
      </c>
      <c r="AX87" s="103">
        <v>0</v>
      </c>
      <c r="AY87" s="103">
        <v>0</v>
      </c>
      <c r="AZ87" s="103">
        <v>0</v>
      </c>
      <c r="BA87" s="103">
        <v>0</v>
      </c>
      <c r="BB87" s="103">
        <v>0</v>
      </c>
      <c r="BC87" s="103">
        <v>0</v>
      </c>
      <c r="BD87" s="103">
        <v>0</v>
      </c>
      <c r="BE87" s="103">
        <v>0</v>
      </c>
      <c r="BF87" s="103">
        <v>0</v>
      </c>
      <c r="BG87" s="103">
        <v>0</v>
      </c>
      <c r="BH87" s="103">
        <v>0</v>
      </c>
      <c r="BI87" s="103">
        <v>0</v>
      </c>
      <c r="BJ87" s="103">
        <v>0</v>
      </c>
      <c r="BK87" s="103">
        <v>0</v>
      </c>
      <c r="BL87" s="103">
        <v>0</v>
      </c>
      <c r="BM87" s="103">
        <v>0</v>
      </c>
      <c r="BN87" s="103">
        <v>0</v>
      </c>
      <c r="BO87" s="103">
        <v>0</v>
      </c>
      <c r="BP87" s="103">
        <v>0</v>
      </c>
      <c r="BQ87" s="103">
        <v>0</v>
      </c>
      <c r="BR87" s="103">
        <v>0</v>
      </c>
      <c r="BS87" s="103">
        <v>0</v>
      </c>
      <c r="BT87" s="103">
        <v>0</v>
      </c>
      <c r="BU87" s="103">
        <v>0</v>
      </c>
      <c r="BV87" s="103">
        <v>0</v>
      </c>
      <c r="BW87" s="103">
        <v>0</v>
      </c>
      <c r="BX87" s="103">
        <v>0</v>
      </c>
      <c r="BY87" s="103">
        <v>0</v>
      </c>
      <c r="BZ87" s="103">
        <v>0</v>
      </c>
      <c r="CA87" s="103">
        <v>0</v>
      </c>
      <c r="CB87" s="103">
        <v>0</v>
      </c>
      <c r="CC87" s="103">
        <v>0</v>
      </c>
      <c r="CD87" s="103">
        <v>0</v>
      </c>
      <c r="CE87" s="103">
        <v>0</v>
      </c>
      <c r="CF87" s="103">
        <v>0</v>
      </c>
      <c r="CG87" s="103">
        <v>0</v>
      </c>
      <c r="CH87" s="103">
        <v>0</v>
      </c>
      <c r="CI87" s="103">
        <v>0</v>
      </c>
      <c r="CJ87" s="103">
        <v>0</v>
      </c>
      <c r="CK87" s="103">
        <v>0</v>
      </c>
      <c r="CL87" s="103">
        <v>0</v>
      </c>
      <c r="CM87" s="103">
        <v>0</v>
      </c>
      <c r="CN87" s="103">
        <v>0</v>
      </c>
      <c r="CO87" s="103">
        <v>0</v>
      </c>
      <c r="CP87" s="103">
        <v>0</v>
      </c>
      <c r="CQ87" s="103">
        <v>0</v>
      </c>
      <c r="CR87" s="103">
        <v>0</v>
      </c>
      <c r="CS87" s="103">
        <v>0</v>
      </c>
      <c r="CT87" s="103">
        <v>0</v>
      </c>
      <c r="CU87" s="103">
        <v>0</v>
      </c>
    </row>
    <row r="88" spans="2:99" x14ac:dyDescent="0.2">
      <c r="C88" s="102" t="s">
        <v>253</v>
      </c>
      <c r="D88" s="103">
        <v>0</v>
      </c>
      <c r="E88" s="103">
        <v>0</v>
      </c>
      <c r="F88" s="103">
        <v>0</v>
      </c>
      <c r="G88" s="103">
        <v>0</v>
      </c>
      <c r="H88" s="103">
        <v>0</v>
      </c>
      <c r="I88" s="103">
        <v>0</v>
      </c>
      <c r="J88" s="103">
        <v>0</v>
      </c>
      <c r="K88" s="103">
        <v>0</v>
      </c>
      <c r="L88" s="103">
        <v>0</v>
      </c>
      <c r="M88" s="103">
        <v>0</v>
      </c>
      <c r="N88" s="103">
        <v>0</v>
      </c>
      <c r="O88" s="103">
        <v>0</v>
      </c>
      <c r="P88" s="103">
        <v>0</v>
      </c>
      <c r="Q88" s="103">
        <v>0</v>
      </c>
      <c r="R88" s="103">
        <v>0</v>
      </c>
      <c r="S88" s="103">
        <v>0</v>
      </c>
      <c r="T88" s="103">
        <v>0</v>
      </c>
      <c r="U88" s="103">
        <v>0</v>
      </c>
      <c r="V88" s="103">
        <v>0</v>
      </c>
      <c r="W88" s="103">
        <v>0</v>
      </c>
      <c r="X88" s="103">
        <v>0</v>
      </c>
      <c r="Y88" s="103">
        <v>0</v>
      </c>
      <c r="Z88" s="103">
        <v>0</v>
      </c>
      <c r="AA88" s="103">
        <v>0</v>
      </c>
      <c r="AB88" s="103">
        <v>0</v>
      </c>
      <c r="AC88" s="103">
        <v>0</v>
      </c>
      <c r="AD88" s="103">
        <v>0</v>
      </c>
      <c r="AE88" s="103">
        <v>0</v>
      </c>
      <c r="AF88" s="103">
        <v>0</v>
      </c>
      <c r="AG88" s="103">
        <v>0</v>
      </c>
      <c r="AH88" s="103">
        <v>0</v>
      </c>
      <c r="AI88" s="103">
        <v>0</v>
      </c>
      <c r="AJ88" s="103">
        <v>0</v>
      </c>
      <c r="AK88" s="103">
        <v>0</v>
      </c>
      <c r="AL88" s="103">
        <v>0</v>
      </c>
      <c r="AM88" s="103">
        <v>0</v>
      </c>
      <c r="AN88" s="103">
        <v>0</v>
      </c>
      <c r="AO88" s="103">
        <v>0</v>
      </c>
      <c r="AP88" s="103">
        <v>0</v>
      </c>
      <c r="AQ88" s="103">
        <v>0</v>
      </c>
      <c r="AR88" s="103">
        <v>0</v>
      </c>
      <c r="AS88" s="103">
        <v>0</v>
      </c>
      <c r="AT88" s="103">
        <v>0</v>
      </c>
      <c r="AU88" s="103">
        <v>0</v>
      </c>
      <c r="AV88" s="103">
        <v>0</v>
      </c>
      <c r="AW88" s="103">
        <v>0</v>
      </c>
      <c r="AX88" s="103">
        <v>0</v>
      </c>
      <c r="AY88" s="103">
        <v>0</v>
      </c>
      <c r="AZ88" s="103">
        <v>0</v>
      </c>
      <c r="BA88" s="103">
        <v>0</v>
      </c>
      <c r="BB88" s="103">
        <v>0</v>
      </c>
      <c r="BC88" s="103">
        <v>0</v>
      </c>
      <c r="BD88" s="103">
        <v>0</v>
      </c>
      <c r="BE88" s="103">
        <v>0</v>
      </c>
      <c r="BF88" s="103">
        <v>0</v>
      </c>
      <c r="BG88" s="103">
        <v>0</v>
      </c>
      <c r="BH88" s="103">
        <v>0</v>
      </c>
      <c r="BI88" s="103">
        <v>0</v>
      </c>
      <c r="BJ88" s="103">
        <v>0</v>
      </c>
      <c r="BK88" s="103">
        <v>0</v>
      </c>
      <c r="BL88" s="103">
        <v>0</v>
      </c>
      <c r="BM88" s="103">
        <v>0</v>
      </c>
      <c r="BN88" s="103">
        <v>0</v>
      </c>
      <c r="BO88" s="103">
        <v>0</v>
      </c>
      <c r="BP88" s="103">
        <v>0</v>
      </c>
      <c r="BQ88" s="103">
        <v>0</v>
      </c>
      <c r="BR88" s="103">
        <v>0</v>
      </c>
      <c r="BS88" s="103">
        <v>0</v>
      </c>
      <c r="BT88" s="103">
        <v>0</v>
      </c>
      <c r="BU88" s="103">
        <v>0</v>
      </c>
      <c r="BV88" s="103">
        <v>0</v>
      </c>
      <c r="BW88" s="103">
        <v>0</v>
      </c>
      <c r="BX88" s="103">
        <v>0</v>
      </c>
      <c r="BY88" s="103">
        <v>0</v>
      </c>
      <c r="BZ88" s="103">
        <v>0</v>
      </c>
      <c r="CA88" s="103">
        <v>0</v>
      </c>
      <c r="CB88" s="103">
        <v>0</v>
      </c>
      <c r="CC88" s="103">
        <v>0</v>
      </c>
      <c r="CD88" s="103">
        <v>0</v>
      </c>
      <c r="CE88" s="103">
        <v>0</v>
      </c>
      <c r="CF88" s="103">
        <v>0</v>
      </c>
      <c r="CG88" s="103">
        <v>0</v>
      </c>
      <c r="CH88" s="103">
        <v>0</v>
      </c>
      <c r="CI88" s="103">
        <v>0</v>
      </c>
      <c r="CJ88" s="103">
        <v>0</v>
      </c>
      <c r="CK88" s="103">
        <v>0</v>
      </c>
      <c r="CL88" s="103">
        <v>0</v>
      </c>
      <c r="CM88" s="103">
        <v>0</v>
      </c>
      <c r="CN88" s="103">
        <v>0</v>
      </c>
      <c r="CO88" s="103">
        <v>0</v>
      </c>
      <c r="CP88" s="103">
        <v>0</v>
      </c>
      <c r="CQ88" s="103">
        <v>0</v>
      </c>
      <c r="CR88" s="103">
        <v>0</v>
      </c>
      <c r="CS88" s="103">
        <v>0</v>
      </c>
      <c r="CT88" s="103">
        <v>0</v>
      </c>
      <c r="CU88" s="103">
        <v>0</v>
      </c>
    </row>
    <row r="89" spans="2:99" x14ac:dyDescent="0.2">
      <c r="C89" s="102" t="s">
        <v>254</v>
      </c>
      <c r="D89" s="103">
        <v>0</v>
      </c>
      <c r="E89" s="103">
        <v>0</v>
      </c>
      <c r="F89" s="103">
        <v>0</v>
      </c>
      <c r="G89" s="103">
        <v>0</v>
      </c>
      <c r="H89" s="103">
        <v>0</v>
      </c>
      <c r="I89" s="103">
        <v>0</v>
      </c>
      <c r="J89" s="103">
        <v>0</v>
      </c>
      <c r="K89" s="103">
        <v>0</v>
      </c>
      <c r="L89" s="103">
        <v>0</v>
      </c>
      <c r="M89" s="103">
        <v>0</v>
      </c>
      <c r="N89" s="103">
        <v>0</v>
      </c>
      <c r="O89" s="103">
        <v>0</v>
      </c>
      <c r="P89" s="103">
        <v>0</v>
      </c>
      <c r="Q89" s="103">
        <v>0</v>
      </c>
      <c r="R89" s="103">
        <v>0</v>
      </c>
      <c r="S89" s="103">
        <v>0</v>
      </c>
      <c r="T89" s="103">
        <v>0</v>
      </c>
      <c r="U89" s="103">
        <v>0</v>
      </c>
      <c r="V89" s="103">
        <v>0</v>
      </c>
      <c r="W89" s="103">
        <v>0</v>
      </c>
      <c r="X89" s="103">
        <v>0</v>
      </c>
      <c r="Y89" s="103">
        <v>0</v>
      </c>
      <c r="Z89" s="103">
        <v>0</v>
      </c>
      <c r="AA89" s="103">
        <v>0</v>
      </c>
      <c r="AB89" s="103">
        <v>0</v>
      </c>
      <c r="AC89" s="103">
        <v>0</v>
      </c>
      <c r="AD89" s="103">
        <v>0</v>
      </c>
      <c r="AE89" s="103">
        <v>0</v>
      </c>
      <c r="AF89" s="103">
        <v>0</v>
      </c>
      <c r="AG89" s="103">
        <v>0</v>
      </c>
      <c r="AH89" s="103">
        <v>0</v>
      </c>
      <c r="AI89" s="103">
        <v>0</v>
      </c>
      <c r="AJ89" s="103">
        <v>0</v>
      </c>
      <c r="AK89" s="103">
        <v>0</v>
      </c>
      <c r="AL89" s="103">
        <v>0</v>
      </c>
      <c r="AM89" s="103">
        <v>0</v>
      </c>
      <c r="AN89" s="103">
        <v>0</v>
      </c>
      <c r="AO89" s="103">
        <v>0</v>
      </c>
      <c r="AP89" s="103">
        <v>0</v>
      </c>
      <c r="AQ89" s="103">
        <v>0</v>
      </c>
      <c r="AR89" s="103">
        <v>0</v>
      </c>
      <c r="AS89" s="103">
        <v>0</v>
      </c>
      <c r="AT89" s="103">
        <v>0</v>
      </c>
      <c r="AU89" s="103">
        <v>0</v>
      </c>
      <c r="AV89" s="103">
        <v>0</v>
      </c>
      <c r="AW89" s="103">
        <v>0</v>
      </c>
      <c r="AX89" s="103">
        <v>0</v>
      </c>
      <c r="AY89" s="103">
        <v>0</v>
      </c>
      <c r="AZ89" s="103">
        <v>0</v>
      </c>
      <c r="BA89" s="103">
        <v>0</v>
      </c>
      <c r="BB89" s="103">
        <v>0</v>
      </c>
      <c r="BC89" s="103">
        <v>0</v>
      </c>
      <c r="BD89" s="103">
        <v>0</v>
      </c>
      <c r="BE89" s="103">
        <v>0</v>
      </c>
      <c r="BF89" s="103">
        <v>0</v>
      </c>
      <c r="BG89" s="103">
        <v>0</v>
      </c>
      <c r="BH89" s="103">
        <v>0</v>
      </c>
      <c r="BI89" s="103">
        <v>0</v>
      </c>
      <c r="BJ89" s="103">
        <v>0</v>
      </c>
      <c r="BK89" s="103">
        <v>0</v>
      </c>
      <c r="BL89" s="103">
        <v>0</v>
      </c>
      <c r="BM89" s="103">
        <v>0</v>
      </c>
      <c r="BN89" s="103">
        <v>0</v>
      </c>
      <c r="BO89" s="103">
        <v>0</v>
      </c>
      <c r="BP89" s="103">
        <v>0</v>
      </c>
      <c r="BQ89" s="103">
        <v>0</v>
      </c>
      <c r="BR89" s="103">
        <v>0</v>
      </c>
      <c r="BS89" s="103">
        <v>0</v>
      </c>
      <c r="BT89" s="103">
        <v>0</v>
      </c>
      <c r="BU89" s="103">
        <v>0</v>
      </c>
      <c r="BV89" s="103">
        <v>0</v>
      </c>
      <c r="BW89" s="103">
        <v>0</v>
      </c>
      <c r="BX89" s="103">
        <v>0</v>
      </c>
      <c r="BY89" s="103">
        <v>0</v>
      </c>
      <c r="BZ89" s="103">
        <v>0</v>
      </c>
      <c r="CA89" s="103">
        <v>0</v>
      </c>
      <c r="CB89" s="103">
        <v>0</v>
      </c>
      <c r="CC89" s="103">
        <v>0</v>
      </c>
      <c r="CD89" s="103">
        <v>0</v>
      </c>
      <c r="CE89" s="103">
        <v>0</v>
      </c>
      <c r="CF89" s="103">
        <v>0</v>
      </c>
      <c r="CG89" s="103">
        <v>0</v>
      </c>
      <c r="CH89" s="103">
        <v>0</v>
      </c>
      <c r="CI89" s="103">
        <v>0</v>
      </c>
      <c r="CJ89" s="103">
        <v>0</v>
      </c>
      <c r="CK89" s="103">
        <v>0</v>
      </c>
      <c r="CL89" s="103">
        <v>0</v>
      </c>
      <c r="CM89" s="103">
        <v>0</v>
      </c>
      <c r="CN89" s="103">
        <v>0</v>
      </c>
      <c r="CO89" s="103">
        <v>0</v>
      </c>
      <c r="CP89" s="103">
        <v>0</v>
      </c>
      <c r="CQ89" s="103">
        <v>0</v>
      </c>
      <c r="CR89" s="103">
        <v>0</v>
      </c>
      <c r="CS89" s="103">
        <v>0</v>
      </c>
      <c r="CT89" s="103">
        <v>0</v>
      </c>
      <c r="CU89" s="103">
        <v>0</v>
      </c>
    </row>
    <row r="90" spans="2:99" x14ac:dyDescent="0.2">
      <c r="C90" s="102" t="s">
        <v>255</v>
      </c>
      <c r="D90" s="103">
        <v>0</v>
      </c>
      <c r="E90" s="103">
        <v>0</v>
      </c>
      <c r="F90" s="103">
        <v>0</v>
      </c>
      <c r="G90" s="103">
        <v>0</v>
      </c>
      <c r="H90" s="103">
        <v>0</v>
      </c>
      <c r="I90" s="103">
        <v>0</v>
      </c>
      <c r="J90" s="103">
        <v>0</v>
      </c>
      <c r="K90" s="103">
        <v>0</v>
      </c>
      <c r="L90" s="103">
        <v>0</v>
      </c>
      <c r="M90" s="103">
        <v>0</v>
      </c>
      <c r="N90" s="103">
        <v>0</v>
      </c>
      <c r="O90" s="103">
        <v>0</v>
      </c>
      <c r="P90" s="103">
        <v>0</v>
      </c>
      <c r="Q90" s="103">
        <v>0</v>
      </c>
      <c r="R90" s="103">
        <v>0</v>
      </c>
      <c r="S90" s="103">
        <v>0</v>
      </c>
      <c r="T90" s="103">
        <v>0</v>
      </c>
      <c r="U90" s="103">
        <v>0</v>
      </c>
      <c r="V90" s="103">
        <v>0</v>
      </c>
      <c r="W90" s="103">
        <v>0</v>
      </c>
      <c r="X90" s="103">
        <v>0</v>
      </c>
      <c r="Y90" s="103">
        <v>0</v>
      </c>
      <c r="Z90" s="103">
        <v>0</v>
      </c>
      <c r="AA90" s="103">
        <v>0</v>
      </c>
      <c r="AB90" s="103">
        <v>0</v>
      </c>
      <c r="AC90" s="103">
        <v>0</v>
      </c>
      <c r="AD90" s="103">
        <v>0</v>
      </c>
      <c r="AE90" s="103">
        <v>0</v>
      </c>
      <c r="AF90" s="103">
        <v>0</v>
      </c>
      <c r="AG90" s="103">
        <v>0</v>
      </c>
      <c r="AH90" s="103">
        <v>0</v>
      </c>
      <c r="AI90" s="103">
        <v>0</v>
      </c>
      <c r="AJ90" s="103">
        <v>0</v>
      </c>
      <c r="AK90" s="103">
        <v>0</v>
      </c>
      <c r="AL90" s="103">
        <v>0</v>
      </c>
      <c r="AM90" s="103">
        <v>0</v>
      </c>
      <c r="AN90" s="103">
        <v>0</v>
      </c>
      <c r="AO90" s="103">
        <v>0</v>
      </c>
      <c r="AP90" s="103">
        <v>0</v>
      </c>
      <c r="AQ90" s="103">
        <v>0</v>
      </c>
      <c r="AR90" s="103">
        <v>0</v>
      </c>
      <c r="AS90" s="103">
        <v>0</v>
      </c>
      <c r="AT90" s="103">
        <v>0</v>
      </c>
      <c r="AU90" s="103">
        <v>0</v>
      </c>
      <c r="AV90" s="103">
        <v>0</v>
      </c>
      <c r="AW90" s="103">
        <v>0</v>
      </c>
      <c r="AX90" s="103">
        <v>0</v>
      </c>
      <c r="AY90" s="103">
        <v>0</v>
      </c>
      <c r="AZ90" s="103">
        <v>0</v>
      </c>
      <c r="BA90" s="103">
        <v>0</v>
      </c>
      <c r="BB90" s="103">
        <v>0</v>
      </c>
      <c r="BC90" s="103">
        <v>0</v>
      </c>
      <c r="BD90" s="103">
        <v>0</v>
      </c>
      <c r="BE90" s="103">
        <v>0</v>
      </c>
      <c r="BF90" s="103">
        <v>0</v>
      </c>
      <c r="BG90" s="103">
        <v>0</v>
      </c>
      <c r="BH90" s="103">
        <v>0</v>
      </c>
      <c r="BI90" s="103">
        <v>0</v>
      </c>
      <c r="BJ90" s="103">
        <v>0</v>
      </c>
      <c r="BK90" s="103">
        <v>0</v>
      </c>
      <c r="BL90" s="103">
        <v>0</v>
      </c>
      <c r="BM90" s="103">
        <v>0</v>
      </c>
      <c r="BN90" s="103">
        <v>0</v>
      </c>
      <c r="BO90" s="103">
        <v>0</v>
      </c>
      <c r="BP90" s="103">
        <v>0</v>
      </c>
      <c r="BQ90" s="103">
        <v>0</v>
      </c>
      <c r="BR90" s="103">
        <v>0</v>
      </c>
      <c r="BS90" s="103">
        <v>0</v>
      </c>
      <c r="BT90" s="103">
        <v>0</v>
      </c>
      <c r="BU90" s="103">
        <v>0</v>
      </c>
      <c r="BV90" s="103">
        <v>0</v>
      </c>
      <c r="BW90" s="103">
        <v>0</v>
      </c>
      <c r="BX90" s="103">
        <v>0</v>
      </c>
      <c r="BY90" s="103">
        <v>0</v>
      </c>
      <c r="BZ90" s="103">
        <v>0</v>
      </c>
      <c r="CA90" s="103">
        <v>0</v>
      </c>
      <c r="CB90" s="103">
        <v>0</v>
      </c>
      <c r="CC90" s="103">
        <v>0</v>
      </c>
      <c r="CD90" s="103">
        <v>0</v>
      </c>
      <c r="CE90" s="103">
        <v>0</v>
      </c>
      <c r="CF90" s="103">
        <v>0</v>
      </c>
      <c r="CG90" s="103">
        <v>0</v>
      </c>
      <c r="CH90" s="103">
        <v>0</v>
      </c>
      <c r="CI90" s="103">
        <v>0</v>
      </c>
      <c r="CJ90" s="103">
        <v>0</v>
      </c>
      <c r="CK90" s="103">
        <v>0</v>
      </c>
      <c r="CL90" s="103">
        <v>0</v>
      </c>
      <c r="CM90" s="103">
        <v>0</v>
      </c>
      <c r="CN90" s="103">
        <v>0</v>
      </c>
      <c r="CO90" s="103">
        <v>0</v>
      </c>
      <c r="CP90" s="103">
        <v>0</v>
      </c>
      <c r="CQ90" s="103">
        <v>0</v>
      </c>
      <c r="CR90" s="103">
        <v>0</v>
      </c>
      <c r="CS90" s="103">
        <v>0</v>
      </c>
      <c r="CT90" s="103">
        <v>0</v>
      </c>
      <c r="CU90" s="103">
        <v>0</v>
      </c>
    </row>
    <row r="91" spans="2:99" x14ac:dyDescent="0.2">
      <c r="C91" s="102" t="s">
        <v>256</v>
      </c>
      <c r="D91" s="103">
        <v>0</v>
      </c>
      <c r="E91" s="103">
        <v>0</v>
      </c>
      <c r="F91" s="103">
        <v>0</v>
      </c>
      <c r="G91" s="103">
        <v>0</v>
      </c>
      <c r="H91" s="103">
        <v>0</v>
      </c>
      <c r="I91" s="103">
        <v>0</v>
      </c>
      <c r="J91" s="103">
        <v>0</v>
      </c>
      <c r="K91" s="103">
        <v>0</v>
      </c>
      <c r="L91" s="103">
        <v>0</v>
      </c>
      <c r="M91" s="103">
        <v>0</v>
      </c>
      <c r="N91" s="103">
        <v>0</v>
      </c>
      <c r="O91" s="103">
        <v>0</v>
      </c>
      <c r="P91" s="103">
        <v>0</v>
      </c>
      <c r="Q91" s="103">
        <v>0</v>
      </c>
      <c r="R91" s="103">
        <v>0</v>
      </c>
      <c r="S91" s="103">
        <v>0</v>
      </c>
      <c r="T91" s="103">
        <v>0</v>
      </c>
      <c r="U91" s="103">
        <v>0</v>
      </c>
      <c r="V91" s="103">
        <v>0</v>
      </c>
      <c r="W91" s="103">
        <v>0</v>
      </c>
      <c r="X91" s="103">
        <v>0</v>
      </c>
      <c r="Y91" s="103">
        <v>0</v>
      </c>
      <c r="Z91" s="103">
        <v>0</v>
      </c>
      <c r="AA91" s="103">
        <v>0</v>
      </c>
      <c r="AB91" s="103">
        <v>0</v>
      </c>
      <c r="AC91" s="103">
        <v>0</v>
      </c>
      <c r="AD91" s="103">
        <v>0</v>
      </c>
      <c r="AE91" s="103">
        <v>0</v>
      </c>
      <c r="AF91" s="103">
        <v>0</v>
      </c>
      <c r="AG91" s="103">
        <v>0</v>
      </c>
      <c r="AH91" s="103">
        <v>0</v>
      </c>
      <c r="AI91" s="103">
        <v>0</v>
      </c>
      <c r="AJ91" s="103">
        <v>0</v>
      </c>
      <c r="AK91" s="103">
        <v>0</v>
      </c>
      <c r="AL91" s="103">
        <v>0</v>
      </c>
      <c r="AM91" s="103">
        <v>0</v>
      </c>
      <c r="AN91" s="103">
        <v>0</v>
      </c>
      <c r="AO91" s="103">
        <v>0</v>
      </c>
      <c r="AP91" s="103">
        <v>0</v>
      </c>
      <c r="AQ91" s="103">
        <v>0</v>
      </c>
      <c r="AR91" s="103">
        <v>0</v>
      </c>
      <c r="AS91" s="103">
        <v>0</v>
      </c>
      <c r="AT91" s="103">
        <v>0</v>
      </c>
      <c r="AU91" s="103">
        <v>0</v>
      </c>
      <c r="AV91" s="103">
        <v>0</v>
      </c>
      <c r="AW91" s="103">
        <v>0</v>
      </c>
      <c r="AX91" s="103">
        <v>0</v>
      </c>
      <c r="AY91" s="103">
        <v>0</v>
      </c>
      <c r="AZ91" s="103">
        <v>0</v>
      </c>
      <c r="BA91" s="103">
        <v>0</v>
      </c>
      <c r="BB91" s="103">
        <v>0</v>
      </c>
      <c r="BC91" s="103">
        <v>0</v>
      </c>
      <c r="BD91" s="103">
        <v>0</v>
      </c>
      <c r="BE91" s="103">
        <v>0</v>
      </c>
      <c r="BF91" s="103">
        <v>0</v>
      </c>
      <c r="BG91" s="103">
        <v>0</v>
      </c>
      <c r="BH91" s="103">
        <v>0</v>
      </c>
      <c r="BI91" s="103">
        <v>0</v>
      </c>
      <c r="BJ91" s="103">
        <v>0</v>
      </c>
      <c r="BK91" s="103">
        <v>0</v>
      </c>
      <c r="BL91" s="103">
        <v>0</v>
      </c>
      <c r="BM91" s="103">
        <v>0</v>
      </c>
      <c r="BN91" s="103">
        <v>0</v>
      </c>
      <c r="BO91" s="103">
        <v>0</v>
      </c>
      <c r="BP91" s="103">
        <v>0</v>
      </c>
      <c r="BQ91" s="103">
        <v>0</v>
      </c>
      <c r="BR91" s="103">
        <v>0</v>
      </c>
      <c r="BS91" s="103">
        <v>0</v>
      </c>
      <c r="BT91" s="103">
        <v>0</v>
      </c>
      <c r="BU91" s="103">
        <v>0</v>
      </c>
      <c r="BV91" s="103">
        <v>0</v>
      </c>
      <c r="BW91" s="103">
        <v>0</v>
      </c>
      <c r="BX91" s="103">
        <v>0</v>
      </c>
      <c r="BY91" s="103">
        <v>0</v>
      </c>
      <c r="BZ91" s="103">
        <v>0</v>
      </c>
      <c r="CA91" s="103">
        <v>0</v>
      </c>
      <c r="CB91" s="103">
        <v>0</v>
      </c>
      <c r="CC91" s="103">
        <v>0</v>
      </c>
      <c r="CD91" s="103">
        <v>0</v>
      </c>
      <c r="CE91" s="103">
        <v>0</v>
      </c>
      <c r="CF91" s="103">
        <v>0</v>
      </c>
      <c r="CG91" s="103">
        <v>0</v>
      </c>
      <c r="CH91" s="103">
        <v>0</v>
      </c>
      <c r="CI91" s="103">
        <v>0</v>
      </c>
      <c r="CJ91" s="103">
        <v>0</v>
      </c>
      <c r="CK91" s="103">
        <v>0</v>
      </c>
      <c r="CL91" s="103">
        <v>0</v>
      </c>
      <c r="CM91" s="103">
        <v>0</v>
      </c>
      <c r="CN91" s="103">
        <v>0</v>
      </c>
      <c r="CO91" s="103">
        <v>0</v>
      </c>
      <c r="CP91" s="103">
        <v>0</v>
      </c>
      <c r="CQ91" s="103">
        <v>0</v>
      </c>
      <c r="CR91" s="103">
        <v>0</v>
      </c>
      <c r="CS91" s="103">
        <v>0</v>
      </c>
      <c r="CT91" s="103">
        <v>0</v>
      </c>
      <c r="CU91" s="103">
        <v>0</v>
      </c>
    </row>
    <row r="92" spans="2:99" x14ac:dyDescent="0.2">
      <c r="C92" s="102" t="s">
        <v>257</v>
      </c>
      <c r="D92" s="103">
        <v>0</v>
      </c>
      <c r="E92" s="103">
        <v>0</v>
      </c>
      <c r="F92" s="103">
        <v>0</v>
      </c>
      <c r="G92" s="103">
        <v>0</v>
      </c>
      <c r="H92" s="103">
        <v>0</v>
      </c>
      <c r="I92" s="103">
        <v>0</v>
      </c>
      <c r="J92" s="103">
        <v>0</v>
      </c>
      <c r="K92" s="103">
        <v>0</v>
      </c>
      <c r="L92" s="103">
        <v>0</v>
      </c>
      <c r="M92" s="103">
        <v>0</v>
      </c>
      <c r="N92" s="103">
        <v>0</v>
      </c>
      <c r="O92" s="103">
        <v>0</v>
      </c>
      <c r="P92" s="103">
        <v>0</v>
      </c>
      <c r="Q92" s="103">
        <v>0</v>
      </c>
      <c r="R92" s="103">
        <v>0</v>
      </c>
      <c r="S92" s="103">
        <v>0</v>
      </c>
      <c r="T92" s="103">
        <v>0</v>
      </c>
      <c r="U92" s="103">
        <v>0</v>
      </c>
      <c r="V92" s="103">
        <v>0</v>
      </c>
      <c r="W92" s="103">
        <v>0</v>
      </c>
      <c r="X92" s="103">
        <v>0</v>
      </c>
      <c r="Y92" s="103">
        <v>0</v>
      </c>
      <c r="Z92" s="103">
        <v>0</v>
      </c>
      <c r="AA92" s="103">
        <v>0</v>
      </c>
      <c r="AB92" s="103">
        <v>0</v>
      </c>
      <c r="AC92" s="103">
        <v>0</v>
      </c>
      <c r="AD92" s="103">
        <v>0</v>
      </c>
      <c r="AE92" s="103">
        <v>0</v>
      </c>
      <c r="AF92" s="103">
        <v>0</v>
      </c>
      <c r="AG92" s="103">
        <v>0</v>
      </c>
      <c r="AH92" s="103">
        <v>0</v>
      </c>
      <c r="AI92" s="103">
        <v>0</v>
      </c>
      <c r="AJ92" s="103">
        <v>0</v>
      </c>
      <c r="AK92" s="103">
        <v>0</v>
      </c>
      <c r="AL92" s="103">
        <v>0</v>
      </c>
      <c r="AM92" s="103">
        <v>0</v>
      </c>
      <c r="AN92" s="103">
        <v>0</v>
      </c>
      <c r="AO92" s="103">
        <v>0</v>
      </c>
      <c r="AP92" s="103">
        <v>0</v>
      </c>
      <c r="AQ92" s="103">
        <v>0</v>
      </c>
      <c r="AR92" s="103">
        <v>0</v>
      </c>
      <c r="AS92" s="103">
        <v>0</v>
      </c>
      <c r="AT92" s="103">
        <v>0</v>
      </c>
      <c r="AU92" s="103">
        <v>0</v>
      </c>
      <c r="AV92" s="103">
        <v>0</v>
      </c>
      <c r="AW92" s="103">
        <v>0</v>
      </c>
      <c r="AX92" s="103">
        <v>0</v>
      </c>
      <c r="AY92" s="103">
        <v>0</v>
      </c>
      <c r="AZ92" s="103">
        <v>0</v>
      </c>
      <c r="BA92" s="103">
        <v>0</v>
      </c>
      <c r="BB92" s="103">
        <v>0</v>
      </c>
      <c r="BC92" s="103">
        <v>0</v>
      </c>
      <c r="BD92" s="103">
        <v>0</v>
      </c>
      <c r="BE92" s="103">
        <v>0</v>
      </c>
      <c r="BF92" s="103">
        <v>0</v>
      </c>
      <c r="BG92" s="103">
        <v>0</v>
      </c>
      <c r="BH92" s="103">
        <v>0</v>
      </c>
      <c r="BI92" s="103">
        <v>0</v>
      </c>
      <c r="BJ92" s="103">
        <v>0</v>
      </c>
      <c r="BK92" s="103">
        <v>0</v>
      </c>
      <c r="BL92" s="103">
        <v>0</v>
      </c>
      <c r="BM92" s="103">
        <v>0</v>
      </c>
      <c r="BN92" s="103">
        <v>0</v>
      </c>
      <c r="BO92" s="103">
        <v>0</v>
      </c>
      <c r="BP92" s="103">
        <v>0</v>
      </c>
      <c r="BQ92" s="103">
        <v>0</v>
      </c>
      <c r="BR92" s="103">
        <v>0</v>
      </c>
      <c r="BS92" s="103">
        <v>0</v>
      </c>
      <c r="BT92" s="103">
        <v>0</v>
      </c>
      <c r="BU92" s="103">
        <v>0</v>
      </c>
      <c r="BV92" s="103">
        <v>0</v>
      </c>
      <c r="BW92" s="103">
        <v>0</v>
      </c>
      <c r="BX92" s="103">
        <v>0</v>
      </c>
      <c r="BY92" s="103">
        <v>0</v>
      </c>
      <c r="BZ92" s="103">
        <v>0</v>
      </c>
      <c r="CA92" s="103">
        <v>0</v>
      </c>
      <c r="CB92" s="103">
        <v>0</v>
      </c>
      <c r="CC92" s="103">
        <v>0</v>
      </c>
      <c r="CD92" s="103">
        <v>0</v>
      </c>
      <c r="CE92" s="103">
        <v>0</v>
      </c>
      <c r="CF92" s="103">
        <v>0</v>
      </c>
      <c r="CG92" s="103">
        <v>0</v>
      </c>
      <c r="CH92" s="103">
        <v>0</v>
      </c>
      <c r="CI92" s="103">
        <v>0</v>
      </c>
      <c r="CJ92" s="103">
        <v>0</v>
      </c>
      <c r="CK92" s="103">
        <v>0</v>
      </c>
      <c r="CL92" s="103">
        <v>0</v>
      </c>
      <c r="CM92" s="103">
        <v>0</v>
      </c>
      <c r="CN92" s="103">
        <v>0</v>
      </c>
      <c r="CO92" s="103">
        <v>0</v>
      </c>
      <c r="CP92" s="103">
        <v>0</v>
      </c>
      <c r="CQ92" s="103">
        <v>0</v>
      </c>
      <c r="CR92" s="103">
        <v>0</v>
      </c>
      <c r="CS92" s="103">
        <v>0</v>
      </c>
      <c r="CT92" s="103">
        <v>0</v>
      </c>
      <c r="CU92" s="103">
        <v>0</v>
      </c>
    </row>
    <row r="93" spans="2:99" x14ac:dyDescent="0.2">
      <c r="C93" s="102" t="s">
        <v>258</v>
      </c>
      <c r="D93" s="103">
        <v>0</v>
      </c>
      <c r="E93" s="103">
        <v>0</v>
      </c>
      <c r="F93" s="103">
        <v>0</v>
      </c>
      <c r="G93" s="103">
        <v>0</v>
      </c>
      <c r="H93" s="103">
        <v>0</v>
      </c>
      <c r="I93" s="103">
        <v>0</v>
      </c>
      <c r="J93" s="103">
        <v>0</v>
      </c>
      <c r="K93" s="103">
        <v>0</v>
      </c>
      <c r="L93" s="103">
        <v>0</v>
      </c>
      <c r="M93" s="103">
        <v>0</v>
      </c>
      <c r="N93" s="103">
        <v>0</v>
      </c>
      <c r="O93" s="103">
        <v>0</v>
      </c>
      <c r="P93" s="103">
        <v>0</v>
      </c>
      <c r="Q93" s="103">
        <v>0</v>
      </c>
      <c r="R93" s="103">
        <v>0</v>
      </c>
      <c r="S93" s="103">
        <v>0</v>
      </c>
      <c r="T93" s="103">
        <v>0</v>
      </c>
      <c r="U93" s="103">
        <v>0</v>
      </c>
      <c r="V93" s="103">
        <v>0</v>
      </c>
      <c r="W93" s="103">
        <v>0</v>
      </c>
      <c r="X93" s="103">
        <v>0</v>
      </c>
      <c r="Y93" s="103">
        <v>0</v>
      </c>
      <c r="Z93" s="103">
        <v>0</v>
      </c>
      <c r="AA93" s="103">
        <v>0</v>
      </c>
      <c r="AB93" s="103">
        <v>0</v>
      </c>
      <c r="AC93" s="103">
        <v>0</v>
      </c>
      <c r="AD93" s="103">
        <v>0</v>
      </c>
      <c r="AE93" s="103">
        <v>0</v>
      </c>
      <c r="AF93" s="103">
        <v>0</v>
      </c>
      <c r="AG93" s="103">
        <v>0</v>
      </c>
      <c r="AH93" s="103">
        <v>0</v>
      </c>
      <c r="AI93" s="103">
        <v>0</v>
      </c>
      <c r="AJ93" s="103">
        <v>0</v>
      </c>
      <c r="AK93" s="103">
        <v>0</v>
      </c>
      <c r="AL93" s="103">
        <v>0</v>
      </c>
      <c r="AM93" s="103">
        <v>0</v>
      </c>
      <c r="AN93" s="103">
        <v>0</v>
      </c>
      <c r="AO93" s="103">
        <v>0</v>
      </c>
      <c r="AP93" s="103">
        <v>0</v>
      </c>
      <c r="AQ93" s="103">
        <v>0</v>
      </c>
      <c r="AR93" s="103">
        <v>0</v>
      </c>
      <c r="AS93" s="103">
        <v>0</v>
      </c>
      <c r="AT93" s="103">
        <v>0</v>
      </c>
      <c r="AU93" s="103">
        <v>0</v>
      </c>
      <c r="AV93" s="103">
        <v>0</v>
      </c>
      <c r="AW93" s="103">
        <v>0</v>
      </c>
      <c r="AX93" s="103">
        <v>0</v>
      </c>
      <c r="AY93" s="103">
        <v>0</v>
      </c>
      <c r="AZ93" s="103">
        <v>0</v>
      </c>
      <c r="BA93" s="103">
        <v>0</v>
      </c>
      <c r="BB93" s="103">
        <v>0</v>
      </c>
      <c r="BC93" s="103">
        <v>0</v>
      </c>
      <c r="BD93" s="103">
        <v>0</v>
      </c>
      <c r="BE93" s="103">
        <v>0</v>
      </c>
      <c r="BF93" s="103">
        <v>0</v>
      </c>
      <c r="BG93" s="103">
        <v>0</v>
      </c>
      <c r="BH93" s="103">
        <v>0</v>
      </c>
      <c r="BI93" s="103">
        <v>0</v>
      </c>
      <c r="BJ93" s="103">
        <v>0</v>
      </c>
      <c r="BK93" s="103">
        <v>0</v>
      </c>
      <c r="BL93" s="103">
        <v>0</v>
      </c>
      <c r="BM93" s="103">
        <v>0</v>
      </c>
      <c r="BN93" s="103">
        <v>0</v>
      </c>
      <c r="BO93" s="103">
        <v>0</v>
      </c>
      <c r="BP93" s="103">
        <v>0</v>
      </c>
      <c r="BQ93" s="103">
        <v>0</v>
      </c>
      <c r="BR93" s="103">
        <v>0</v>
      </c>
      <c r="BS93" s="103">
        <v>0</v>
      </c>
      <c r="BT93" s="103">
        <v>0</v>
      </c>
      <c r="BU93" s="103">
        <v>0</v>
      </c>
      <c r="BV93" s="103">
        <v>0</v>
      </c>
      <c r="BW93" s="103">
        <v>0</v>
      </c>
      <c r="BX93" s="103">
        <v>0</v>
      </c>
      <c r="BY93" s="103">
        <v>0</v>
      </c>
      <c r="BZ93" s="103">
        <v>0</v>
      </c>
      <c r="CA93" s="103">
        <v>0</v>
      </c>
      <c r="CB93" s="103">
        <v>0</v>
      </c>
      <c r="CC93" s="103">
        <v>0</v>
      </c>
      <c r="CD93" s="103">
        <v>0</v>
      </c>
      <c r="CE93" s="103">
        <v>0</v>
      </c>
      <c r="CF93" s="103">
        <v>0</v>
      </c>
      <c r="CG93" s="103">
        <v>0</v>
      </c>
      <c r="CH93" s="103">
        <v>0</v>
      </c>
      <c r="CI93" s="103">
        <v>0</v>
      </c>
      <c r="CJ93" s="103">
        <v>0</v>
      </c>
      <c r="CK93" s="103">
        <v>0</v>
      </c>
      <c r="CL93" s="103">
        <v>0</v>
      </c>
      <c r="CM93" s="103">
        <v>0</v>
      </c>
      <c r="CN93" s="103">
        <v>0</v>
      </c>
      <c r="CO93" s="103">
        <v>0</v>
      </c>
      <c r="CP93" s="103">
        <v>0</v>
      </c>
      <c r="CQ93" s="103">
        <v>0</v>
      </c>
      <c r="CR93" s="103">
        <v>0</v>
      </c>
      <c r="CS93" s="103">
        <v>0</v>
      </c>
      <c r="CT93" s="103">
        <v>0</v>
      </c>
      <c r="CU93" s="103">
        <v>0</v>
      </c>
    </row>
    <row r="94" spans="2:99" x14ac:dyDescent="0.2">
      <c r="C94" s="102" t="s">
        <v>259</v>
      </c>
      <c r="D94" s="103">
        <v>0</v>
      </c>
      <c r="E94" s="103">
        <v>0</v>
      </c>
      <c r="F94" s="103">
        <v>0</v>
      </c>
      <c r="G94" s="103">
        <v>0</v>
      </c>
      <c r="H94" s="103">
        <v>0</v>
      </c>
      <c r="I94" s="103">
        <v>0</v>
      </c>
      <c r="J94" s="103">
        <v>0</v>
      </c>
      <c r="K94" s="103">
        <v>0</v>
      </c>
      <c r="L94" s="103">
        <v>0</v>
      </c>
      <c r="M94" s="103">
        <v>0</v>
      </c>
      <c r="N94" s="103">
        <v>0</v>
      </c>
      <c r="O94" s="103">
        <v>0</v>
      </c>
      <c r="P94" s="103">
        <v>0</v>
      </c>
      <c r="Q94" s="103">
        <v>0</v>
      </c>
      <c r="R94" s="103">
        <v>0</v>
      </c>
      <c r="S94" s="103">
        <v>0</v>
      </c>
      <c r="T94" s="103">
        <v>0</v>
      </c>
      <c r="U94" s="103">
        <v>0</v>
      </c>
      <c r="V94" s="103">
        <v>0</v>
      </c>
      <c r="W94" s="103">
        <v>0</v>
      </c>
      <c r="X94" s="103">
        <v>0</v>
      </c>
      <c r="Y94" s="103">
        <v>0</v>
      </c>
      <c r="Z94" s="103">
        <v>0</v>
      </c>
      <c r="AA94" s="103">
        <v>0</v>
      </c>
      <c r="AB94" s="103">
        <v>0</v>
      </c>
      <c r="AC94" s="103">
        <v>0</v>
      </c>
      <c r="AD94" s="103">
        <v>0</v>
      </c>
      <c r="AE94" s="103">
        <v>0</v>
      </c>
      <c r="AF94" s="103">
        <v>0</v>
      </c>
      <c r="AG94" s="103">
        <v>0</v>
      </c>
      <c r="AH94" s="103">
        <v>0</v>
      </c>
      <c r="AI94" s="103">
        <v>0</v>
      </c>
      <c r="AJ94" s="103">
        <v>0</v>
      </c>
      <c r="AK94" s="103">
        <v>0</v>
      </c>
      <c r="AL94" s="103">
        <v>0</v>
      </c>
      <c r="AM94" s="103">
        <v>0</v>
      </c>
      <c r="AN94" s="103">
        <v>0</v>
      </c>
      <c r="AO94" s="103">
        <v>0</v>
      </c>
      <c r="AP94" s="103">
        <v>0</v>
      </c>
      <c r="AQ94" s="103">
        <v>0</v>
      </c>
      <c r="AR94" s="103">
        <v>0</v>
      </c>
      <c r="AS94" s="103">
        <v>0</v>
      </c>
      <c r="AT94" s="103">
        <v>0</v>
      </c>
      <c r="AU94" s="103">
        <v>0</v>
      </c>
      <c r="AV94" s="103">
        <v>0</v>
      </c>
      <c r="AW94" s="103">
        <v>0</v>
      </c>
      <c r="AX94" s="103">
        <v>0</v>
      </c>
      <c r="AY94" s="103">
        <v>0</v>
      </c>
      <c r="AZ94" s="103">
        <v>0</v>
      </c>
      <c r="BA94" s="103">
        <v>0</v>
      </c>
      <c r="BB94" s="103">
        <v>0</v>
      </c>
      <c r="BC94" s="103">
        <v>0</v>
      </c>
      <c r="BD94" s="103">
        <v>0</v>
      </c>
      <c r="BE94" s="103">
        <v>0</v>
      </c>
      <c r="BF94" s="103">
        <v>0</v>
      </c>
      <c r="BG94" s="103">
        <v>0</v>
      </c>
      <c r="BH94" s="103">
        <v>0</v>
      </c>
      <c r="BI94" s="103">
        <v>0</v>
      </c>
      <c r="BJ94" s="103">
        <v>0</v>
      </c>
      <c r="BK94" s="103">
        <v>0</v>
      </c>
      <c r="BL94" s="103">
        <v>0</v>
      </c>
      <c r="BM94" s="103">
        <v>0</v>
      </c>
      <c r="BN94" s="103">
        <v>0</v>
      </c>
      <c r="BO94" s="103">
        <v>0</v>
      </c>
      <c r="BP94" s="103">
        <v>0</v>
      </c>
      <c r="BQ94" s="103">
        <v>0</v>
      </c>
      <c r="BR94" s="103">
        <v>0</v>
      </c>
      <c r="BS94" s="103">
        <v>0</v>
      </c>
      <c r="BT94" s="103">
        <v>0</v>
      </c>
      <c r="BU94" s="103">
        <v>0</v>
      </c>
      <c r="BV94" s="103">
        <v>0</v>
      </c>
      <c r="BW94" s="103">
        <v>0</v>
      </c>
      <c r="BX94" s="103">
        <v>0</v>
      </c>
      <c r="BY94" s="103">
        <v>0</v>
      </c>
      <c r="BZ94" s="103">
        <v>0</v>
      </c>
      <c r="CA94" s="103">
        <v>0</v>
      </c>
      <c r="CB94" s="103">
        <v>0</v>
      </c>
      <c r="CC94" s="103">
        <v>0</v>
      </c>
      <c r="CD94" s="103">
        <v>0</v>
      </c>
      <c r="CE94" s="103">
        <v>0</v>
      </c>
      <c r="CF94" s="103">
        <v>0</v>
      </c>
      <c r="CG94" s="103">
        <v>0</v>
      </c>
      <c r="CH94" s="103">
        <v>0</v>
      </c>
      <c r="CI94" s="103">
        <v>0</v>
      </c>
      <c r="CJ94" s="103">
        <v>0</v>
      </c>
      <c r="CK94" s="103">
        <v>0</v>
      </c>
      <c r="CL94" s="103">
        <v>0</v>
      </c>
      <c r="CM94" s="103">
        <v>0</v>
      </c>
      <c r="CN94" s="103">
        <v>0</v>
      </c>
      <c r="CO94" s="103">
        <v>0</v>
      </c>
      <c r="CP94" s="103">
        <v>0</v>
      </c>
      <c r="CQ94" s="103">
        <v>0</v>
      </c>
      <c r="CR94" s="103">
        <v>0</v>
      </c>
      <c r="CS94" s="103">
        <v>0</v>
      </c>
      <c r="CT94" s="103">
        <v>0</v>
      </c>
      <c r="CU94" s="103">
        <v>0</v>
      </c>
    </row>
    <row r="95" spans="2:99" x14ac:dyDescent="0.2">
      <c r="B95" s="102" t="s">
        <v>132</v>
      </c>
      <c r="C95" s="102" t="s">
        <v>260</v>
      </c>
      <c r="D95" s="103">
        <v>0</v>
      </c>
      <c r="E95" s="103">
        <v>0</v>
      </c>
      <c r="F95" s="103">
        <v>0</v>
      </c>
      <c r="G95" s="103">
        <v>0</v>
      </c>
      <c r="H95" s="103">
        <v>0</v>
      </c>
      <c r="I95" s="103">
        <v>0</v>
      </c>
      <c r="J95" s="103">
        <v>0</v>
      </c>
      <c r="K95" s="103">
        <v>0</v>
      </c>
      <c r="L95" s="103">
        <v>0</v>
      </c>
      <c r="M95" s="103">
        <v>0</v>
      </c>
      <c r="N95" s="103">
        <v>0</v>
      </c>
      <c r="O95" s="103">
        <v>0</v>
      </c>
      <c r="P95" s="103">
        <v>0</v>
      </c>
      <c r="Q95" s="103">
        <v>0</v>
      </c>
      <c r="R95" s="103">
        <v>0</v>
      </c>
      <c r="S95" s="103">
        <v>0</v>
      </c>
      <c r="T95" s="103">
        <v>0</v>
      </c>
      <c r="U95" s="103">
        <v>0</v>
      </c>
      <c r="V95" s="103">
        <v>0</v>
      </c>
      <c r="W95" s="103">
        <v>0</v>
      </c>
      <c r="X95" s="103">
        <v>0</v>
      </c>
      <c r="Y95" s="103">
        <v>0</v>
      </c>
      <c r="Z95" s="103">
        <v>0</v>
      </c>
      <c r="AA95" s="103">
        <v>0</v>
      </c>
      <c r="AB95" s="103">
        <v>0</v>
      </c>
      <c r="AC95" s="103">
        <v>0</v>
      </c>
      <c r="AD95" s="103">
        <v>0</v>
      </c>
      <c r="AE95" s="103">
        <v>0</v>
      </c>
      <c r="AF95" s="103">
        <v>0</v>
      </c>
      <c r="AG95" s="103">
        <v>0</v>
      </c>
      <c r="AH95" s="103">
        <v>0</v>
      </c>
      <c r="AI95" s="103">
        <v>0</v>
      </c>
      <c r="AJ95" s="103">
        <v>0</v>
      </c>
      <c r="AK95" s="103">
        <v>0</v>
      </c>
      <c r="AL95" s="103">
        <v>0</v>
      </c>
      <c r="AM95" s="103">
        <v>0</v>
      </c>
      <c r="AN95" s="103">
        <v>0</v>
      </c>
      <c r="AO95" s="103">
        <v>0</v>
      </c>
      <c r="AP95" s="103">
        <v>0</v>
      </c>
      <c r="AQ95" s="103">
        <v>0</v>
      </c>
      <c r="AR95" s="103">
        <v>0</v>
      </c>
      <c r="AS95" s="103">
        <v>0</v>
      </c>
      <c r="AT95" s="103">
        <v>0</v>
      </c>
      <c r="AU95" s="103">
        <v>0</v>
      </c>
      <c r="AV95" s="103">
        <v>0</v>
      </c>
      <c r="AW95" s="103">
        <v>0</v>
      </c>
      <c r="AX95" s="103">
        <v>0</v>
      </c>
      <c r="AY95" s="103">
        <v>0</v>
      </c>
      <c r="AZ95" s="103">
        <v>0</v>
      </c>
      <c r="BA95" s="103">
        <v>0</v>
      </c>
      <c r="BB95" s="103">
        <v>0</v>
      </c>
      <c r="BC95" s="103">
        <v>0</v>
      </c>
      <c r="BD95" s="103">
        <v>0</v>
      </c>
      <c r="BE95" s="103">
        <v>0</v>
      </c>
      <c r="BF95" s="103">
        <v>0</v>
      </c>
      <c r="BG95" s="103">
        <v>0</v>
      </c>
      <c r="BH95" s="103">
        <v>0</v>
      </c>
      <c r="BI95" s="103">
        <v>0</v>
      </c>
      <c r="BJ95" s="103">
        <v>0</v>
      </c>
      <c r="BK95" s="103">
        <v>0</v>
      </c>
      <c r="BL95" s="103">
        <v>0</v>
      </c>
      <c r="BM95" s="103">
        <v>0</v>
      </c>
      <c r="BN95" s="103">
        <v>0</v>
      </c>
      <c r="BO95" s="103">
        <v>0</v>
      </c>
      <c r="BP95" s="103">
        <v>0</v>
      </c>
      <c r="BQ95" s="103">
        <v>0</v>
      </c>
      <c r="BR95" s="103">
        <v>0</v>
      </c>
      <c r="BS95" s="103">
        <v>0</v>
      </c>
      <c r="BT95" s="103">
        <v>0</v>
      </c>
      <c r="BU95" s="103">
        <v>0</v>
      </c>
      <c r="BV95" s="103">
        <v>0</v>
      </c>
      <c r="BW95" s="103">
        <v>0</v>
      </c>
      <c r="BX95" s="103">
        <v>0</v>
      </c>
      <c r="BY95" s="103">
        <v>0</v>
      </c>
      <c r="BZ95" s="103">
        <v>0</v>
      </c>
      <c r="CA95" s="103">
        <v>0</v>
      </c>
      <c r="CB95" s="103">
        <v>0</v>
      </c>
      <c r="CC95" s="103">
        <v>0</v>
      </c>
      <c r="CD95" s="103">
        <v>0</v>
      </c>
      <c r="CE95" s="103">
        <v>0</v>
      </c>
      <c r="CF95" s="103">
        <v>0</v>
      </c>
      <c r="CG95" s="103">
        <v>0</v>
      </c>
      <c r="CH95" s="103">
        <v>0</v>
      </c>
      <c r="CI95" s="103">
        <v>0</v>
      </c>
      <c r="CJ95" s="103">
        <v>0</v>
      </c>
      <c r="CK95" s="103">
        <v>0</v>
      </c>
      <c r="CL95" s="103">
        <v>0</v>
      </c>
      <c r="CM95" s="103">
        <v>0</v>
      </c>
      <c r="CN95" s="103">
        <v>0</v>
      </c>
      <c r="CO95" s="103">
        <v>0</v>
      </c>
      <c r="CP95" s="103">
        <v>0</v>
      </c>
      <c r="CQ95" s="103">
        <v>0</v>
      </c>
      <c r="CR95" s="103">
        <v>0</v>
      </c>
      <c r="CS95" s="103">
        <v>0</v>
      </c>
      <c r="CT95" s="103">
        <v>0</v>
      </c>
      <c r="CU95" s="103">
        <v>0</v>
      </c>
    </row>
    <row r="96" spans="2:99" x14ac:dyDescent="0.2">
      <c r="C96" s="102" t="s">
        <v>261</v>
      </c>
      <c r="D96" s="103">
        <v>0</v>
      </c>
      <c r="E96" s="103">
        <v>0</v>
      </c>
      <c r="F96" s="103">
        <v>0</v>
      </c>
      <c r="G96" s="103">
        <v>0</v>
      </c>
      <c r="H96" s="103">
        <v>0</v>
      </c>
      <c r="I96" s="103">
        <v>0</v>
      </c>
      <c r="J96" s="103">
        <v>0</v>
      </c>
      <c r="K96" s="103">
        <v>0</v>
      </c>
      <c r="L96" s="103">
        <v>0</v>
      </c>
      <c r="M96" s="103">
        <v>0</v>
      </c>
      <c r="N96" s="103">
        <v>0</v>
      </c>
      <c r="O96" s="103">
        <v>0</v>
      </c>
      <c r="P96" s="103">
        <v>0</v>
      </c>
      <c r="Q96" s="103">
        <v>0</v>
      </c>
      <c r="R96" s="103">
        <v>0</v>
      </c>
      <c r="S96" s="103">
        <v>0</v>
      </c>
      <c r="T96" s="103">
        <v>0</v>
      </c>
      <c r="U96" s="103">
        <v>0</v>
      </c>
      <c r="V96" s="103">
        <v>0</v>
      </c>
      <c r="W96" s="103">
        <v>0</v>
      </c>
      <c r="X96" s="103">
        <v>0</v>
      </c>
      <c r="Y96" s="103">
        <v>0</v>
      </c>
      <c r="Z96" s="103">
        <v>0</v>
      </c>
      <c r="AA96" s="103">
        <v>0</v>
      </c>
      <c r="AB96" s="103">
        <v>0</v>
      </c>
      <c r="AC96" s="103">
        <v>0</v>
      </c>
      <c r="AD96" s="103">
        <v>0</v>
      </c>
      <c r="AE96" s="103">
        <v>0</v>
      </c>
      <c r="AF96" s="103">
        <v>0</v>
      </c>
      <c r="AG96" s="103">
        <v>0</v>
      </c>
      <c r="AH96" s="103">
        <v>0</v>
      </c>
      <c r="AI96" s="103">
        <v>0</v>
      </c>
      <c r="AJ96" s="103">
        <v>0</v>
      </c>
      <c r="AK96" s="103">
        <v>0</v>
      </c>
      <c r="AL96" s="103">
        <v>0</v>
      </c>
      <c r="AM96" s="103">
        <v>0</v>
      </c>
      <c r="AN96" s="103">
        <v>0</v>
      </c>
      <c r="AO96" s="103">
        <v>0</v>
      </c>
      <c r="AP96" s="103">
        <v>0</v>
      </c>
      <c r="AQ96" s="103">
        <v>0</v>
      </c>
      <c r="AR96" s="103">
        <v>0</v>
      </c>
      <c r="AS96" s="103">
        <v>0</v>
      </c>
      <c r="AT96" s="103">
        <v>0</v>
      </c>
      <c r="AU96" s="103">
        <v>0</v>
      </c>
      <c r="AV96" s="103">
        <v>0</v>
      </c>
      <c r="AW96" s="103">
        <v>0</v>
      </c>
      <c r="AX96" s="103">
        <v>0</v>
      </c>
      <c r="AY96" s="103">
        <v>0</v>
      </c>
      <c r="AZ96" s="103">
        <v>0</v>
      </c>
      <c r="BA96" s="103">
        <v>0</v>
      </c>
      <c r="BB96" s="103">
        <v>0</v>
      </c>
      <c r="BC96" s="103">
        <v>0</v>
      </c>
      <c r="BD96" s="103">
        <v>0</v>
      </c>
      <c r="BE96" s="103">
        <v>0</v>
      </c>
      <c r="BF96" s="103">
        <v>0</v>
      </c>
      <c r="BG96" s="103">
        <v>0</v>
      </c>
      <c r="BH96" s="103">
        <v>0</v>
      </c>
      <c r="BI96" s="103">
        <v>0</v>
      </c>
      <c r="BJ96" s="103">
        <v>0</v>
      </c>
      <c r="BK96" s="103">
        <v>0</v>
      </c>
      <c r="BL96" s="103">
        <v>0</v>
      </c>
      <c r="BM96" s="103">
        <v>0</v>
      </c>
      <c r="BN96" s="103">
        <v>0</v>
      </c>
      <c r="BO96" s="103">
        <v>0</v>
      </c>
      <c r="BP96" s="103">
        <v>0</v>
      </c>
      <c r="BQ96" s="103">
        <v>0</v>
      </c>
      <c r="BR96" s="103">
        <v>0</v>
      </c>
      <c r="BS96" s="103">
        <v>0</v>
      </c>
      <c r="BT96" s="103">
        <v>0</v>
      </c>
      <c r="BU96" s="103">
        <v>0</v>
      </c>
      <c r="BV96" s="103">
        <v>0</v>
      </c>
      <c r="BW96" s="103">
        <v>0</v>
      </c>
      <c r="BX96" s="103">
        <v>0</v>
      </c>
      <c r="BY96" s="103">
        <v>0</v>
      </c>
      <c r="BZ96" s="103">
        <v>0</v>
      </c>
      <c r="CA96" s="103">
        <v>0</v>
      </c>
      <c r="CB96" s="103">
        <v>0</v>
      </c>
      <c r="CC96" s="103">
        <v>0</v>
      </c>
      <c r="CD96" s="103">
        <v>0</v>
      </c>
      <c r="CE96" s="103">
        <v>0</v>
      </c>
      <c r="CF96" s="103">
        <v>0</v>
      </c>
      <c r="CG96" s="103">
        <v>0</v>
      </c>
      <c r="CH96" s="103">
        <v>0</v>
      </c>
      <c r="CI96" s="103">
        <v>0</v>
      </c>
      <c r="CJ96" s="103">
        <v>0</v>
      </c>
      <c r="CK96" s="103">
        <v>0</v>
      </c>
      <c r="CL96" s="103">
        <v>0</v>
      </c>
      <c r="CM96" s="103">
        <v>0</v>
      </c>
      <c r="CN96" s="103">
        <v>0</v>
      </c>
      <c r="CO96" s="103">
        <v>0</v>
      </c>
      <c r="CP96" s="103">
        <v>0</v>
      </c>
      <c r="CQ96" s="103">
        <v>0</v>
      </c>
      <c r="CR96" s="103">
        <v>0</v>
      </c>
      <c r="CS96" s="103">
        <v>0</v>
      </c>
      <c r="CT96" s="103">
        <v>0</v>
      </c>
      <c r="CU96" s="103">
        <v>0</v>
      </c>
    </row>
    <row r="97" spans="2:99" x14ac:dyDescent="0.2">
      <c r="C97" s="102" t="s">
        <v>262</v>
      </c>
      <c r="D97" s="103">
        <v>0</v>
      </c>
      <c r="E97" s="103">
        <v>0</v>
      </c>
      <c r="F97" s="103">
        <v>0</v>
      </c>
      <c r="G97" s="103">
        <v>0</v>
      </c>
      <c r="H97" s="103">
        <v>0</v>
      </c>
      <c r="I97" s="103">
        <v>0</v>
      </c>
      <c r="J97" s="103">
        <v>0</v>
      </c>
      <c r="K97" s="103">
        <v>0</v>
      </c>
      <c r="L97" s="103">
        <v>0</v>
      </c>
      <c r="M97" s="103">
        <v>0</v>
      </c>
      <c r="N97" s="103">
        <v>0</v>
      </c>
      <c r="O97" s="103">
        <v>0</v>
      </c>
      <c r="P97" s="103">
        <v>0</v>
      </c>
      <c r="Q97" s="103">
        <v>0</v>
      </c>
      <c r="R97" s="103">
        <v>0</v>
      </c>
      <c r="S97" s="103">
        <v>0</v>
      </c>
      <c r="T97" s="103">
        <v>0</v>
      </c>
      <c r="U97" s="103">
        <v>0</v>
      </c>
      <c r="V97" s="103">
        <v>0</v>
      </c>
      <c r="W97" s="103">
        <v>0</v>
      </c>
      <c r="X97" s="103">
        <v>0</v>
      </c>
      <c r="Y97" s="103">
        <v>0</v>
      </c>
      <c r="Z97" s="103">
        <v>0</v>
      </c>
      <c r="AA97" s="103">
        <v>0</v>
      </c>
      <c r="AB97" s="103">
        <v>0</v>
      </c>
      <c r="AC97" s="103">
        <v>0</v>
      </c>
      <c r="AD97" s="103">
        <v>0</v>
      </c>
      <c r="AE97" s="103">
        <v>0</v>
      </c>
      <c r="AF97" s="103">
        <v>0</v>
      </c>
      <c r="AG97" s="103">
        <v>0</v>
      </c>
      <c r="AH97" s="103">
        <v>0</v>
      </c>
      <c r="AI97" s="103">
        <v>0</v>
      </c>
      <c r="AJ97" s="103">
        <v>0</v>
      </c>
      <c r="AK97" s="103">
        <v>0</v>
      </c>
      <c r="AL97" s="103">
        <v>0</v>
      </c>
      <c r="AM97" s="103">
        <v>0</v>
      </c>
      <c r="AN97" s="103">
        <v>0</v>
      </c>
      <c r="AO97" s="103">
        <v>0</v>
      </c>
      <c r="AP97" s="103">
        <v>0</v>
      </c>
      <c r="AQ97" s="103">
        <v>0</v>
      </c>
      <c r="AR97" s="103">
        <v>0</v>
      </c>
      <c r="AS97" s="103">
        <v>0</v>
      </c>
      <c r="AT97" s="103">
        <v>0</v>
      </c>
      <c r="AU97" s="103">
        <v>0</v>
      </c>
      <c r="AV97" s="103">
        <v>0</v>
      </c>
      <c r="AW97" s="103">
        <v>0</v>
      </c>
      <c r="AX97" s="103">
        <v>0</v>
      </c>
      <c r="AY97" s="103">
        <v>0</v>
      </c>
      <c r="AZ97" s="103">
        <v>0</v>
      </c>
      <c r="BA97" s="103">
        <v>0</v>
      </c>
      <c r="BB97" s="103">
        <v>0</v>
      </c>
      <c r="BC97" s="103">
        <v>0</v>
      </c>
      <c r="BD97" s="103">
        <v>0</v>
      </c>
      <c r="BE97" s="103">
        <v>0</v>
      </c>
      <c r="BF97" s="103">
        <v>0</v>
      </c>
      <c r="BG97" s="103">
        <v>0</v>
      </c>
      <c r="BH97" s="103">
        <v>0</v>
      </c>
      <c r="BI97" s="103">
        <v>0</v>
      </c>
      <c r="BJ97" s="103">
        <v>0</v>
      </c>
      <c r="BK97" s="103">
        <v>0</v>
      </c>
      <c r="BL97" s="103">
        <v>0</v>
      </c>
      <c r="BM97" s="103">
        <v>0</v>
      </c>
      <c r="BN97" s="103">
        <v>0</v>
      </c>
      <c r="BO97" s="103">
        <v>0</v>
      </c>
      <c r="BP97" s="103">
        <v>0</v>
      </c>
      <c r="BQ97" s="103">
        <v>0</v>
      </c>
      <c r="BR97" s="103">
        <v>0</v>
      </c>
      <c r="BS97" s="103">
        <v>0</v>
      </c>
      <c r="BT97" s="103">
        <v>0</v>
      </c>
      <c r="BU97" s="103">
        <v>0</v>
      </c>
      <c r="BV97" s="103">
        <v>0</v>
      </c>
      <c r="BW97" s="103">
        <v>0</v>
      </c>
      <c r="BX97" s="103">
        <v>0</v>
      </c>
      <c r="BY97" s="103">
        <v>0</v>
      </c>
      <c r="BZ97" s="103">
        <v>0</v>
      </c>
      <c r="CA97" s="103">
        <v>0</v>
      </c>
      <c r="CB97" s="103">
        <v>0</v>
      </c>
      <c r="CC97" s="103">
        <v>0</v>
      </c>
      <c r="CD97" s="103">
        <v>0</v>
      </c>
      <c r="CE97" s="103">
        <v>0</v>
      </c>
      <c r="CF97" s="103">
        <v>0</v>
      </c>
      <c r="CG97" s="103">
        <v>0</v>
      </c>
      <c r="CH97" s="103">
        <v>0</v>
      </c>
      <c r="CI97" s="103">
        <v>0</v>
      </c>
      <c r="CJ97" s="103">
        <v>0</v>
      </c>
      <c r="CK97" s="103">
        <v>0</v>
      </c>
      <c r="CL97" s="103">
        <v>0</v>
      </c>
      <c r="CM97" s="103">
        <v>0</v>
      </c>
      <c r="CN97" s="103">
        <v>0</v>
      </c>
      <c r="CO97" s="103">
        <v>0</v>
      </c>
      <c r="CP97" s="103">
        <v>0</v>
      </c>
      <c r="CQ97" s="103">
        <v>0</v>
      </c>
      <c r="CR97" s="103">
        <v>0</v>
      </c>
      <c r="CS97" s="103">
        <v>0</v>
      </c>
      <c r="CT97" s="103">
        <v>0</v>
      </c>
      <c r="CU97" s="103">
        <v>0</v>
      </c>
    </row>
    <row r="98" spans="2:99" x14ac:dyDescent="0.2">
      <c r="C98" s="102" t="s">
        <v>263</v>
      </c>
      <c r="D98" s="103">
        <v>0</v>
      </c>
      <c r="E98" s="103">
        <v>0</v>
      </c>
      <c r="F98" s="103">
        <v>0</v>
      </c>
      <c r="G98" s="103">
        <v>0</v>
      </c>
      <c r="H98" s="103">
        <v>0</v>
      </c>
      <c r="I98" s="103">
        <v>0</v>
      </c>
      <c r="J98" s="103">
        <v>0</v>
      </c>
      <c r="K98" s="103">
        <v>0</v>
      </c>
      <c r="L98" s="103">
        <v>0</v>
      </c>
      <c r="M98" s="103">
        <v>0</v>
      </c>
      <c r="N98" s="103">
        <v>0</v>
      </c>
      <c r="O98" s="103">
        <v>0</v>
      </c>
      <c r="P98" s="103">
        <v>0</v>
      </c>
      <c r="Q98" s="103">
        <v>0</v>
      </c>
      <c r="R98" s="103">
        <v>0</v>
      </c>
      <c r="S98" s="103">
        <v>0</v>
      </c>
      <c r="T98" s="103">
        <v>0</v>
      </c>
      <c r="U98" s="103">
        <v>0</v>
      </c>
      <c r="V98" s="103">
        <v>0</v>
      </c>
      <c r="W98" s="103">
        <v>0</v>
      </c>
      <c r="X98" s="103">
        <v>0</v>
      </c>
      <c r="Y98" s="103">
        <v>0</v>
      </c>
      <c r="Z98" s="103">
        <v>0</v>
      </c>
      <c r="AA98" s="103">
        <v>0</v>
      </c>
      <c r="AB98" s="103">
        <v>0</v>
      </c>
      <c r="AC98" s="103">
        <v>0</v>
      </c>
      <c r="AD98" s="103">
        <v>0</v>
      </c>
      <c r="AE98" s="103">
        <v>0</v>
      </c>
      <c r="AF98" s="103">
        <v>0</v>
      </c>
      <c r="AG98" s="103">
        <v>0</v>
      </c>
      <c r="AH98" s="103">
        <v>0</v>
      </c>
      <c r="AI98" s="103">
        <v>0</v>
      </c>
      <c r="AJ98" s="103">
        <v>0</v>
      </c>
      <c r="AK98" s="103">
        <v>0</v>
      </c>
      <c r="AL98" s="103">
        <v>0</v>
      </c>
      <c r="AM98" s="103">
        <v>0</v>
      </c>
      <c r="AN98" s="103">
        <v>0</v>
      </c>
      <c r="AO98" s="103">
        <v>0</v>
      </c>
      <c r="AP98" s="103">
        <v>0</v>
      </c>
      <c r="AQ98" s="103">
        <v>0</v>
      </c>
      <c r="AR98" s="103">
        <v>0</v>
      </c>
      <c r="AS98" s="103">
        <v>0</v>
      </c>
      <c r="AT98" s="103">
        <v>0</v>
      </c>
      <c r="AU98" s="103">
        <v>0</v>
      </c>
      <c r="AV98" s="103">
        <v>0</v>
      </c>
      <c r="AW98" s="103">
        <v>0</v>
      </c>
      <c r="AX98" s="103">
        <v>0</v>
      </c>
      <c r="AY98" s="103">
        <v>0</v>
      </c>
      <c r="AZ98" s="103">
        <v>0</v>
      </c>
      <c r="BA98" s="103">
        <v>0</v>
      </c>
      <c r="BB98" s="103">
        <v>0</v>
      </c>
      <c r="BC98" s="103">
        <v>0</v>
      </c>
      <c r="BD98" s="103">
        <v>0</v>
      </c>
      <c r="BE98" s="103">
        <v>0</v>
      </c>
      <c r="BF98" s="103">
        <v>0</v>
      </c>
      <c r="BG98" s="103">
        <v>0</v>
      </c>
      <c r="BH98" s="103">
        <v>0</v>
      </c>
      <c r="BI98" s="103">
        <v>0</v>
      </c>
      <c r="BJ98" s="103">
        <v>0</v>
      </c>
      <c r="BK98" s="103">
        <v>0</v>
      </c>
      <c r="BL98" s="103">
        <v>0</v>
      </c>
      <c r="BM98" s="103">
        <v>0</v>
      </c>
      <c r="BN98" s="103">
        <v>0</v>
      </c>
      <c r="BO98" s="103">
        <v>0</v>
      </c>
      <c r="BP98" s="103">
        <v>0</v>
      </c>
      <c r="BQ98" s="103">
        <v>0</v>
      </c>
      <c r="BR98" s="103">
        <v>0</v>
      </c>
      <c r="BS98" s="103">
        <v>0</v>
      </c>
      <c r="BT98" s="103">
        <v>0</v>
      </c>
      <c r="BU98" s="103">
        <v>0</v>
      </c>
      <c r="BV98" s="103">
        <v>0</v>
      </c>
      <c r="BW98" s="103">
        <v>0</v>
      </c>
      <c r="BX98" s="103">
        <v>0</v>
      </c>
      <c r="BY98" s="103">
        <v>0</v>
      </c>
      <c r="BZ98" s="103">
        <v>0</v>
      </c>
      <c r="CA98" s="103">
        <v>0</v>
      </c>
      <c r="CB98" s="103">
        <v>0</v>
      </c>
      <c r="CC98" s="103">
        <v>0</v>
      </c>
      <c r="CD98" s="103">
        <v>0</v>
      </c>
      <c r="CE98" s="103">
        <v>0</v>
      </c>
      <c r="CF98" s="103">
        <v>0</v>
      </c>
      <c r="CG98" s="103">
        <v>0</v>
      </c>
      <c r="CH98" s="103">
        <v>0</v>
      </c>
      <c r="CI98" s="103">
        <v>0</v>
      </c>
      <c r="CJ98" s="103">
        <v>0</v>
      </c>
      <c r="CK98" s="103">
        <v>0</v>
      </c>
      <c r="CL98" s="103">
        <v>0</v>
      </c>
      <c r="CM98" s="103">
        <v>0</v>
      </c>
      <c r="CN98" s="103">
        <v>0</v>
      </c>
      <c r="CO98" s="103">
        <v>0</v>
      </c>
      <c r="CP98" s="103">
        <v>0</v>
      </c>
      <c r="CQ98" s="103">
        <v>0</v>
      </c>
      <c r="CR98" s="103">
        <v>0</v>
      </c>
      <c r="CS98" s="103">
        <v>0</v>
      </c>
      <c r="CT98" s="103">
        <v>0</v>
      </c>
      <c r="CU98" s="103">
        <v>0</v>
      </c>
    </row>
    <row r="99" spans="2:99" x14ac:dyDescent="0.2">
      <c r="C99" s="102" t="s">
        <v>264</v>
      </c>
      <c r="D99" s="103">
        <v>0</v>
      </c>
      <c r="E99" s="103">
        <v>0</v>
      </c>
      <c r="F99" s="103">
        <v>0</v>
      </c>
      <c r="G99" s="103">
        <v>0</v>
      </c>
      <c r="H99" s="103">
        <v>0</v>
      </c>
      <c r="I99" s="103">
        <v>0</v>
      </c>
      <c r="J99" s="103">
        <v>0</v>
      </c>
      <c r="K99" s="103">
        <v>0</v>
      </c>
      <c r="L99" s="103">
        <v>0</v>
      </c>
      <c r="M99" s="103">
        <v>0</v>
      </c>
      <c r="N99" s="103">
        <v>0</v>
      </c>
      <c r="O99" s="103">
        <v>0</v>
      </c>
      <c r="P99" s="103">
        <v>0</v>
      </c>
      <c r="Q99" s="103">
        <v>0</v>
      </c>
      <c r="R99" s="103">
        <v>0</v>
      </c>
      <c r="S99" s="103">
        <v>0</v>
      </c>
      <c r="T99" s="103">
        <v>0</v>
      </c>
      <c r="U99" s="103">
        <v>0</v>
      </c>
      <c r="V99" s="103">
        <v>0</v>
      </c>
      <c r="W99" s="103">
        <v>0</v>
      </c>
      <c r="X99" s="103">
        <v>0</v>
      </c>
      <c r="Y99" s="103">
        <v>0</v>
      </c>
      <c r="Z99" s="103">
        <v>0</v>
      </c>
      <c r="AA99" s="103">
        <v>0</v>
      </c>
      <c r="AB99" s="103">
        <v>0</v>
      </c>
      <c r="AC99" s="103">
        <v>0</v>
      </c>
      <c r="AD99" s="103">
        <v>0</v>
      </c>
      <c r="AE99" s="103">
        <v>0</v>
      </c>
      <c r="AF99" s="103">
        <v>0</v>
      </c>
      <c r="AG99" s="103">
        <v>0</v>
      </c>
      <c r="AH99" s="103">
        <v>0</v>
      </c>
      <c r="AI99" s="103">
        <v>0</v>
      </c>
      <c r="AJ99" s="103">
        <v>0</v>
      </c>
      <c r="AK99" s="103">
        <v>0</v>
      </c>
      <c r="AL99" s="103">
        <v>0</v>
      </c>
      <c r="AM99" s="103">
        <v>0</v>
      </c>
      <c r="AN99" s="103">
        <v>0</v>
      </c>
      <c r="AO99" s="103">
        <v>0</v>
      </c>
      <c r="AP99" s="103">
        <v>0</v>
      </c>
      <c r="AQ99" s="103">
        <v>0</v>
      </c>
      <c r="AR99" s="103">
        <v>0</v>
      </c>
      <c r="AS99" s="103">
        <v>0</v>
      </c>
      <c r="AT99" s="103">
        <v>0</v>
      </c>
      <c r="AU99" s="103">
        <v>0</v>
      </c>
      <c r="AV99" s="103">
        <v>0</v>
      </c>
      <c r="AW99" s="103">
        <v>0</v>
      </c>
      <c r="AX99" s="103">
        <v>0</v>
      </c>
      <c r="AY99" s="103">
        <v>0</v>
      </c>
      <c r="AZ99" s="103">
        <v>0</v>
      </c>
      <c r="BA99" s="103">
        <v>0</v>
      </c>
      <c r="BB99" s="103">
        <v>0</v>
      </c>
      <c r="BC99" s="103">
        <v>0</v>
      </c>
      <c r="BD99" s="103">
        <v>0</v>
      </c>
      <c r="BE99" s="103">
        <v>0</v>
      </c>
      <c r="BF99" s="103">
        <v>0</v>
      </c>
      <c r="BG99" s="103">
        <v>0</v>
      </c>
      <c r="BH99" s="103">
        <v>0</v>
      </c>
      <c r="BI99" s="103">
        <v>0</v>
      </c>
      <c r="BJ99" s="103">
        <v>0</v>
      </c>
      <c r="BK99" s="103">
        <v>0</v>
      </c>
      <c r="BL99" s="103">
        <v>0</v>
      </c>
      <c r="BM99" s="103">
        <v>0</v>
      </c>
      <c r="BN99" s="103">
        <v>0</v>
      </c>
      <c r="BO99" s="103">
        <v>0</v>
      </c>
      <c r="BP99" s="103">
        <v>0</v>
      </c>
      <c r="BQ99" s="103">
        <v>0</v>
      </c>
      <c r="BR99" s="103">
        <v>0</v>
      </c>
      <c r="BS99" s="103">
        <v>0</v>
      </c>
      <c r="BT99" s="103">
        <v>0</v>
      </c>
      <c r="BU99" s="103">
        <v>0</v>
      </c>
      <c r="BV99" s="103">
        <v>0</v>
      </c>
      <c r="BW99" s="103">
        <v>0</v>
      </c>
      <c r="BX99" s="103">
        <v>0</v>
      </c>
      <c r="BY99" s="103">
        <v>0</v>
      </c>
      <c r="BZ99" s="103">
        <v>0</v>
      </c>
      <c r="CA99" s="103">
        <v>0</v>
      </c>
      <c r="CB99" s="103">
        <v>0</v>
      </c>
      <c r="CC99" s="103">
        <v>0</v>
      </c>
      <c r="CD99" s="103">
        <v>0</v>
      </c>
      <c r="CE99" s="103">
        <v>0</v>
      </c>
      <c r="CF99" s="103">
        <v>0</v>
      </c>
      <c r="CG99" s="103">
        <v>0</v>
      </c>
      <c r="CH99" s="103">
        <v>0</v>
      </c>
      <c r="CI99" s="103">
        <v>0</v>
      </c>
      <c r="CJ99" s="103">
        <v>0</v>
      </c>
      <c r="CK99" s="103">
        <v>0</v>
      </c>
      <c r="CL99" s="103">
        <v>0</v>
      </c>
      <c r="CM99" s="103">
        <v>0</v>
      </c>
      <c r="CN99" s="103">
        <v>0</v>
      </c>
      <c r="CO99" s="103">
        <v>0</v>
      </c>
      <c r="CP99" s="103">
        <v>0</v>
      </c>
      <c r="CQ99" s="103">
        <v>0</v>
      </c>
      <c r="CR99" s="103">
        <v>0</v>
      </c>
      <c r="CS99" s="103">
        <v>0</v>
      </c>
      <c r="CT99" s="103">
        <v>0</v>
      </c>
      <c r="CU99" s="103">
        <v>0</v>
      </c>
    </row>
    <row r="100" spans="2:99" x14ac:dyDescent="0.2">
      <c r="C100" s="102" t="s">
        <v>265</v>
      </c>
      <c r="D100" s="103">
        <v>0</v>
      </c>
      <c r="E100" s="103">
        <v>0</v>
      </c>
      <c r="F100" s="103">
        <v>0</v>
      </c>
      <c r="G100" s="103">
        <v>0</v>
      </c>
      <c r="H100" s="103">
        <v>0</v>
      </c>
      <c r="I100" s="103">
        <v>0</v>
      </c>
      <c r="J100" s="103">
        <v>0</v>
      </c>
      <c r="K100" s="103">
        <v>0</v>
      </c>
      <c r="L100" s="103">
        <v>0</v>
      </c>
      <c r="M100" s="103">
        <v>0</v>
      </c>
      <c r="N100" s="103">
        <v>0</v>
      </c>
      <c r="O100" s="103">
        <v>0</v>
      </c>
      <c r="P100" s="103">
        <v>0</v>
      </c>
      <c r="Q100" s="103">
        <v>0</v>
      </c>
      <c r="R100" s="103">
        <v>0</v>
      </c>
      <c r="S100" s="103">
        <v>0</v>
      </c>
      <c r="T100" s="103">
        <v>0</v>
      </c>
      <c r="U100" s="103">
        <v>0</v>
      </c>
      <c r="V100" s="103">
        <v>0</v>
      </c>
      <c r="W100" s="103">
        <v>0</v>
      </c>
      <c r="X100" s="103">
        <v>0</v>
      </c>
      <c r="Y100" s="103">
        <v>0</v>
      </c>
      <c r="Z100" s="103">
        <v>0</v>
      </c>
      <c r="AA100" s="103">
        <v>0</v>
      </c>
      <c r="AB100" s="103">
        <v>0</v>
      </c>
      <c r="AC100" s="103">
        <v>0</v>
      </c>
      <c r="AD100" s="103">
        <v>0</v>
      </c>
      <c r="AE100" s="103">
        <v>0</v>
      </c>
      <c r="AF100" s="103">
        <v>0</v>
      </c>
      <c r="AG100" s="103">
        <v>0</v>
      </c>
      <c r="AH100" s="103">
        <v>0</v>
      </c>
      <c r="AI100" s="103">
        <v>0</v>
      </c>
      <c r="AJ100" s="103">
        <v>0</v>
      </c>
      <c r="AK100" s="103">
        <v>0</v>
      </c>
      <c r="AL100" s="103">
        <v>0</v>
      </c>
      <c r="AM100" s="103">
        <v>0</v>
      </c>
      <c r="AN100" s="103">
        <v>0</v>
      </c>
      <c r="AO100" s="103">
        <v>0</v>
      </c>
      <c r="AP100" s="103">
        <v>0</v>
      </c>
      <c r="AQ100" s="103">
        <v>0</v>
      </c>
      <c r="AR100" s="103">
        <v>0</v>
      </c>
      <c r="AS100" s="103">
        <v>0</v>
      </c>
      <c r="AT100" s="103">
        <v>0</v>
      </c>
      <c r="AU100" s="103">
        <v>0</v>
      </c>
      <c r="AV100" s="103">
        <v>0</v>
      </c>
      <c r="AW100" s="103">
        <v>0</v>
      </c>
      <c r="AX100" s="103">
        <v>0</v>
      </c>
      <c r="AY100" s="103">
        <v>0</v>
      </c>
      <c r="AZ100" s="103">
        <v>0</v>
      </c>
      <c r="BA100" s="103">
        <v>0</v>
      </c>
      <c r="BB100" s="103">
        <v>0</v>
      </c>
      <c r="BC100" s="103">
        <v>0</v>
      </c>
      <c r="BD100" s="103">
        <v>0</v>
      </c>
      <c r="BE100" s="103">
        <v>0</v>
      </c>
      <c r="BF100" s="103">
        <v>0</v>
      </c>
      <c r="BG100" s="103">
        <v>0</v>
      </c>
      <c r="BH100" s="103">
        <v>0</v>
      </c>
      <c r="BI100" s="103">
        <v>0</v>
      </c>
      <c r="BJ100" s="103">
        <v>0</v>
      </c>
      <c r="BK100" s="103">
        <v>0</v>
      </c>
      <c r="BL100" s="103">
        <v>0</v>
      </c>
      <c r="BM100" s="103">
        <v>0</v>
      </c>
      <c r="BN100" s="103">
        <v>0</v>
      </c>
      <c r="BO100" s="103">
        <v>0</v>
      </c>
      <c r="BP100" s="103">
        <v>0</v>
      </c>
      <c r="BQ100" s="103">
        <v>0</v>
      </c>
      <c r="BR100" s="103">
        <v>0</v>
      </c>
      <c r="BS100" s="103">
        <v>0</v>
      </c>
      <c r="BT100" s="103">
        <v>0</v>
      </c>
      <c r="BU100" s="103">
        <v>0</v>
      </c>
      <c r="BV100" s="103">
        <v>0</v>
      </c>
      <c r="BW100" s="103">
        <v>0</v>
      </c>
      <c r="BX100" s="103">
        <v>0</v>
      </c>
      <c r="BY100" s="103">
        <v>0</v>
      </c>
      <c r="BZ100" s="103">
        <v>0</v>
      </c>
      <c r="CA100" s="103">
        <v>0</v>
      </c>
      <c r="CB100" s="103">
        <v>0</v>
      </c>
      <c r="CC100" s="103">
        <v>0</v>
      </c>
      <c r="CD100" s="103">
        <v>0</v>
      </c>
      <c r="CE100" s="103">
        <v>0</v>
      </c>
      <c r="CF100" s="103">
        <v>0</v>
      </c>
      <c r="CG100" s="103">
        <v>0</v>
      </c>
      <c r="CH100" s="103">
        <v>0</v>
      </c>
      <c r="CI100" s="103">
        <v>0</v>
      </c>
      <c r="CJ100" s="103">
        <v>0</v>
      </c>
      <c r="CK100" s="103">
        <v>0</v>
      </c>
      <c r="CL100" s="103">
        <v>0</v>
      </c>
      <c r="CM100" s="103">
        <v>0</v>
      </c>
      <c r="CN100" s="103">
        <v>0</v>
      </c>
      <c r="CO100" s="103">
        <v>0</v>
      </c>
      <c r="CP100" s="103">
        <v>0</v>
      </c>
      <c r="CQ100" s="103">
        <v>0</v>
      </c>
      <c r="CR100" s="103">
        <v>0</v>
      </c>
      <c r="CS100" s="103">
        <v>0</v>
      </c>
      <c r="CT100" s="103">
        <v>0</v>
      </c>
      <c r="CU100" s="103">
        <v>0</v>
      </c>
    </row>
    <row r="101" spans="2:99" x14ac:dyDescent="0.2">
      <c r="C101" s="102" t="s">
        <v>266</v>
      </c>
      <c r="D101" s="103">
        <v>0</v>
      </c>
      <c r="E101" s="103">
        <v>0</v>
      </c>
      <c r="F101" s="103">
        <v>0</v>
      </c>
      <c r="G101" s="103">
        <v>0</v>
      </c>
      <c r="H101" s="103">
        <v>0</v>
      </c>
      <c r="I101" s="103">
        <v>0</v>
      </c>
      <c r="J101" s="103">
        <v>0</v>
      </c>
      <c r="K101" s="103">
        <v>0</v>
      </c>
      <c r="L101" s="103">
        <v>0</v>
      </c>
      <c r="M101" s="103">
        <v>0</v>
      </c>
      <c r="N101" s="103">
        <v>0</v>
      </c>
      <c r="O101" s="103">
        <v>0</v>
      </c>
      <c r="P101" s="103">
        <v>0</v>
      </c>
      <c r="Q101" s="103">
        <v>0</v>
      </c>
      <c r="R101" s="103">
        <v>0</v>
      </c>
      <c r="S101" s="103">
        <v>0</v>
      </c>
      <c r="T101" s="103">
        <v>0</v>
      </c>
      <c r="U101" s="103">
        <v>0</v>
      </c>
      <c r="V101" s="103">
        <v>0</v>
      </c>
      <c r="W101" s="103">
        <v>0</v>
      </c>
      <c r="X101" s="103">
        <v>0</v>
      </c>
      <c r="Y101" s="103">
        <v>0</v>
      </c>
      <c r="Z101" s="103">
        <v>0</v>
      </c>
      <c r="AA101" s="103">
        <v>0</v>
      </c>
      <c r="AB101" s="103">
        <v>0</v>
      </c>
      <c r="AC101" s="103">
        <v>0</v>
      </c>
      <c r="AD101" s="103">
        <v>0</v>
      </c>
      <c r="AE101" s="103">
        <v>0</v>
      </c>
      <c r="AF101" s="103">
        <v>0</v>
      </c>
      <c r="AG101" s="103">
        <v>0</v>
      </c>
      <c r="AH101" s="103">
        <v>0</v>
      </c>
      <c r="AI101" s="103">
        <v>0</v>
      </c>
      <c r="AJ101" s="103">
        <v>0</v>
      </c>
      <c r="AK101" s="103">
        <v>0</v>
      </c>
      <c r="AL101" s="103">
        <v>0</v>
      </c>
      <c r="AM101" s="103">
        <v>0</v>
      </c>
      <c r="AN101" s="103">
        <v>0</v>
      </c>
      <c r="AO101" s="103">
        <v>0</v>
      </c>
      <c r="AP101" s="103">
        <v>0</v>
      </c>
      <c r="AQ101" s="103">
        <v>0</v>
      </c>
      <c r="AR101" s="103">
        <v>0</v>
      </c>
      <c r="AS101" s="103">
        <v>0</v>
      </c>
      <c r="AT101" s="103">
        <v>0</v>
      </c>
      <c r="AU101" s="103">
        <v>0</v>
      </c>
      <c r="AV101" s="103">
        <v>0</v>
      </c>
      <c r="AW101" s="103">
        <v>0</v>
      </c>
      <c r="AX101" s="103">
        <v>0</v>
      </c>
      <c r="AY101" s="103">
        <v>0</v>
      </c>
      <c r="AZ101" s="103">
        <v>0</v>
      </c>
      <c r="BA101" s="103">
        <v>0</v>
      </c>
      <c r="BB101" s="103">
        <v>0</v>
      </c>
      <c r="BC101" s="103">
        <v>0</v>
      </c>
      <c r="BD101" s="103">
        <v>0</v>
      </c>
      <c r="BE101" s="103">
        <v>0</v>
      </c>
      <c r="BF101" s="103">
        <v>0</v>
      </c>
      <c r="BG101" s="103">
        <v>0</v>
      </c>
      <c r="BH101" s="103">
        <v>0</v>
      </c>
      <c r="BI101" s="103">
        <v>0</v>
      </c>
      <c r="BJ101" s="103">
        <v>0</v>
      </c>
      <c r="BK101" s="103">
        <v>0</v>
      </c>
      <c r="BL101" s="103">
        <v>0</v>
      </c>
      <c r="BM101" s="103">
        <v>0</v>
      </c>
      <c r="BN101" s="103">
        <v>0</v>
      </c>
      <c r="BO101" s="103">
        <v>0</v>
      </c>
      <c r="BP101" s="103">
        <v>0</v>
      </c>
      <c r="BQ101" s="103">
        <v>0</v>
      </c>
      <c r="BR101" s="103">
        <v>0</v>
      </c>
      <c r="BS101" s="103">
        <v>0</v>
      </c>
      <c r="BT101" s="103">
        <v>0</v>
      </c>
      <c r="BU101" s="103">
        <v>0</v>
      </c>
      <c r="BV101" s="103">
        <v>0</v>
      </c>
      <c r="BW101" s="103">
        <v>0</v>
      </c>
      <c r="BX101" s="103">
        <v>0</v>
      </c>
      <c r="BY101" s="103">
        <v>0</v>
      </c>
      <c r="BZ101" s="103">
        <v>0</v>
      </c>
      <c r="CA101" s="103">
        <v>0</v>
      </c>
      <c r="CB101" s="103">
        <v>0</v>
      </c>
      <c r="CC101" s="103">
        <v>0</v>
      </c>
      <c r="CD101" s="103">
        <v>0</v>
      </c>
      <c r="CE101" s="103">
        <v>0</v>
      </c>
      <c r="CF101" s="103">
        <v>0</v>
      </c>
      <c r="CG101" s="103">
        <v>0</v>
      </c>
      <c r="CH101" s="103">
        <v>0</v>
      </c>
      <c r="CI101" s="103">
        <v>0</v>
      </c>
      <c r="CJ101" s="103">
        <v>0</v>
      </c>
      <c r="CK101" s="103">
        <v>0</v>
      </c>
      <c r="CL101" s="103">
        <v>0</v>
      </c>
      <c r="CM101" s="103">
        <v>0</v>
      </c>
      <c r="CN101" s="103">
        <v>0</v>
      </c>
      <c r="CO101" s="103">
        <v>0</v>
      </c>
      <c r="CP101" s="103">
        <v>0</v>
      </c>
      <c r="CQ101" s="103">
        <v>0</v>
      </c>
      <c r="CR101" s="103">
        <v>0</v>
      </c>
      <c r="CS101" s="103">
        <v>0</v>
      </c>
      <c r="CT101" s="103">
        <v>0</v>
      </c>
      <c r="CU101" s="103">
        <v>0</v>
      </c>
    </row>
    <row r="102" spans="2:99" x14ac:dyDescent="0.2">
      <c r="C102" s="102" t="s">
        <v>267</v>
      </c>
      <c r="D102" s="103">
        <v>0</v>
      </c>
      <c r="E102" s="103">
        <v>0</v>
      </c>
      <c r="F102" s="103">
        <v>0</v>
      </c>
      <c r="G102" s="103">
        <v>0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0</v>
      </c>
      <c r="R102" s="103">
        <v>0</v>
      </c>
      <c r="S102" s="103">
        <v>0</v>
      </c>
      <c r="T102" s="103">
        <v>0</v>
      </c>
      <c r="U102" s="103">
        <v>0</v>
      </c>
      <c r="V102" s="103">
        <v>0</v>
      </c>
      <c r="W102" s="103">
        <v>0</v>
      </c>
      <c r="X102" s="103">
        <v>0</v>
      </c>
      <c r="Y102" s="103">
        <v>0</v>
      </c>
      <c r="Z102" s="103">
        <v>0</v>
      </c>
      <c r="AA102" s="103">
        <v>0</v>
      </c>
      <c r="AB102" s="103">
        <v>0</v>
      </c>
      <c r="AC102" s="103">
        <v>0</v>
      </c>
      <c r="AD102" s="103">
        <v>0</v>
      </c>
      <c r="AE102" s="103">
        <v>0</v>
      </c>
      <c r="AF102" s="103">
        <v>0</v>
      </c>
      <c r="AG102" s="103">
        <v>0</v>
      </c>
      <c r="AH102" s="103">
        <v>0</v>
      </c>
      <c r="AI102" s="103">
        <v>0</v>
      </c>
      <c r="AJ102" s="103">
        <v>0</v>
      </c>
      <c r="AK102" s="103">
        <v>0</v>
      </c>
      <c r="AL102" s="103">
        <v>0</v>
      </c>
      <c r="AM102" s="103">
        <v>0</v>
      </c>
      <c r="AN102" s="103">
        <v>0</v>
      </c>
      <c r="AO102" s="103">
        <v>0</v>
      </c>
      <c r="AP102" s="103">
        <v>0</v>
      </c>
      <c r="AQ102" s="103">
        <v>0</v>
      </c>
      <c r="AR102" s="103">
        <v>0</v>
      </c>
      <c r="AS102" s="103">
        <v>0</v>
      </c>
      <c r="AT102" s="103">
        <v>0</v>
      </c>
      <c r="AU102" s="103">
        <v>0</v>
      </c>
      <c r="AV102" s="103">
        <v>0</v>
      </c>
      <c r="AW102" s="103">
        <v>0</v>
      </c>
      <c r="AX102" s="103">
        <v>0</v>
      </c>
      <c r="AY102" s="103">
        <v>0</v>
      </c>
      <c r="AZ102" s="103">
        <v>0</v>
      </c>
      <c r="BA102" s="103">
        <v>0</v>
      </c>
      <c r="BB102" s="103">
        <v>0</v>
      </c>
      <c r="BC102" s="103">
        <v>0</v>
      </c>
      <c r="BD102" s="103">
        <v>0</v>
      </c>
      <c r="BE102" s="103">
        <v>0</v>
      </c>
      <c r="BF102" s="103">
        <v>0</v>
      </c>
      <c r="BG102" s="103">
        <v>0</v>
      </c>
      <c r="BH102" s="103">
        <v>0</v>
      </c>
      <c r="BI102" s="103">
        <v>0</v>
      </c>
      <c r="BJ102" s="103">
        <v>0</v>
      </c>
      <c r="BK102" s="103">
        <v>0</v>
      </c>
      <c r="BL102" s="103">
        <v>0</v>
      </c>
      <c r="BM102" s="103">
        <v>0</v>
      </c>
      <c r="BN102" s="103">
        <v>0</v>
      </c>
      <c r="BO102" s="103">
        <v>0</v>
      </c>
      <c r="BP102" s="103">
        <v>0</v>
      </c>
      <c r="BQ102" s="103">
        <v>0</v>
      </c>
      <c r="BR102" s="103">
        <v>0</v>
      </c>
      <c r="BS102" s="103">
        <v>0</v>
      </c>
      <c r="BT102" s="103">
        <v>0</v>
      </c>
      <c r="BU102" s="103">
        <v>0</v>
      </c>
      <c r="BV102" s="103">
        <v>0</v>
      </c>
      <c r="BW102" s="103">
        <v>0</v>
      </c>
      <c r="BX102" s="103">
        <v>0</v>
      </c>
      <c r="BY102" s="103">
        <v>0</v>
      </c>
      <c r="BZ102" s="103">
        <v>0</v>
      </c>
      <c r="CA102" s="103">
        <v>0</v>
      </c>
      <c r="CB102" s="103">
        <v>0</v>
      </c>
      <c r="CC102" s="103">
        <v>0</v>
      </c>
      <c r="CD102" s="103">
        <v>0</v>
      </c>
      <c r="CE102" s="103">
        <v>0</v>
      </c>
      <c r="CF102" s="103">
        <v>0</v>
      </c>
      <c r="CG102" s="103">
        <v>0</v>
      </c>
      <c r="CH102" s="103">
        <v>0</v>
      </c>
      <c r="CI102" s="103">
        <v>0</v>
      </c>
      <c r="CJ102" s="103">
        <v>0</v>
      </c>
      <c r="CK102" s="103">
        <v>0</v>
      </c>
      <c r="CL102" s="103">
        <v>0</v>
      </c>
      <c r="CM102" s="103">
        <v>0</v>
      </c>
      <c r="CN102" s="103">
        <v>0</v>
      </c>
      <c r="CO102" s="103">
        <v>0</v>
      </c>
      <c r="CP102" s="103">
        <v>0</v>
      </c>
      <c r="CQ102" s="103">
        <v>0</v>
      </c>
      <c r="CR102" s="103">
        <v>0</v>
      </c>
      <c r="CS102" s="103">
        <v>0</v>
      </c>
      <c r="CT102" s="103">
        <v>0</v>
      </c>
      <c r="CU102" s="103">
        <v>0</v>
      </c>
    </row>
    <row r="103" spans="2:99" x14ac:dyDescent="0.2">
      <c r="C103" s="102" t="s">
        <v>268</v>
      </c>
      <c r="D103" s="103">
        <v>0</v>
      </c>
      <c r="E103" s="103">
        <v>0</v>
      </c>
      <c r="F103" s="103">
        <v>0</v>
      </c>
      <c r="G103" s="103">
        <v>0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0</v>
      </c>
      <c r="R103" s="103">
        <v>0</v>
      </c>
      <c r="S103" s="103">
        <v>0</v>
      </c>
      <c r="T103" s="103">
        <v>0</v>
      </c>
      <c r="U103" s="103">
        <v>0</v>
      </c>
      <c r="V103" s="103">
        <v>0</v>
      </c>
      <c r="W103" s="103">
        <v>0</v>
      </c>
      <c r="X103" s="103">
        <v>0</v>
      </c>
      <c r="Y103" s="103">
        <v>0</v>
      </c>
      <c r="Z103" s="103">
        <v>0</v>
      </c>
      <c r="AA103" s="103">
        <v>0</v>
      </c>
      <c r="AB103" s="103">
        <v>0</v>
      </c>
      <c r="AC103" s="103">
        <v>0</v>
      </c>
      <c r="AD103" s="103">
        <v>0</v>
      </c>
      <c r="AE103" s="103">
        <v>0</v>
      </c>
      <c r="AF103" s="103">
        <v>0</v>
      </c>
      <c r="AG103" s="103">
        <v>0</v>
      </c>
      <c r="AH103" s="103">
        <v>0</v>
      </c>
      <c r="AI103" s="103">
        <v>0</v>
      </c>
      <c r="AJ103" s="103">
        <v>0</v>
      </c>
      <c r="AK103" s="103">
        <v>0</v>
      </c>
      <c r="AL103" s="103">
        <v>0</v>
      </c>
      <c r="AM103" s="103">
        <v>0</v>
      </c>
      <c r="AN103" s="103">
        <v>0</v>
      </c>
      <c r="AO103" s="103">
        <v>0</v>
      </c>
      <c r="AP103" s="103">
        <v>0</v>
      </c>
      <c r="AQ103" s="103">
        <v>0</v>
      </c>
      <c r="AR103" s="103">
        <v>0</v>
      </c>
      <c r="AS103" s="103">
        <v>0</v>
      </c>
      <c r="AT103" s="103">
        <v>0</v>
      </c>
      <c r="AU103" s="103">
        <v>0</v>
      </c>
      <c r="AV103" s="103">
        <v>0</v>
      </c>
      <c r="AW103" s="103">
        <v>0</v>
      </c>
      <c r="AX103" s="103">
        <v>0</v>
      </c>
      <c r="AY103" s="103">
        <v>0</v>
      </c>
      <c r="AZ103" s="103">
        <v>0</v>
      </c>
      <c r="BA103" s="103">
        <v>0</v>
      </c>
      <c r="BB103" s="103">
        <v>0</v>
      </c>
      <c r="BC103" s="103">
        <v>0</v>
      </c>
      <c r="BD103" s="103">
        <v>0</v>
      </c>
      <c r="BE103" s="103">
        <v>0</v>
      </c>
      <c r="BF103" s="103">
        <v>0</v>
      </c>
      <c r="BG103" s="103">
        <v>0</v>
      </c>
      <c r="BH103" s="103">
        <v>0</v>
      </c>
      <c r="BI103" s="103">
        <v>0</v>
      </c>
      <c r="BJ103" s="103">
        <v>0</v>
      </c>
      <c r="BK103" s="103">
        <v>0</v>
      </c>
      <c r="BL103" s="103">
        <v>0</v>
      </c>
      <c r="BM103" s="103">
        <v>0</v>
      </c>
      <c r="BN103" s="103">
        <v>0</v>
      </c>
      <c r="BO103" s="103">
        <v>0</v>
      </c>
      <c r="BP103" s="103">
        <v>0</v>
      </c>
      <c r="BQ103" s="103">
        <v>0</v>
      </c>
      <c r="BR103" s="103">
        <v>0</v>
      </c>
      <c r="BS103" s="103">
        <v>0</v>
      </c>
      <c r="BT103" s="103">
        <v>0</v>
      </c>
      <c r="BU103" s="103">
        <v>0</v>
      </c>
      <c r="BV103" s="103">
        <v>0</v>
      </c>
      <c r="BW103" s="103">
        <v>0</v>
      </c>
      <c r="BX103" s="103">
        <v>0</v>
      </c>
      <c r="BY103" s="103">
        <v>0</v>
      </c>
      <c r="BZ103" s="103">
        <v>0</v>
      </c>
      <c r="CA103" s="103">
        <v>0</v>
      </c>
      <c r="CB103" s="103">
        <v>0</v>
      </c>
      <c r="CC103" s="103">
        <v>0</v>
      </c>
      <c r="CD103" s="103">
        <v>0</v>
      </c>
      <c r="CE103" s="103">
        <v>0</v>
      </c>
      <c r="CF103" s="103">
        <v>0</v>
      </c>
      <c r="CG103" s="103">
        <v>0</v>
      </c>
      <c r="CH103" s="103">
        <v>0</v>
      </c>
      <c r="CI103" s="103">
        <v>0</v>
      </c>
      <c r="CJ103" s="103">
        <v>0</v>
      </c>
      <c r="CK103" s="103">
        <v>0</v>
      </c>
      <c r="CL103" s="103">
        <v>0</v>
      </c>
      <c r="CM103" s="103">
        <v>0</v>
      </c>
      <c r="CN103" s="103">
        <v>0</v>
      </c>
      <c r="CO103" s="103">
        <v>0</v>
      </c>
      <c r="CP103" s="103">
        <v>0</v>
      </c>
      <c r="CQ103" s="103">
        <v>0</v>
      </c>
      <c r="CR103" s="103">
        <v>0</v>
      </c>
      <c r="CS103" s="103">
        <v>0</v>
      </c>
      <c r="CT103" s="103">
        <v>0</v>
      </c>
      <c r="CU103" s="103">
        <v>0</v>
      </c>
    </row>
    <row r="104" spans="2:99" x14ac:dyDescent="0.2">
      <c r="C104" s="102" t="s">
        <v>269</v>
      </c>
      <c r="D104" s="103">
        <v>0</v>
      </c>
      <c r="E104" s="103">
        <v>0</v>
      </c>
      <c r="F104" s="103">
        <v>0</v>
      </c>
      <c r="G104" s="103">
        <v>0</v>
      </c>
      <c r="H104" s="103">
        <v>0</v>
      </c>
      <c r="I104" s="103">
        <v>0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0</v>
      </c>
      <c r="R104" s="103">
        <v>0</v>
      </c>
      <c r="S104" s="103">
        <v>0</v>
      </c>
      <c r="T104" s="103">
        <v>0</v>
      </c>
      <c r="U104" s="103">
        <v>0</v>
      </c>
      <c r="V104" s="103">
        <v>0</v>
      </c>
      <c r="W104" s="103">
        <v>0</v>
      </c>
      <c r="X104" s="103">
        <v>0</v>
      </c>
      <c r="Y104" s="103">
        <v>0</v>
      </c>
      <c r="Z104" s="103">
        <v>0</v>
      </c>
      <c r="AA104" s="103">
        <v>0</v>
      </c>
      <c r="AB104" s="103">
        <v>0</v>
      </c>
      <c r="AC104" s="103">
        <v>0</v>
      </c>
      <c r="AD104" s="103">
        <v>0</v>
      </c>
      <c r="AE104" s="103">
        <v>0</v>
      </c>
      <c r="AF104" s="103">
        <v>0</v>
      </c>
      <c r="AG104" s="103">
        <v>0</v>
      </c>
      <c r="AH104" s="103">
        <v>0</v>
      </c>
      <c r="AI104" s="103">
        <v>0</v>
      </c>
      <c r="AJ104" s="103">
        <v>0</v>
      </c>
      <c r="AK104" s="103">
        <v>0</v>
      </c>
      <c r="AL104" s="103">
        <v>0</v>
      </c>
      <c r="AM104" s="103">
        <v>0</v>
      </c>
      <c r="AN104" s="103">
        <v>0</v>
      </c>
      <c r="AO104" s="103">
        <v>0</v>
      </c>
      <c r="AP104" s="103">
        <v>0</v>
      </c>
      <c r="AQ104" s="103">
        <v>0</v>
      </c>
      <c r="AR104" s="103">
        <v>0</v>
      </c>
      <c r="AS104" s="103">
        <v>0</v>
      </c>
      <c r="AT104" s="103">
        <v>0</v>
      </c>
      <c r="AU104" s="103">
        <v>0</v>
      </c>
      <c r="AV104" s="103">
        <v>0</v>
      </c>
      <c r="AW104" s="103">
        <v>0</v>
      </c>
      <c r="AX104" s="103">
        <v>0</v>
      </c>
      <c r="AY104" s="103">
        <v>0</v>
      </c>
      <c r="AZ104" s="103">
        <v>0</v>
      </c>
      <c r="BA104" s="103">
        <v>0</v>
      </c>
      <c r="BB104" s="103">
        <v>0</v>
      </c>
      <c r="BC104" s="103">
        <v>0</v>
      </c>
      <c r="BD104" s="103">
        <v>0</v>
      </c>
      <c r="BE104" s="103">
        <v>0</v>
      </c>
      <c r="BF104" s="103">
        <v>0</v>
      </c>
      <c r="BG104" s="103">
        <v>0</v>
      </c>
      <c r="BH104" s="103">
        <v>0</v>
      </c>
      <c r="BI104" s="103">
        <v>0</v>
      </c>
      <c r="BJ104" s="103">
        <v>0</v>
      </c>
      <c r="BK104" s="103">
        <v>0</v>
      </c>
      <c r="BL104" s="103">
        <v>0</v>
      </c>
      <c r="BM104" s="103">
        <v>0</v>
      </c>
      <c r="BN104" s="103">
        <v>0</v>
      </c>
      <c r="BO104" s="103">
        <v>0</v>
      </c>
      <c r="BP104" s="103">
        <v>0</v>
      </c>
      <c r="BQ104" s="103">
        <v>0</v>
      </c>
      <c r="BR104" s="103">
        <v>0</v>
      </c>
      <c r="BS104" s="103">
        <v>0</v>
      </c>
      <c r="BT104" s="103">
        <v>0</v>
      </c>
      <c r="BU104" s="103">
        <v>0</v>
      </c>
      <c r="BV104" s="103">
        <v>0</v>
      </c>
      <c r="BW104" s="103">
        <v>0</v>
      </c>
      <c r="BX104" s="103">
        <v>0</v>
      </c>
      <c r="BY104" s="103">
        <v>0</v>
      </c>
      <c r="BZ104" s="103">
        <v>0</v>
      </c>
      <c r="CA104" s="103">
        <v>0</v>
      </c>
      <c r="CB104" s="103">
        <v>0</v>
      </c>
      <c r="CC104" s="103">
        <v>0</v>
      </c>
      <c r="CD104" s="103">
        <v>0</v>
      </c>
      <c r="CE104" s="103">
        <v>0</v>
      </c>
      <c r="CF104" s="103">
        <v>0</v>
      </c>
      <c r="CG104" s="103">
        <v>0</v>
      </c>
      <c r="CH104" s="103">
        <v>0</v>
      </c>
      <c r="CI104" s="103">
        <v>0</v>
      </c>
      <c r="CJ104" s="103">
        <v>0</v>
      </c>
      <c r="CK104" s="103">
        <v>0</v>
      </c>
      <c r="CL104" s="103">
        <v>0</v>
      </c>
      <c r="CM104" s="103">
        <v>0</v>
      </c>
      <c r="CN104" s="103">
        <v>0</v>
      </c>
      <c r="CO104" s="103">
        <v>0</v>
      </c>
      <c r="CP104" s="103">
        <v>0</v>
      </c>
      <c r="CQ104" s="103">
        <v>0</v>
      </c>
      <c r="CR104" s="103">
        <v>0</v>
      </c>
      <c r="CS104" s="103">
        <v>0</v>
      </c>
      <c r="CT104" s="103">
        <v>0</v>
      </c>
      <c r="CU104" s="103">
        <v>0</v>
      </c>
    </row>
    <row r="105" spans="2:99" x14ac:dyDescent="0.2">
      <c r="C105" s="102" t="s">
        <v>270</v>
      </c>
      <c r="D105" s="103">
        <v>0</v>
      </c>
      <c r="E105" s="103">
        <v>0</v>
      </c>
      <c r="F105" s="103">
        <v>0</v>
      </c>
      <c r="G105" s="103">
        <v>0</v>
      </c>
      <c r="H105" s="103">
        <v>0</v>
      </c>
      <c r="I105" s="103">
        <v>0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0</v>
      </c>
      <c r="R105" s="103">
        <v>0</v>
      </c>
      <c r="S105" s="103">
        <v>0</v>
      </c>
      <c r="T105" s="103">
        <v>0</v>
      </c>
      <c r="U105" s="103">
        <v>0</v>
      </c>
      <c r="V105" s="103">
        <v>0</v>
      </c>
      <c r="W105" s="103">
        <v>0</v>
      </c>
      <c r="X105" s="103">
        <v>0</v>
      </c>
      <c r="Y105" s="103">
        <v>0</v>
      </c>
      <c r="Z105" s="103">
        <v>0</v>
      </c>
      <c r="AA105" s="103">
        <v>0</v>
      </c>
      <c r="AB105" s="103">
        <v>0</v>
      </c>
      <c r="AC105" s="103">
        <v>0</v>
      </c>
      <c r="AD105" s="103">
        <v>0</v>
      </c>
      <c r="AE105" s="103">
        <v>0</v>
      </c>
      <c r="AF105" s="103">
        <v>0</v>
      </c>
      <c r="AG105" s="103">
        <v>0</v>
      </c>
      <c r="AH105" s="103">
        <v>0</v>
      </c>
      <c r="AI105" s="103">
        <v>0</v>
      </c>
      <c r="AJ105" s="103">
        <v>0</v>
      </c>
      <c r="AK105" s="103">
        <v>0</v>
      </c>
      <c r="AL105" s="103">
        <v>0</v>
      </c>
      <c r="AM105" s="103">
        <v>0</v>
      </c>
      <c r="AN105" s="103">
        <v>0</v>
      </c>
      <c r="AO105" s="103">
        <v>0</v>
      </c>
      <c r="AP105" s="103">
        <v>0</v>
      </c>
      <c r="AQ105" s="103">
        <v>0</v>
      </c>
      <c r="AR105" s="103">
        <v>0</v>
      </c>
      <c r="AS105" s="103">
        <v>0</v>
      </c>
      <c r="AT105" s="103">
        <v>0</v>
      </c>
      <c r="AU105" s="103">
        <v>0</v>
      </c>
      <c r="AV105" s="103">
        <v>0</v>
      </c>
      <c r="AW105" s="103">
        <v>0</v>
      </c>
      <c r="AX105" s="103">
        <v>0</v>
      </c>
      <c r="AY105" s="103">
        <v>0</v>
      </c>
      <c r="AZ105" s="103">
        <v>0</v>
      </c>
      <c r="BA105" s="103">
        <v>0</v>
      </c>
      <c r="BB105" s="103">
        <v>0</v>
      </c>
      <c r="BC105" s="103">
        <v>0</v>
      </c>
      <c r="BD105" s="103">
        <v>0</v>
      </c>
      <c r="BE105" s="103">
        <v>0</v>
      </c>
      <c r="BF105" s="103">
        <v>0</v>
      </c>
      <c r="BG105" s="103">
        <v>0</v>
      </c>
      <c r="BH105" s="103">
        <v>0</v>
      </c>
      <c r="BI105" s="103">
        <v>0</v>
      </c>
      <c r="BJ105" s="103">
        <v>0</v>
      </c>
      <c r="BK105" s="103">
        <v>0</v>
      </c>
      <c r="BL105" s="103">
        <v>0</v>
      </c>
      <c r="BM105" s="103">
        <v>0</v>
      </c>
      <c r="BN105" s="103">
        <v>0</v>
      </c>
      <c r="BO105" s="103">
        <v>0</v>
      </c>
      <c r="BP105" s="103">
        <v>0</v>
      </c>
      <c r="BQ105" s="103">
        <v>0</v>
      </c>
      <c r="BR105" s="103">
        <v>0</v>
      </c>
      <c r="BS105" s="103">
        <v>0</v>
      </c>
      <c r="BT105" s="103">
        <v>0</v>
      </c>
      <c r="BU105" s="103">
        <v>0</v>
      </c>
      <c r="BV105" s="103">
        <v>0</v>
      </c>
      <c r="BW105" s="103">
        <v>0</v>
      </c>
      <c r="BX105" s="103">
        <v>0</v>
      </c>
      <c r="BY105" s="103">
        <v>0</v>
      </c>
      <c r="BZ105" s="103">
        <v>0</v>
      </c>
      <c r="CA105" s="103">
        <v>0</v>
      </c>
      <c r="CB105" s="103">
        <v>0</v>
      </c>
      <c r="CC105" s="103">
        <v>0</v>
      </c>
      <c r="CD105" s="103">
        <v>0</v>
      </c>
      <c r="CE105" s="103">
        <v>0</v>
      </c>
      <c r="CF105" s="103">
        <v>0</v>
      </c>
      <c r="CG105" s="103">
        <v>0</v>
      </c>
      <c r="CH105" s="103">
        <v>0</v>
      </c>
      <c r="CI105" s="103">
        <v>0</v>
      </c>
      <c r="CJ105" s="103">
        <v>0</v>
      </c>
      <c r="CK105" s="103">
        <v>0</v>
      </c>
      <c r="CL105" s="103">
        <v>0</v>
      </c>
      <c r="CM105" s="103">
        <v>0</v>
      </c>
      <c r="CN105" s="103">
        <v>0</v>
      </c>
      <c r="CO105" s="103">
        <v>0</v>
      </c>
      <c r="CP105" s="103">
        <v>0</v>
      </c>
      <c r="CQ105" s="103">
        <v>0</v>
      </c>
      <c r="CR105" s="103">
        <v>0</v>
      </c>
      <c r="CS105" s="103">
        <v>0</v>
      </c>
      <c r="CT105" s="103">
        <v>0</v>
      </c>
      <c r="CU105" s="103">
        <v>0</v>
      </c>
    </row>
    <row r="107" spans="2:99" x14ac:dyDescent="0.2">
      <c r="B107" s="107" t="s">
        <v>275</v>
      </c>
    </row>
    <row r="108" spans="2:99" x14ac:dyDescent="0.2">
      <c r="C108" s="102" t="s">
        <v>276</v>
      </c>
      <c r="D108" s="102" t="s">
        <v>92</v>
      </c>
      <c r="E108" s="102" t="s">
        <v>93</v>
      </c>
      <c r="F108" s="102" t="s">
        <v>94</v>
      </c>
      <c r="G108" s="102" t="s">
        <v>95</v>
      </c>
      <c r="H108" s="102" t="s">
        <v>96</v>
      </c>
      <c r="I108" s="102" t="s">
        <v>97</v>
      </c>
      <c r="J108" s="102" t="s">
        <v>98</v>
      </c>
      <c r="K108" s="102" t="s">
        <v>99</v>
      </c>
      <c r="L108" s="102" t="s">
        <v>100</v>
      </c>
      <c r="M108" s="102" t="s">
        <v>101</v>
      </c>
      <c r="N108" s="102" t="s">
        <v>102</v>
      </c>
      <c r="O108" s="102" t="s">
        <v>103</v>
      </c>
    </row>
    <row r="109" spans="2:99" x14ac:dyDescent="0.2">
      <c r="C109" s="102" t="s">
        <v>126</v>
      </c>
      <c r="D109" s="103">
        <f>SUM(D$6:D$19)+SUM(F$6:F$19)+SUM(H$6:H$19)+SUM(J$6:J$19)</f>
        <v>0</v>
      </c>
      <c r="E109" s="103">
        <f>SUM(L$6:L$19)+SUM(N$6:N$19)+SUM(P$6:P$19)+SUM(R$6:R$19)</f>
        <v>0</v>
      </c>
      <c r="F109" s="103">
        <f>SUM(T$6:T$19)+SUM(V$6:V$19)+SUM(X$6:X$19)+SUM(Z$6:Z$19)</f>
        <v>0</v>
      </c>
      <c r="G109" s="103">
        <f>SUM(AB$6:AB$19)+SUM(AD$6:AD$19)+SUM(AF$6:AF$19)+SUM(AH$6:AH$19)</f>
        <v>0</v>
      </c>
      <c r="H109" s="103">
        <f>SUM(AJ$6:AJ$19)+SUM(AL$6:AL$19)+SUM(AN$6:AN$19)+SUM(AP$6:AP$19)</f>
        <v>0</v>
      </c>
      <c r="I109" s="103">
        <f>SUM(AR$6:AR$19)+SUM(AT$6:AT$19)+SUM(AV$6:AV$19)+SUM(AX$6:AX$19)</f>
        <v>0</v>
      </c>
      <c r="J109" s="103">
        <f>SUM(AZ$6:AZ$19)+SUM(BB$6:BB$19)+SUM(BD$6:BD$19)+SUM(BF$6:BF$19)</f>
        <v>0</v>
      </c>
      <c r="K109" s="103">
        <f>SUM(BH$6:BH$19)+SUM(BJ$6:BJ$19)+SUM(BL$6:BL$19)+SUM(BN$6:BN$19)</f>
        <v>0</v>
      </c>
      <c r="L109" s="103">
        <f>SUM(BP$6:BP$19)+SUM(BR$6:BR$19)+SUM(BT$6:BT$19)+SUM(BV$6:BV$19)</f>
        <v>0</v>
      </c>
      <c r="M109" s="103">
        <f>SUM(BX$6:BX$19)+SUM(BZ$6:BZ$19)+SUM(CB$6:CB$19)+SUM(CD$6:CD$19)</f>
        <v>0</v>
      </c>
      <c r="N109" s="103">
        <f>SUM(CF$6:CF$19)+SUM(CH$6:CH$19)+SUM(CJ$6:CJ$19)+SUM(CL$6:CL$19)</f>
        <v>0</v>
      </c>
      <c r="O109" s="103">
        <f>SUM(CN$6:CN$19)+SUM(CP$6:CP$19)+SUM(CR$6:CR$19)+SUM(CT$6:CT$19)</f>
        <v>0</v>
      </c>
    </row>
    <row r="110" spans="2:99" x14ac:dyDescent="0.2">
      <c r="C110" s="102" t="s">
        <v>127</v>
      </c>
      <c r="D110" s="103">
        <f>SUM(D$20:D$36)+SUM(F$20:F$36)+SUM(H$20:H$36)+SUM(J$20:J$36)</f>
        <v>0</v>
      </c>
      <c r="E110" s="103">
        <f>SUM(L$20:L$36)+SUM(N$20:N$36)+SUM(P$20:P$36)+SUM(R$20:R$36)</f>
        <v>0</v>
      </c>
      <c r="F110" s="103">
        <f>SUM(T$20:T$36)+SUM(V$20:V$36)+SUM(X$20:X$36)+SUM(Z$20:Z$36)</f>
        <v>0</v>
      </c>
      <c r="G110" s="103">
        <f>SUM(AB$20:AB$36)+SUM(AD$20:AD$36)+SUM(AF$20:AF$36)+SUM(AH$20:AH$36)</f>
        <v>0</v>
      </c>
      <c r="H110" s="103">
        <f>SUM(AJ$20:AJ$36)+SUM(AL$20:AL$36)+SUM(AN$20:AN$36)+SUM(AP$20:AP$36)</f>
        <v>0</v>
      </c>
      <c r="I110" s="103">
        <f>SUM(AR$20:AR$36)+SUM(AT$20:AT$36)+SUM(AV$20:AV$36)+SUM(AX$20:AX$36)</f>
        <v>0</v>
      </c>
      <c r="J110" s="103">
        <f>SUM(AZ$20:AZ$36)+SUM(BB$20:BB$36)+SUM(BD$20:BD$36)+SUM(BF$20:BF$36)</f>
        <v>0</v>
      </c>
      <c r="K110" s="103">
        <f>SUM(BH$20:BH$36)+SUM(BJ$20:BJ$36)+SUM(BL$20:BL$36)+SUM(BN$20:BN$36)</f>
        <v>0</v>
      </c>
      <c r="L110" s="103">
        <f>SUM(BP$20:BP$36)+SUM(BR$20:BR$36)+SUM(BT$20:BT$36)+SUM(BV$20:BV$36)</f>
        <v>0</v>
      </c>
      <c r="M110" s="103">
        <f>SUM(BX$20:BX$36)+SUM(BZ$20:BZ$36)+SUM(CB$20:CB$36)+SUM(CD$20:CD$36)</f>
        <v>0</v>
      </c>
      <c r="N110" s="103">
        <f>SUM(CF$20:CF$36)+SUM(CH$20:CH$36)+SUM(CJ$20:CJ$36)+SUM(CL$20:CL$36)</f>
        <v>0</v>
      </c>
      <c r="O110" s="103">
        <f>SUM(CN$20:CN$36)+SUM(CP$20:CP$36)+SUM(CR$20:CR$36)+SUM(CT$20:CT$36)</f>
        <v>0</v>
      </c>
    </row>
    <row r="111" spans="2:99" x14ac:dyDescent="0.2">
      <c r="C111" s="102" t="s">
        <v>128</v>
      </c>
      <c r="D111" s="103">
        <f>SUM(D$37:D$48)+SUM(F$37:F$48)+SUM(H$37:H$48)+SUM(J$37:J$48)</f>
        <v>0</v>
      </c>
      <c r="E111" s="103">
        <f>SUM(L$37:L$48)+SUM(N$37:N$48)+SUM(P$37:P$48)+SUM(R$37:R$48)</f>
        <v>0</v>
      </c>
      <c r="F111" s="103">
        <f>SUM(T$37:T$48)+SUM(V$37:V$48)+SUM(X$37:X$48)+SUM(Z$37:Z$48)</f>
        <v>0</v>
      </c>
      <c r="G111" s="103">
        <f>SUM(AB$37:AB$48)+SUM(AD$37:AD$48)+SUM(AF$37:AF$48)+SUM(AH$37:AH$48)</f>
        <v>0</v>
      </c>
      <c r="H111" s="103">
        <f>SUM(AJ$37:AJ$48)+SUM(AL$37:AL$48)+SUM(AN$37:AN$48)+SUM(AP$37:AP$48)</f>
        <v>0</v>
      </c>
      <c r="I111" s="103">
        <f>SUM(AR$37:AR$48)+SUM(AT$37:AT$48)+SUM(AV$37:AV$48)+SUM(AX$37:AX$48)</f>
        <v>0</v>
      </c>
      <c r="J111" s="103">
        <f>SUM(AZ$37:AZ$48)+SUM(BB$37:BB$48)+SUM(BD$37:BD$48)+SUM(BF$37:BF$48)</f>
        <v>0</v>
      </c>
      <c r="K111" s="103">
        <f>SUM(BH$37:BH$48)+SUM(BJ$37:BJ$48)+SUM(BL$37:BL$48)+SUM(BN$37:BN$48)</f>
        <v>0</v>
      </c>
      <c r="L111" s="103">
        <f>SUM(BP$37:BP$48)+SUM(BR$37:BR$48)+SUM(BT$37:BT$48)+SUM(BV$37:BV$48)</f>
        <v>0</v>
      </c>
      <c r="M111" s="103">
        <f>SUM(BX$37:BX$48)+SUM(BZ$37:BZ$48)+SUM(CB$37:CB$48)+SUM(CD$37:CD$48)</f>
        <v>0</v>
      </c>
      <c r="N111" s="103">
        <f>SUM(CF$37:CF$48)+SUM(CH$37:CH$48)+SUM(CJ$37:CJ$48)+SUM(CL$37:CL$48)</f>
        <v>0</v>
      </c>
      <c r="O111" s="103">
        <f>SUM(CN$37:CN$48)+SUM(CP$37:CP$48)+SUM(CR$37:CR$48)+SUM(CT$37:CT$48)</f>
        <v>0</v>
      </c>
    </row>
    <row r="112" spans="2:99" x14ac:dyDescent="0.2">
      <c r="C112" s="102" t="s">
        <v>129</v>
      </c>
      <c r="D112" s="103">
        <f>SUM(D$49:D$70)+SUM(F$49:F$70)+SUM(H$49:H$70)+SUM(J$49:J$70)</f>
        <v>0</v>
      </c>
      <c r="E112" s="103">
        <f>SUM(L$49:L$70)+SUM(N$49:N$70)+SUM(P$49:P$70)+SUM(R$49:R$70)</f>
        <v>0</v>
      </c>
      <c r="F112" s="103">
        <f>SUM(T$49:T$70)+SUM(V$49:V$70)+SUM(X$49:X$70)+SUM(Z$49:Z$70)</f>
        <v>0</v>
      </c>
      <c r="G112" s="103">
        <f>SUM(AB$49:AB$70)+SUM(AD$49:AD$70)+SUM(AF$49:AF$70)+SUM(AH$49:AH$70)</f>
        <v>0</v>
      </c>
      <c r="H112" s="103">
        <f>SUM(AJ$49:AJ$70)+SUM(AL$49:AL$70)+SUM(AN$49:AN$70)+SUM(AP$49:AP$70)</f>
        <v>0</v>
      </c>
      <c r="I112" s="103">
        <f>SUM(AR$49:AR$70)+SUM(AT$49:AT$70)+SUM(AV$49:AV$70)+SUM(AX$49:AX$70)</f>
        <v>0</v>
      </c>
      <c r="J112" s="103">
        <f>SUM(AZ$49:AZ$70)+SUM(BB$49:BB$70)+SUM(BD$49:BD$70)+SUM(BF$49:BF$70)</f>
        <v>0</v>
      </c>
      <c r="K112" s="103">
        <f>SUM(BH$49:BH$70)+SUM(BJ$49:BJ$70)+SUM(BL$49:BL$70)+SUM(BN$49:BN$70)</f>
        <v>0</v>
      </c>
      <c r="L112" s="103">
        <f>SUM(BP$49:BP$70)+SUM(BR$49:BR$70)+SUM(BT$49:BT$70)+SUM(BV$49:BV$70)</f>
        <v>0</v>
      </c>
      <c r="M112" s="103">
        <f>SUM(BX$49:BX$70)+SUM(BZ$49:BZ$70)+SUM(CB$49:CB$70)+SUM(CD$49:CD$70)</f>
        <v>0</v>
      </c>
      <c r="N112" s="103">
        <f>SUM(CF$49:CF$70)+SUM(CH$49:CH$70)+SUM(CJ$49:CJ$70)+SUM(CL$49:CL$70)</f>
        <v>0</v>
      </c>
      <c r="O112" s="103">
        <f>SUM(CN$49:CN$70)+SUM(CP$49:CP$70)+SUM(CR$49:CR$70)+SUM(CT$49:CT$70)</f>
        <v>0</v>
      </c>
    </row>
    <row r="113" spans="2:15" x14ac:dyDescent="0.2">
      <c r="C113" s="102" t="s">
        <v>130</v>
      </c>
      <c r="D113" s="103">
        <f>SUM(D$71:D$86)+SUM(F$71:F$86)+SUM(H$71:H$86)+SUM(J$71:J$86)</f>
        <v>0</v>
      </c>
      <c r="E113" s="103">
        <f>SUM(L$71:L$86)+SUM(N$71:N$86)+SUM(P$71:P$86)+SUM(R$71:R$86)</f>
        <v>0</v>
      </c>
      <c r="F113" s="103">
        <f>SUM(T$71:T$86)+SUM(V$71:V$86)+SUM(X$71:X$86)+SUM(Z$71:Z$86)</f>
        <v>0</v>
      </c>
      <c r="G113" s="103">
        <f>SUM(AB$71:AB$86)+SUM(AD$71:AD$86)+SUM(AF$71:AF$86)+SUM(AH$71:AH$86)</f>
        <v>0</v>
      </c>
      <c r="H113" s="103">
        <f>SUM(AJ$71:AJ$86)+SUM(AL$71:AL$86)+SUM(AN$71:AN$86)+SUM(AP$71:AP$86)</f>
        <v>0</v>
      </c>
      <c r="I113" s="103">
        <f>SUM(AR$71:AR$86)+SUM(AT$71:AT$86)+SUM(AV$71:AV$86)+SUM(AX$71:AX$86)</f>
        <v>0</v>
      </c>
      <c r="J113" s="103">
        <f>SUM(AZ$71:AZ$86)+SUM(BB$71:BB$86)+SUM(BD$71:BD$86)+SUM(BF$71:BF$86)</f>
        <v>0</v>
      </c>
      <c r="K113" s="103">
        <f>SUM(BH$71:BH$86)+SUM(BJ$71:BJ$86)+SUM(BL$71:BL$86)+SUM(BN$71:BN$86)</f>
        <v>0</v>
      </c>
      <c r="L113" s="103">
        <f>SUM(BP$71:BP$86)+SUM(BR$71:BR$86)+SUM(BT$71:BT$86)+SUM(BV$71:BV$86)</f>
        <v>0</v>
      </c>
      <c r="M113" s="103">
        <f>SUM(BX$71:BX$86)+SUM(BZ$71:BZ$86)+SUM(CB$71:CB$86)+SUM(CD$71:CD$86)</f>
        <v>0</v>
      </c>
      <c r="N113" s="103">
        <f>SUM(CF$71:CF$86)+SUM(CH$71:CH$86)+SUM(CJ$71:CJ$86)+SUM(CL$71:CL$86)</f>
        <v>0</v>
      </c>
      <c r="O113" s="103">
        <f>SUM(CN$71:CN$86)+SUM(CP$71:CP$86)+SUM(CR$71:CR$86)+SUM(CT$71:CT$86)</f>
        <v>0</v>
      </c>
    </row>
    <row r="114" spans="2:15" x14ac:dyDescent="0.2">
      <c r="C114" s="102" t="s">
        <v>131</v>
      </c>
      <c r="D114" s="103">
        <f>SUM(D$87:D$94)+SUM(F$87:F$94)+SUM(H$87:H$94)+SUM(J$87:J$94)</f>
        <v>0</v>
      </c>
      <c r="E114" s="103">
        <f>SUM(L$87:L$94)+SUM(N$87:N$94)+SUM(P$87:P$94)+SUM(R$87:R$94)</f>
        <v>0</v>
      </c>
      <c r="F114" s="103">
        <f>SUM(T$87:T$94)+SUM(V$87:V$94)+SUM(X$87:X$94)+SUM(Z$87:Z$94)</f>
        <v>0</v>
      </c>
      <c r="G114" s="103">
        <f>SUM(AB$87:AB$94)+SUM(AD$87:AD$94)+SUM(AF$87:AF$94)+SUM(AH$87:AH$94)</f>
        <v>0</v>
      </c>
      <c r="H114" s="103">
        <f>SUM(AJ$87:AJ$94)+SUM(AL$87:AL$94)+SUM(AN$87:AN$94)+SUM(AP$87:AP$94)</f>
        <v>0</v>
      </c>
      <c r="I114" s="103">
        <f>SUM(AR$87:AR$94)+SUM(AT$87:AT$94)+SUM(AV$87:AV$94)+SUM(AX$87:AX$94)</f>
        <v>0</v>
      </c>
      <c r="J114" s="103">
        <f>SUM(AZ$87:AZ$94)+SUM(BB$87:BB$94)+SUM(BD$87:BD$94)+SUM(BF$87:BF$94)</f>
        <v>0</v>
      </c>
      <c r="K114" s="103">
        <f>SUM(BH$87:BH$94)+SUM(BJ$87:BJ$94)+SUM(BL$87:BL$94)+SUM(BN$87:BN$94)</f>
        <v>0</v>
      </c>
      <c r="L114" s="103">
        <f>SUM(BP$87:BP$94)+SUM(BR$87:BR$94)+SUM(BT$87:BT$94)+SUM(BV$87:BV$94)</f>
        <v>0</v>
      </c>
      <c r="M114" s="103">
        <f>SUM(BX$87:BX$94)+SUM(BZ$87:BZ$94)+SUM(CB$87:CB$94)+SUM(CD$87:CD$94)</f>
        <v>0</v>
      </c>
      <c r="N114" s="103">
        <f>SUM(CF$87:CF$94)+SUM(CH$87:CH$94)+SUM(CJ$87:CJ$94)+SUM(CL$87:CL$94)</f>
        <v>0</v>
      </c>
      <c r="O114" s="103">
        <f>SUM(CN$87:CN$94)+SUM(CP$87:CP$94)+SUM(CR$87:CR$94)+SUM(CT$87:CT$94)</f>
        <v>0</v>
      </c>
    </row>
    <row r="115" spans="2:15" x14ac:dyDescent="0.2">
      <c r="C115" s="102" t="s">
        <v>132</v>
      </c>
      <c r="D115" s="103">
        <f>SUM(D$95:D$105)+SUM(F$95:F$105)+SUM(H$95:H$105)+SUM(J$95:J$105)</f>
        <v>0</v>
      </c>
      <c r="E115" s="103">
        <f>SUM(L$95:L$105)+SUM(N$95:N$105)+SUM(P$95:P$105)+SUM(R$95:R$105)</f>
        <v>0</v>
      </c>
      <c r="F115" s="103">
        <f>SUM(T$95:T$105)+SUM(V$95:V$105)+SUM(X$95:X$105)+SUM(Z$95:Z$105)</f>
        <v>0</v>
      </c>
      <c r="G115" s="103">
        <f>SUM(AB$95:AB$105)+SUM(AD$95:AD$105)+SUM(AF$95:AF$105)+SUM(AH$95:AH$105)</f>
        <v>0</v>
      </c>
      <c r="H115" s="103">
        <f>SUM(AJ$95:AJ$105)+SUM(AL$95:AL$105)+SUM(AN$95:AN$105)+SUM(AP$95:AP$105)</f>
        <v>0</v>
      </c>
      <c r="I115" s="103">
        <f>SUM(AR$95:AR$105)+SUM(AT$95:AT$105)+SUM(AV$95:AV$105)+SUM(AX$95:AX$105)</f>
        <v>0</v>
      </c>
      <c r="J115" s="103">
        <f>SUM(AZ$95:AZ$105)+SUM(BB$95:BB$105)+SUM(BD$95:BD$105)+SUM(BF$95:BF$105)</f>
        <v>0</v>
      </c>
      <c r="K115" s="103">
        <f>SUM(BH$95:BH$105)+SUM(BJ$95:BJ$105)+SUM(BL$95:BL$105)+SUM(BN$95:BN$105)</f>
        <v>0</v>
      </c>
      <c r="L115" s="103">
        <f>SUM(BP$95:BP$105)+SUM(BR$95:BR$105)+SUM(BT$95:BT$105)+SUM(BV$95:BV$105)</f>
        <v>0</v>
      </c>
      <c r="M115" s="103">
        <f>SUM(BX$95:BX$105)+SUM(BZ$95:BZ$105)+SUM(CB$95:CB$105)+SUM(CD$95:CD$105)</f>
        <v>0</v>
      </c>
      <c r="N115" s="103">
        <f>SUM(CF$95:CF$105)+SUM(CH$95:CH$105)+SUM(CJ$95:CJ$105)+SUM(CL$95:CL$105)</f>
        <v>0</v>
      </c>
      <c r="O115" s="103">
        <f>SUM(CN$95:CN$105)+SUM(CP$95:CP$105)+SUM(CR$95:CR$105)+SUM(CT$95:CT$105)</f>
        <v>0</v>
      </c>
    </row>
    <row r="116" spans="2:15" x14ac:dyDescent="0.2">
      <c r="C116" s="102" t="s">
        <v>277</v>
      </c>
      <c r="D116" s="103">
        <f t="shared" ref="D116:O116" si="0">SUM(D$109:D$115)</f>
        <v>0</v>
      </c>
      <c r="E116" s="103">
        <f t="shared" si="0"/>
        <v>0</v>
      </c>
      <c r="F116" s="103">
        <f t="shared" si="0"/>
        <v>0</v>
      </c>
      <c r="G116" s="103">
        <f t="shared" si="0"/>
        <v>0</v>
      </c>
      <c r="H116" s="103">
        <f t="shared" si="0"/>
        <v>0</v>
      </c>
      <c r="I116" s="103">
        <f t="shared" si="0"/>
        <v>0</v>
      </c>
      <c r="J116" s="103">
        <f t="shared" si="0"/>
        <v>0</v>
      </c>
      <c r="K116" s="103">
        <f t="shared" si="0"/>
        <v>0</v>
      </c>
      <c r="L116" s="103">
        <f t="shared" si="0"/>
        <v>0</v>
      </c>
      <c r="M116" s="103">
        <f t="shared" si="0"/>
        <v>0</v>
      </c>
      <c r="N116" s="103">
        <f t="shared" si="0"/>
        <v>0</v>
      </c>
      <c r="O116" s="103">
        <f t="shared" si="0"/>
        <v>0</v>
      </c>
    </row>
    <row r="118" spans="2:15" x14ac:dyDescent="0.2">
      <c r="B118" s="106" t="s">
        <v>278</v>
      </c>
    </row>
    <row r="119" spans="2:15" x14ac:dyDescent="0.2">
      <c r="C119" s="102" t="s">
        <v>276</v>
      </c>
      <c r="D119" s="102" t="s">
        <v>92</v>
      </c>
      <c r="E119" s="102" t="s">
        <v>93</v>
      </c>
      <c r="F119" s="102" t="s">
        <v>94</v>
      </c>
      <c r="G119" s="102" t="s">
        <v>95</v>
      </c>
      <c r="H119" s="102" t="s">
        <v>96</v>
      </c>
      <c r="I119" s="102" t="s">
        <v>97</v>
      </c>
      <c r="J119" s="102" t="s">
        <v>98</v>
      </c>
      <c r="K119" s="102" t="s">
        <v>99</v>
      </c>
      <c r="L119" s="102" t="s">
        <v>100</v>
      </c>
      <c r="M119" s="102" t="s">
        <v>101</v>
      </c>
      <c r="N119" s="102" t="s">
        <v>102</v>
      </c>
      <c r="O119" s="102" t="s">
        <v>103</v>
      </c>
    </row>
    <row r="120" spans="2:15" x14ac:dyDescent="0.2">
      <c r="C120" s="102" t="s">
        <v>126</v>
      </c>
      <c r="D120" s="103">
        <f>D109*pricing!D15*2000</f>
        <v>0</v>
      </c>
      <c r="E120" s="103">
        <f>E109*pricing!E15*2000</f>
        <v>0</v>
      </c>
      <c r="F120" s="103">
        <f>F109*pricing!F15*2000</f>
        <v>0</v>
      </c>
      <c r="G120" s="103">
        <f>G109*pricing!G15*2000</f>
        <v>0</v>
      </c>
      <c r="H120" s="103">
        <f>H109*pricing!H15*2000</f>
        <v>0</v>
      </c>
      <c r="I120" s="103">
        <f>I109*pricing!I15*2000</f>
        <v>0</v>
      </c>
      <c r="J120" s="103">
        <f>J109*pricing!J15*2000</f>
        <v>0</v>
      </c>
      <c r="K120" s="103">
        <f>K109*pricing!K15*2000</f>
        <v>0</v>
      </c>
      <c r="L120" s="103">
        <f>L109*pricing!L15*2000</f>
        <v>0</v>
      </c>
      <c r="M120" s="103">
        <f>M109*pricing!M15*2000</f>
        <v>0</v>
      </c>
      <c r="N120" s="103">
        <f>N109*pricing!N15*2000</f>
        <v>0</v>
      </c>
      <c r="O120" s="103">
        <f>O109*pricing!O15*2000</f>
        <v>0</v>
      </c>
    </row>
    <row r="121" spans="2:15" x14ac:dyDescent="0.2">
      <c r="C121" s="102" t="s">
        <v>127</v>
      </c>
      <c r="D121" s="103">
        <f>D110*pricing!D16*2000</f>
        <v>0</v>
      </c>
      <c r="E121" s="103">
        <f>E110*pricing!E16*2000</f>
        <v>0</v>
      </c>
      <c r="F121" s="103">
        <f>F110*pricing!F16*2000</f>
        <v>0</v>
      </c>
      <c r="G121" s="103">
        <f>G110*pricing!G16*2000</f>
        <v>0</v>
      </c>
      <c r="H121" s="103">
        <f>H110*pricing!H16*2000</f>
        <v>0</v>
      </c>
      <c r="I121" s="103">
        <f>I110*pricing!I16*2000</f>
        <v>0</v>
      </c>
      <c r="J121" s="103">
        <f>J110*pricing!J16*2000</f>
        <v>0</v>
      </c>
      <c r="K121" s="103">
        <f>K110*pricing!K16*2000</f>
        <v>0</v>
      </c>
      <c r="L121" s="103">
        <f>L110*pricing!L16*2000</f>
        <v>0</v>
      </c>
      <c r="M121" s="103">
        <f>M110*pricing!M16*2000</f>
        <v>0</v>
      </c>
      <c r="N121" s="103">
        <f>N110*pricing!N16*2000</f>
        <v>0</v>
      </c>
      <c r="O121" s="103">
        <f>O110*pricing!O16*2000</f>
        <v>0</v>
      </c>
    </row>
    <row r="122" spans="2:15" x14ac:dyDescent="0.2">
      <c r="C122" s="102" t="s">
        <v>128</v>
      </c>
      <c r="D122" s="103">
        <f>D111*pricing!D17*2000</f>
        <v>0</v>
      </c>
      <c r="E122" s="103">
        <f>E111*pricing!E17*2000</f>
        <v>0</v>
      </c>
      <c r="F122" s="103">
        <f>F111*pricing!F17*2000</f>
        <v>0</v>
      </c>
      <c r="G122" s="103">
        <f>G111*pricing!G17*2000</f>
        <v>0</v>
      </c>
      <c r="H122" s="103">
        <f>H111*pricing!H17*2000</f>
        <v>0</v>
      </c>
      <c r="I122" s="103">
        <f>I111*pricing!I17*2000</f>
        <v>0</v>
      </c>
      <c r="J122" s="103">
        <f>J111*pricing!J17*2000</f>
        <v>0</v>
      </c>
      <c r="K122" s="103">
        <f>K111*pricing!K17*2000</f>
        <v>0</v>
      </c>
      <c r="L122" s="103">
        <f>L111*pricing!L17*2000</f>
        <v>0</v>
      </c>
      <c r="M122" s="103">
        <f>M111*pricing!M17*2000</f>
        <v>0</v>
      </c>
      <c r="N122" s="103">
        <f>N111*pricing!N17*2000</f>
        <v>0</v>
      </c>
      <c r="O122" s="103">
        <f>O111*pricing!O17*2000</f>
        <v>0</v>
      </c>
    </row>
    <row r="123" spans="2:15" x14ac:dyDescent="0.2">
      <c r="C123" s="102" t="s">
        <v>129</v>
      </c>
      <c r="D123" s="103">
        <f>D112*pricing!D18*2000</f>
        <v>0</v>
      </c>
      <c r="E123" s="103">
        <f>E112*pricing!E18*2000</f>
        <v>0</v>
      </c>
      <c r="F123" s="103">
        <f>F112*pricing!F18*2000</f>
        <v>0</v>
      </c>
      <c r="G123" s="103">
        <f>G112*pricing!G18*2000</f>
        <v>0</v>
      </c>
      <c r="H123" s="103">
        <f>H112*pricing!H18*2000</f>
        <v>0</v>
      </c>
      <c r="I123" s="103">
        <f>I112*pricing!I18*2000</f>
        <v>0</v>
      </c>
      <c r="J123" s="103">
        <f>J112*pricing!J18*2000</f>
        <v>0</v>
      </c>
      <c r="K123" s="103">
        <f>K112*pricing!K18*2000</f>
        <v>0</v>
      </c>
      <c r="L123" s="103">
        <f>L112*pricing!L18*2000</f>
        <v>0</v>
      </c>
      <c r="M123" s="103">
        <f>M112*pricing!M18*2000</f>
        <v>0</v>
      </c>
      <c r="N123" s="103">
        <f>N112*pricing!N18*2000</f>
        <v>0</v>
      </c>
      <c r="O123" s="103">
        <f>O112*pricing!O18*2000</f>
        <v>0</v>
      </c>
    </row>
    <row r="124" spans="2:15" x14ac:dyDescent="0.2">
      <c r="C124" s="102" t="s">
        <v>130</v>
      </c>
      <c r="D124" s="103">
        <f>D113*pricing!D19*2000</f>
        <v>0</v>
      </c>
      <c r="E124" s="103">
        <f>E113*pricing!E19*2000</f>
        <v>0</v>
      </c>
      <c r="F124" s="103">
        <f>F113*pricing!F19*2000</f>
        <v>0</v>
      </c>
      <c r="G124" s="103">
        <f>G113*pricing!G19*2000</f>
        <v>0</v>
      </c>
      <c r="H124" s="103">
        <f>H113*pricing!H19*2000</f>
        <v>0</v>
      </c>
      <c r="I124" s="103">
        <f>I113*pricing!I19*2000</f>
        <v>0</v>
      </c>
      <c r="J124" s="103">
        <f>J113*pricing!J19*2000</f>
        <v>0</v>
      </c>
      <c r="K124" s="103">
        <f>K113*pricing!K19*2000</f>
        <v>0</v>
      </c>
      <c r="L124" s="103">
        <f>L113*pricing!L19*2000</f>
        <v>0</v>
      </c>
      <c r="M124" s="103">
        <f>M113*pricing!M19*2000</f>
        <v>0</v>
      </c>
      <c r="N124" s="103">
        <f>N113*pricing!N19*2000</f>
        <v>0</v>
      </c>
      <c r="O124" s="103">
        <f>O113*pricing!O19*2000</f>
        <v>0</v>
      </c>
    </row>
    <row r="125" spans="2:15" x14ac:dyDescent="0.2">
      <c r="C125" s="102" t="s">
        <v>131</v>
      </c>
      <c r="D125" s="103">
        <f>D114*pricing!D20*2000</f>
        <v>0</v>
      </c>
      <c r="E125" s="103">
        <f>E114*pricing!E20*2000</f>
        <v>0</v>
      </c>
      <c r="F125" s="103">
        <f>F114*pricing!F20*2000</f>
        <v>0</v>
      </c>
      <c r="G125" s="103">
        <f>G114*pricing!G20*2000</f>
        <v>0</v>
      </c>
      <c r="H125" s="103">
        <f>H114*pricing!H20*2000</f>
        <v>0</v>
      </c>
      <c r="I125" s="103">
        <f>I114*pricing!I20*2000</f>
        <v>0</v>
      </c>
      <c r="J125" s="103">
        <f>J114*pricing!J20*2000</f>
        <v>0</v>
      </c>
      <c r="K125" s="103">
        <f>K114*pricing!K20*2000</f>
        <v>0</v>
      </c>
      <c r="L125" s="103">
        <f>L114*pricing!L20*2000</f>
        <v>0</v>
      </c>
      <c r="M125" s="103">
        <f>M114*pricing!M20*2000</f>
        <v>0</v>
      </c>
      <c r="N125" s="103">
        <f>N114*pricing!N20*2000</f>
        <v>0</v>
      </c>
      <c r="O125" s="103">
        <f>O114*pricing!O20*2000</f>
        <v>0</v>
      </c>
    </row>
    <row r="126" spans="2:15" x14ac:dyDescent="0.2">
      <c r="C126" s="102" t="s">
        <v>132</v>
      </c>
      <c r="D126" s="103">
        <f>D115*pricing!D21*2000</f>
        <v>0</v>
      </c>
      <c r="E126" s="103">
        <f>E115*pricing!E21*2000</f>
        <v>0</v>
      </c>
      <c r="F126" s="103">
        <f>F115*pricing!F21*2000</f>
        <v>0</v>
      </c>
      <c r="G126" s="103">
        <f>G115*pricing!G21*2000</f>
        <v>0</v>
      </c>
      <c r="H126" s="103">
        <f>H115*pricing!H21*2000</f>
        <v>0</v>
      </c>
      <c r="I126" s="103">
        <f>I115*pricing!I21*2000</f>
        <v>0</v>
      </c>
      <c r="J126" s="103">
        <f>J115*pricing!J21*2000</f>
        <v>0</v>
      </c>
      <c r="K126" s="103">
        <f>K115*pricing!K21*2000</f>
        <v>0</v>
      </c>
      <c r="L126" s="103">
        <f>L115*pricing!L21*2000</f>
        <v>0</v>
      </c>
      <c r="M126" s="103">
        <f>M115*pricing!M21*2000</f>
        <v>0</v>
      </c>
      <c r="N126" s="103">
        <f>N115*pricing!N21*2000</f>
        <v>0</v>
      </c>
      <c r="O126" s="103">
        <f>O115*pricing!O21*2000</f>
        <v>0</v>
      </c>
    </row>
    <row r="127" spans="2:15" x14ac:dyDescent="0.2">
      <c r="C127" s="102" t="s">
        <v>277</v>
      </c>
      <c r="D127" s="103">
        <f t="shared" ref="D127:O127" si="1">SUM(D$120:D$126)</f>
        <v>0</v>
      </c>
      <c r="E127" s="103">
        <f t="shared" si="1"/>
        <v>0</v>
      </c>
      <c r="F127" s="103">
        <f t="shared" si="1"/>
        <v>0</v>
      </c>
      <c r="G127" s="103">
        <f t="shared" si="1"/>
        <v>0</v>
      </c>
      <c r="H127" s="103">
        <f t="shared" si="1"/>
        <v>0</v>
      </c>
      <c r="I127" s="103">
        <f t="shared" si="1"/>
        <v>0</v>
      </c>
      <c r="J127" s="103">
        <f t="shared" si="1"/>
        <v>0</v>
      </c>
      <c r="K127" s="103">
        <f t="shared" si="1"/>
        <v>0</v>
      </c>
      <c r="L127" s="103">
        <f t="shared" si="1"/>
        <v>0</v>
      </c>
      <c r="M127" s="103">
        <f t="shared" si="1"/>
        <v>0</v>
      </c>
      <c r="N127" s="103">
        <f t="shared" si="1"/>
        <v>0</v>
      </c>
      <c r="O127" s="103">
        <f t="shared" si="1"/>
        <v>0</v>
      </c>
    </row>
    <row r="129" spans="2:15" x14ac:dyDescent="0.2">
      <c r="B129" s="106" t="s">
        <v>279</v>
      </c>
    </row>
    <row r="130" spans="2:15" x14ac:dyDescent="0.2">
      <c r="C130" s="108" t="s">
        <v>276</v>
      </c>
      <c r="D130" s="108" t="s">
        <v>92</v>
      </c>
      <c r="E130" s="108" t="s">
        <v>93</v>
      </c>
      <c r="F130" s="108" t="s">
        <v>94</v>
      </c>
      <c r="G130" s="108" t="s">
        <v>95</v>
      </c>
      <c r="H130" s="108" t="s">
        <v>96</v>
      </c>
      <c r="I130" s="108" t="s">
        <v>97</v>
      </c>
      <c r="J130" s="108" t="s">
        <v>98</v>
      </c>
      <c r="K130" s="108" t="s">
        <v>99</v>
      </c>
      <c r="L130" s="108" t="s">
        <v>100</v>
      </c>
      <c r="M130" s="108" t="s">
        <v>101</v>
      </c>
      <c r="N130" s="108" t="s">
        <v>102</v>
      </c>
      <c r="O130" s="108" t="s">
        <v>103</v>
      </c>
    </row>
    <row r="131" spans="2:15" x14ac:dyDescent="0.2">
      <c r="C131" s="108" t="s">
        <v>126</v>
      </c>
      <c r="D131" s="109">
        <f>SUM(E$6:E$19)+SUM(G$6:G$19)+SUM(I$6:I$19)+SUM(K$6:K$19)</f>
        <v>0</v>
      </c>
      <c r="E131" s="109">
        <f>SUM(M$6:M$19)+SUM(O$6:O$19)+SUM(Q$6:Q$19)+SUM(S$6:S$19)</f>
        <v>0</v>
      </c>
      <c r="F131" s="109">
        <f>SUM(U$6:U$19)+SUM(W$6:W$19)+SUM(Y$6:Y$19)+SUM(AA$6:AA$19)</f>
        <v>0</v>
      </c>
      <c r="G131" s="109">
        <f>SUM(AC$6:AC$19)+SUM(AE$6:AE$19)+SUM(AG$6:AG$19)+SUM(AI$6:AI$19)</f>
        <v>0</v>
      </c>
      <c r="H131" s="109">
        <f>SUM(AK$6:AK$19)+SUM(AM$6:AM$19)+SUM(AO$6:AO$19)+SUM(AQ$6:AQ$19)</f>
        <v>0</v>
      </c>
      <c r="I131" s="109">
        <f>SUM(AS$6:AS$19)+SUM(AU$6:AU$19)+SUM(AW$6:AW$19)+SUM(AY$6:AY$19)</f>
        <v>0</v>
      </c>
      <c r="J131" s="109">
        <f>SUM(BA$6:BA$19)+SUM(BC$6:BC$19)+SUM(BE$6:BE$19)+SUM(BG$6:BG$19)</f>
        <v>0</v>
      </c>
      <c r="K131" s="109">
        <f>SUM(BI$6:BI$19)+SUM(BK$6:BK$19)+SUM(BM$6:BM$19)+SUM(BO$6:BO$19)</f>
        <v>0</v>
      </c>
      <c r="L131" s="109">
        <f>SUM(BQ$6:BQ$19)+SUM(BS$6:BS$19)+SUM(BU$6:BU$19)+SUM(BW$6:BW$19)</f>
        <v>0</v>
      </c>
      <c r="M131" s="109">
        <f>SUM(BY$6:BY$19)+SUM(CA$6:CA$19)+SUM(CC$6:CC$19)+SUM(CE$6:CE$19)</f>
        <v>0</v>
      </c>
      <c r="N131" s="109">
        <f>SUM(CG$6:CG$19)+SUM(CI$6:CI$19)+SUM(CK$6:CK$19)+SUM(CM$6:CM$19)</f>
        <v>0</v>
      </c>
      <c r="O131" s="109">
        <f>SUM(CO$6:CO$19)+SUM(CQ$6:CQ$19)+SUM(CS$6:CS$19)+SUM(CU$6:CU$19)</f>
        <v>0</v>
      </c>
    </row>
    <row r="132" spans="2:15" x14ac:dyDescent="0.2">
      <c r="C132" s="108" t="s">
        <v>127</v>
      </c>
      <c r="D132" s="109">
        <f>SUM(E$20:E$36)+SUM(G$20:G$36)+SUM(I$20:I$36)+SUM(K$20:K$36)</f>
        <v>0</v>
      </c>
      <c r="E132" s="109">
        <f>SUM(M$20:M$36)+SUM(O$20:O$36)+SUM(Q$20:Q$36)+SUM(S$20:S$36)</f>
        <v>0</v>
      </c>
      <c r="F132" s="109">
        <f>SUM(U$20:U$36)+SUM(W$20:W$36)+SUM(Y$20:Y$36)+SUM(AA$20:AA$36)</f>
        <v>0</v>
      </c>
      <c r="G132" s="109">
        <f>SUM(AC$20:AC$36)+SUM(AE$20:AE$36)+SUM(AG$20:AG$36)+SUM(AI$20:AI$36)</f>
        <v>0</v>
      </c>
      <c r="H132" s="109">
        <f>SUM(AK$20:AK$36)+SUM(AM$20:AM$36)+SUM(AO$20:AO$36)+SUM(AQ$20:AQ$36)</f>
        <v>0</v>
      </c>
      <c r="I132" s="109">
        <f>SUM(AS$20:AS$36)+SUM(AU$20:AU$36)+SUM(AW$20:AW$36)+SUM(AY$20:AY$36)</f>
        <v>0</v>
      </c>
      <c r="J132" s="109">
        <f>SUM(BA$20:BA$36)+SUM(BC$20:BC$36)+SUM(BE$20:BE$36)+SUM(BG$20:BG$36)</f>
        <v>0</v>
      </c>
      <c r="K132" s="109">
        <f>SUM(BI$20:BI$36)+SUM(BK$20:BK$36)+SUM(BM$20:BM$36)+SUM(BO$20:BO$36)</f>
        <v>0</v>
      </c>
      <c r="L132" s="109">
        <f>SUM(BQ$20:BQ$36)+SUM(BS$20:BS$36)+SUM(BU$20:BU$36)+SUM(BW$20:BW$36)</f>
        <v>0</v>
      </c>
      <c r="M132" s="109">
        <f>SUM(BY$20:BY$36)+SUM(CA$20:CA$36)+SUM(CC$20:CC$36)+SUM(CE$20:CE$36)</f>
        <v>0</v>
      </c>
      <c r="N132" s="109">
        <f>SUM(CG$20:CG$36)+SUM(CI$20:CI$36)+SUM(CK$20:CK$36)+SUM(CM$20:CM$36)</f>
        <v>0</v>
      </c>
      <c r="O132" s="109">
        <f>SUM(CO$20:CO$36)+SUM(CQ$20:CQ$36)+SUM(CS$20:CS$36)+SUM(CU$20:CU$36)</f>
        <v>0</v>
      </c>
    </row>
    <row r="133" spans="2:15" x14ac:dyDescent="0.2">
      <c r="C133" s="108" t="s">
        <v>128</v>
      </c>
      <c r="D133" s="109">
        <f>SUM(E$37:E$48)+SUM(G$37:G$48)+SUM(I$37:I$48)+SUM(K$37:K$48)</f>
        <v>0</v>
      </c>
      <c r="E133" s="109">
        <f>SUM(M$37:M$48)+SUM(O$37:O$48)+SUM(Q$37:Q$48)+SUM(S$37:S$48)</f>
        <v>0</v>
      </c>
      <c r="F133" s="109">
        <f>SUM(U$37:U$48)+SUM(W$37:W$48)+SUM(Y$37:Y$48)+SUM(AA$37:AA$48)</f>
        <v>0</v>
      </c>
      <c r="G133" s="109">
        <f>SUM(AC$37:AC$48)+SUM(AE$37:AE$48)+SUM(AG$37:AG$48)+SUM(AI$37:AI$48)</f>
        <v>0</v>
      </c>
      <c r="H133" s="109">
        <f>SUM(AK$37:AK$48)+SUM(AM$37:AM$48)+SUM(AO$37:AO$48)+SUM(AQ$37:AQ$48)</f>
        <v>0</v>
      </c>
      <c r="I133" s="109">
        <f>SUM(AS$37:AS$48)+SUM(AU$37:AU$48)+SUM(AW$37:AW$48)+SUM(AY$37:AY$48)</f>
        <v>0</v>
      </c>
      <c r="J133" s="109">
        <f>SUM(BA$37:BA$48)+SUM(BC$37:BC$48)+SUM(BE$37:BE$48)+SUM(BG$37:BG$48)</f>
        <v>0</v>
      </c>
      <c r="K133" s="109">
        <f>SUM(BI$37:BI$48)+SUM(BK$37:BK$48)+SUM(BM$37:BM$48)+SUM(BO$37:BO$48)</f>
        <v>0</v>
      </c>
      <c r="L133" s="109">
        <f>SUM(BQ$37:BQ$48)+SUM(BS$37:BS$48)+SUM(BU$37:BU$48)+SUM(BW$37:BW$48)</f>
        <v>0</v>
      </c>
      <c r="M133" s="109">
        <f>SUM(BY$37:BY$48)+SUM(CA$37:CA$48)+SUM(CC$37:CC$48)+SUM(CE$37:CE$48)</f>
        <v>0</v>
      </c>
      <c r="N133" s="109">
        <f>SUM(CG$37:CG$48)+SUM(CI$37:CI$48)+SUM(CK$37:CK$48)+SUM(CM$37:CM$48)</f>
        <v>0</v>
      </c>
      <c r="O133" s="109">
        <f>SUM(CO$37:CO$48)+SUM(CQ$37:CQ$48)+SUM(CS$37:CS$48)+SUM(CU$37:CU$48)</f>
        <v>0</v>
      </c>
    </row>
    <row r="134" spans="2:15" x14ac:dyDescent="0.2">
      <c r="C134" s="108" t="s">
        <v>129</v>
      </c>
      <c r="D134" s="109">
        <f>SUM(E$49:E$70)+SUM(G$49:G$70)+SUM(I$49:I$70)+SUM(K$49:K$70)</f>
        <v>0</v>
      </c>
      <c r="E134" s="109">
        <f>SUM(M$49:M$70)+SUM(O$49:O$70)+SUM(Q$49:Q$70)+SUM(S$49:S$70)</f>
        <v>0</v>
      </c>
      <c r="F134" s="109">
        <f>SUM(U$49:U$70)+SUM(W$49:W$70)+SUM(Y$49:Y$70)+SUM(AA$49:AA$70)</f>
        <v>0</v>
      </c>
      <c r="G134" s="109">
        <f>SUM(AC$49:AC$70)+SUM(AE$49:AE$70)+SUM(AG$49:AG$70)+SUM(AI$49:AI$70)</f>
        <v>0</v>
      </c>
      <c r="H134" s="109">
        <f>SUM(AK$49:AK$70)+SUM(AM$49:AM$70)+SUM(AO$49:AO$70)+SUM(AQ$49:AQ$70)</f>
        <v>0</v>
      </c>
      <c r="I134" s="109">
        <f>SUM(AS$49:AS$70)+SUM(AU$49:AU$70)+SUM(AW$49:AW$70)+SUM(AY$49:AY$70)</f>
        <v>0</v>
      </c>
      <c r="J134" s="109">
        <f>SUM(BA$49:BA$70)+SUM(BC$49:BC$70)+SUM(BE$49:BE$70)+SUM(BG$49:BG$70)</f>
        <v>0</v>
      </c>
      <c r="K134" s="109">
        <f>SUM(BI$49:BI$70)+SUM(BK$49:BK$70)+SUM(BM$49:BM$70)+SUM(BO$49:BO$70)</f>
        <v>0</v>
      </c>
      <c r="L134" s="109">
        <f>SUM(BQ$49:BQ$70)+SUM(BS$49:BS$70)+SUM(BU$49:BU$70)+SUM(BW$49:BW$70)</f>
        <v>0</v>
      </c>
      <c r="M134" s="109">
        <f>SUM(BY$49:BY$70)+SUM(CA$49:CA$70)+SUM(CC$49:CC$70)+SUM(CE$49:CE$70)</f>
        <v>0</v>
      </c>
      <c r="N134" s="109">
        <f>SUM(CG$49:CG$70)+SUM(CI$49:CI$70)+SUM(CK$49:CK$70)+SUM(CM$49:CM$70)</f>
        <v>0</v>
      </c>
      <c r="O134" s="109">
        <f>SUM(CO$49:CO$70)+SUM(CQ$49:CQ$70)+SUM(CS$49:CS$70)+SUM(CU$49:CU$70)</f>
        <v>0</v>
      </c>
    </row>
    <row r="135" spans="2:15" x14ac:dyDescent="0.2">
      <c r="C135" s="108" t="s">
        <v>130</v>
      </c>
      <c r="D135" s="109">
        <f>SUM(E$71:E$86)+SUM(G$71:G$86)+SUM(I$71:I$86)+SUM(K$71:K$86)</f>
        <v>0</v>
      </c>
      <c r="E135" s="109">
        <f>SUM(M$71:M$86)+SUM(O$71:O$86)+SUM(Q$71:Q$86)+SUM(S$71:S$86)</f>
        <v>0</v>
      </c>
      <c r="F135" s="109">
        <f>SUM(U$71:U$86)+SUM(W$71:W$86)+SUM(Y$71:Y$86)+SUM(AA$71:AA$86)</f>
        <v>0</v>
      </c>
      <c r="G135" s="109">
        <f>SUM(AC$71:AC$86)+SUM(AE$71:AE$86)+SUM(AG$71:AG$86)+SUM(AI$71:AI$86)</f>
        <v>0</v>
      </c>
      <c r="H135" s="109">
        <f>SUM(AK$71:AK$86)+SUM(AM$71:AM$86)+SUM(AO$71:AO$86)+SUM(AQ$71:AQ$86)</f>
        <v>0</v>
      </c>
      <c r="I135" s="109">
        <f>SUM(AS$71:AS$86)+SUM(AU$71:AU$86)+SUM(AW$71:AW$86)+SUM(AY$71:AY$86)</f>
        <v>0</v>
      </c>
      <c r="J135" s="109">
        <f>SUM(BA$71:BA$86)+SUM(BC$71:BC$86)+SUM(BE$71:BE$86)+SUM(BG$71:BG$86)</f>
        <v>0</v>
      </c>
      <c r="K135" s="109">
        <f>SUM(BI$71:BI$86)+SUM(BK$71:BK$86)+SUM(BM$71:BM$86)+SUM(BO$71:BO$86)</f>
        <v>0</v>
      </c>
      <c r="L135" s="109">
        <f>SUM(BQ$71:BQ$86)+SUM(BS$71:BS$86)+SUM(BU$71:BU$86)+SUM(BW$71:BW$86)</f>
        <v>0</v>
      </c>
      <c r="M135" s="109">
        <f>SUM(BY$71:BY$86)+SUM(CA$71:CA$86)+SUM(CC$71:CC$86)+SUM(CE$71:CE$86)</f>
        <v>0</v>
      </c>
      <c r="N135" s="109">
        <f>SUM(CG$71:CG$86)+SUM(CI$71:CI$86)+SUM(CK$71:CK$86)+SUM(CM$71:CM$86)</f>
        <v>0</v>
      </c>
      <c r="O135" s="109">
        <f>SUM(CO$71:CO$86)+SUM(CQ$71:CQ$86)+SUM(CS$71:CS$86)+SUM(CU$71:CU$86)</f>
        <v>0</v>
      </c>
    </row>
    <row r="136" spans="2:15" x14ac:dyDescent="0.2">
      <c r="C136" s="108" t="s">
        <v>131</v>
      </c>
      <c r="D136" s="109">
        <f>SUM(E$87:E$94)+SUM(G$87:G$94)+SUM(I$87:I$94)+SUM(K$87:K$94)</f>
        <v>0</v>
      </c>
      <c r="E136" s="109">
        <f>SUM(M$87:M$94)+SUM(O$87:O$94)+SUM(Q$87:Q$94)+SUM(S$87:S$94)</f>
        <v>0</v>
      </c>
      <c r="F136" s="109">
        <f>SUM(U$87:U$94)+SUM(W$87:W$94)+SUM(Y$87:Y$94)+SUM(AA$87:AA$94)</f>
        <v>0</v>
      </c>
      <c r="G136" s="109">
        <f>SUM(AC$87:AC$94)+SUM(AE$87:AE$94)+SUM(AG$87:AG$94)+SUM(AI$87:AI$94)</f>
        <v>0</v>
      </c>
      <c r="H136" s="109">
        <f>SUM(AK$87:AK$94)+SUM(AM$87:AM$94)+SUM(AO$87:AO$94)+SUM(AQ$87:AQ$94)</f>
        <v>0</v>
      </c>
      <c r="I136" s="109">
        <f>SUM(AS$87:AS$94)+SUM(AU$87:AU$94)+SUM(AW$87:AW$94)+SUM(AY$87:AY$94)</f>
        <v>0</v>
      </c>
      <c r="J136" s="109">
        <f>SUM(BA$87:BA$94)+SUM(BC$87:BC$94)+SUM(BE$87:BE$94)+SUM(BG$87:BG$94)</f>
        <v>0</v>
      </c>
      <c r="K136" s="109">
        <f>SUM(BI$87:BI$94)+SUM(BK$87:BK$94)+SUM(BM$87:BM$94)+SUM(BO$87:BO$94)</f>
        <v>0</v>
      </c>
      <c r="L136" s="109">
        <f>SUM(BQ$87:BQ$94)+SUM(BS$87:BS$94)+SUM(BU$87:BU$94)+SUM(BW$87:BW$94)</f>
        <v>0</v>
      </c>
      <c r="M136" s="109">
        <f>SUM(BY$87:BY$94)+SUM(CA$87:CA$94)+SUM(CC$87:CC$94)+SUM(CE$87:CE$94)</f>
        <v>0</v>
      </c>
      <c r="N136" s="109">
        <f>SUM(CG$87:CG$94)+SUM(CI$87:CI$94)+SUM(CK$87:CK$94)+SUM(CM$87:CM$94)</f>
        <v>0</v>
      </c>
      <c r="O136" s="109">
        <f>SUM(CO$87:CO$94)+SUM(CQ$87:CQ$94)+SUM(CS$87:CS$94)+SUM(CU$87:CU$94)</f>
        <v>0</v>
      </c>
    </row>
    <row r="137" spans="2:15" x14ac:dyDescent="0.2">
      <c r="C137" s="108" t="s">
        <v>132</v>
      </c>
      <c r="D137" s="109">
        <f>SUM(E$95:E$105)+SUM(G$95:G$105)+SUM(I$95:I$105)+SUM(K$95:K$105)</f>
        <v>0</v>
      </c>
      <c r="E137" s="109">
        <f>SUM(M$95:M$105)+SUM(O$95:O$105)+SUM(Q$95:Q$105)+SUM(S$95:S$105)</f>
        <v>0</v>
      </c>
      <c r="F137" s="109">
        <f>SUM(U$95:U$105)+SUM(W$95:W$105)+SUM(Y$95:Y$105)+SUM(AA$95:AA$105)</f>
        <v>0</v>
      </c>
      <c r="G137" s="109">
        <f>SUM(AC$95:AC$105)+SUM(AE$95:AE$105)+SUM(AG$95:AG$105)+SUM(AI$95:AI$105)</f>
        <v>0</v>
      </c>
      <c r="H137" s="109">
        <f>SUM(AK$95:AK$105)+SUM(AM$95:AM$105)+SUM(AO$95:AO$105)+SUM(AQ$95:AQ$105)</f>
        <v>0</v>
      </c>
      <c r="I137" s="109">
        <f>SUM(AS$95:AS$105)+SUM(AU$95:AU$105)+SUM(AW$95:AW$105)+SUM(AY$95:AY$105)</f>
        <v>0</v>
      </c>
      <c r="J137" s="109">
        <f>SUM(BA$95:BA$105)+SUM(BC$95:BC$105)+SUM(BE$95:BE$105)+SUM(BG$95:BG$105)</f>
        <v>0</v>
      </c>
      <c r="K137" s="109">
        <f>SUM(BI$95:BI$105)+SUM(BK$95:BK$105)+SUM(BM$95:BM$105)+SUM(BO$95:BO$105)</f>
        <v>0</v>
      </c>
      <c r="L137" s="109">
        <f>SUM(BQ$95:BQ$105)+SUM(BS$95:BS$105)+SUM(BU$95:BU$105)+SUM(BW$95:BW$105)</f>
        <v>0</v>
      </c>
      <c r="M137" s="109">
        <f>SUM(BY$95:BY$105)+SUM(CA$95:CA$105)+SUM(CC$95:CC$105)+SUM(CE$95:CE$105)</f>
        <v>0</v>
      </c>
      <c r="N137" s="109">
        <f>SUM(CG$95:CG$105)+SUM(CI$95:CI$105)+SUM(CK$95:CK$105)+SUM(CM$95:CM$105)</f>
        <v>0</v>
      </c>
      <c r="O137" s="109">
        <f>SUM(CO$95:CO$105)+SUM(CQ$95:CQ$105)+SUM(CS$95:CS$105)+SUM(CU$95:CU$105)</f>
        <v>0</v>
      </c>
    </row>
    <row r="138" spans="2:15" x14ac:dyDescent="0.2">
      <c r="C138" s="108" t="s">
        <v>277</v>
      </c>
      <c r="D138" s="103">
        <f t="shared" ref="D138:O138" si="2">SUM(D$131:D$137)</f>
        <v>0</v>
      </c>
      <c r="E138" s="103">
        <f t="shared" si="2"/>
        <v>0</v>
      </c>
      <c r="F138" s="103">
        <f t="shared" si="2"/>
        <v>0</v>
      </c>
      <c r="G138" s="103">
        <f t="shared" si="2"/>
        <v>0</v>
      </c>
      <c r="H138" s="103">
        <f t="shared" si="2"/>
        <v>0</v>
      </c>
      <c r="I138" s="103">
        <f t="shared" si="2"/>
        <v>0</v>
      </c>
      <c r="J138" s="103">
        <f t="shared" si="2"/>
        <v>0</v>
      </c>
      <c r="K138" s="103">
        <f t="shared" si="2"/>
        <v>0</v>
      </c>
      <c r="L138" s="103">
        <f t="shared" si="2"/>
        <v>0</v>
      </c>
      <c r="M138" s="103">
        <f t="shared" si="2"/>
        <v>0</v>
      </c>
      <c r="N138" s="103">
        <f t="shared" si="2"/>
        <v>0</v>
      </c>
      <c r="O138" s="103">
        <f t="shared" si="2"/>
        <v>0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defaultColWidth="8.85546875" defaultRowHeight="12.75" x14ac:dyDescent="0.2"/>
  <cols>
    <col min="1" max="16384" width="8.85546875" style="103"/>
  </cols>
  <sheetData>
    <row r="2" spans="1:99" x14ac:dyDescent="0.2">
      <c r="B2" s="105" t="s">
        <v>271</v>
      </c>
    </row>
    <row r="3" spans="1:99" x14ac:dyDescent="0.2">
      <c r="B3" s="106" t="s">
        <v>280</v>
      </c>
    </row>
    <row r="4" spans="1:99" x14ac:dyDescent="0.2">
      <c r="A4" s="104"/>
      <c r="B4" s="104"/>
      <c r="C4" s="102" t="s">
        <v>273</v>
      </c>
      <c r="D4" s="102" t="s">
        <v>92</v>
      </c>
      <c r="E4" s="104"/>
      <c r="F4" s="104"/>
      <c r="G4" s="104"/>
      <c r="H4" s="104"/>
      <c r="I4" s="104"/>
      <c r="J4" s="104"/>
      <c r="K4" s="104"/>
      <c r="L4" s="102" t="s">
        <v>93</v>
      </c>
      <c r="M4" s="104"/>
      <c r="N4" s="104"/>
      <c r="O4" s="104"/>
      <c r="P4" s="104"/>
      <c r="Q4" s="104"/>
      <c r="R4" s="104"/>
      <c r="S4" s="104"/>
      <c r="T4" s="102" t="s">
        <v>94</v>
      </c>
      <c r="U4" s="104"/>
      <c r="V4" s="104"/>
      <c r="W4" s="104"/>
      <c r="X4" s="104"/>
      <c r="Y4" s="104"/>
      <c r="Z4" s="104"/>
      <c r="AA4" s="104"/>
      <c r="AB4" s="102" t="s">
        <v>95</v>
      </c>
      <c r="AC4" s="104"/>
      <c r="AD4" s="104"/>
      <c r="AE4" s="104"/>
      <c r="AF4" s="104"/>
      <c r="AG4" s="104"/>
      <c r="AH4" s="104"/>
      <c r="AI4" s="104"/>
      <c r="AJ4" s="102" t="s">
        <v>96</v>
      </c>
      <c r="AK4" s="104"/>
      <c r="AL4" s="104"/>
      <c r="AM4" s="104"/>
      <c r="AN4" s="104"/>
      <c r="AO4" s="104"/>
      <c r="AP4" s="104"/>
      <c r="AQ4" s="104"/>
      <c r="AR4" s="102" t="s">
        <v>97</v>
      </c>
      <c r="AS4" s="104"/>
      <c r="AT4" s="104"/>
      <c r="AU4" s="104"/>
      <c r="AV4" s="104"/>
      <c r="AW4" s="104"/>
      <c r="AX4" s="104"/>
      <c r="AY4" s="104"/>
      <c r="AZ4" s="102" t="s">
        <v>98</v>
      </c>
      <c r="BA4" s="104"/>
      <c r="BB4" s="104"/>
      <c r="BC4" s="104"/>
      <c r="BD4" s="104"/>
      <c r="BE4" s="104"/>
      <c r="BF4" s="104"/>
      <c r="BG4" s="104"/>
      <c r="BH4" s="102" t="s">
        <v>99</v>
      </c>
      <c r="BI4" s="104"/>
      <c r="BJ4" s="104"/>
      <c r="BK4" s="104"/>
      <c r="BL4" s="104"/>
      <c r="BM4" s="104"/>
      <c r="BN4" s="104"/>
      <c r="BO4" s="104"/>
      <c r="BP4" s="102" t="s">
        <v>100</v>
      </c>
      <c r="BQ4" s="104"/>
      <c r="BR4" s="104"/>
      <c r="BS4" s="104"/>
      <c r="BT4" s="104"/>
      <c r="BU4" s="104"/>
      <c r="BV4" s="104"/>
      <c r="BW4" s="104"/>
      <c r="BX4" s="102" t="s">
        <v>101</v>
      </c>
      <c r="BY4" s="104"/>
      <c r="BZ4" s="104"/>
      <c r="CA4" s="104"/>
      <c r="CB4" s="104"/>
      <c r="CC4" s="104"/>
      <c r="CD4" s="104"/>
      <c r="CE4" s="104"/>
      <c r="CF4" s="102" t="s">
        <v>102</v>
      </c>
      <c r="CG4" s="104"/>
      <c r="CH4" s="104"/>
      <c r="CI4" s="104"/>
      <c r="CJ4" s="104"/>
      <c r="CK4" s="104"/>
      <c r="CL4" s="104"/>
      <c r="CM4" s="104"/>
      <c r="CN4" s="102" t="s">
        <v>103</v>
      </c>
      <c r="CO4" s="104"/>
      <c r="CP4" s="104"/>
      <c r="CQ4" s="104"/>
      <c r="CR4" s="104"/>
      <c r="CS4" s="104"/>
      <c r="CT4" s="104"/>
      <c r="CU4" s="104"/>
    </row>
    <row r="5" spans="1:99" x14ac:dyDescent="0.2">
      <c r="B5" s="102" t="s">
        <v>166</v>
      </c>
      <c r="C5" s="102" t="s">
        <v>274</v>
      </c>
      <c r="D5" s="102">
        <v>1</v>
      </c>
      <c r="E5" s="102"/>
      <c r="F5" s="102">
        <v>2</v>
      </c>
      <c r="G5" s="102"/>
      <c r="H5" s="102">
        <v>3</v>
      </c>
      <c r="I5" s="102"/>
      <c r="J5" s="102">
        <v>4</v>
      </c>
      <c r="K5" s="102"/>
      <c r="L5" s="102">
        <v>1</v>
      </c>
      <c r="M5" s="102"/>
      <c r="N5" s="102">
        <v>2</v>
      </c>
      <c r="O5" s="102"/>
      <c r="P5" s="102">
        <v>3</v>
      </c>
      <c r="Q5" s="102"/>
      <c r="R5" s="102">
        <v>4</v>
      </c>
      <c r="S5" s="102"/>
      <c r="T5" s="102">
        <v>1</v>
      </c>
      <c r="U5" s="102"/>
      <c r="V5" s="102">
        <v>2</v>
      </c>
      <c r="W5" s="102"/>
      <c r="X5" s="102">
        <v>3</v>
      </c>
      <c r="Y5" s="102"/>
      <c r="Z5" s="102">
        <v>4</v>
      </c>
      <c r="AA5" s="102"/>
      <c r="AB5" s="102">
        <v>1</v>
      </c>
      <c r="AC5" s="102"/>
      <c r="AD5" s="102">
        <v>2</v>
      </c>
      <c r="AE5" s="102"/>
      <c r="AF5" s="102">
        <v>3</v>
      </c>
      <c r="AG5" s="102"/>
      <c r="AH5" s="102">
        <v>4</v>
      </c>
      <c r="AI5" s="102"/>
      <c r="AJ5" s="102">
        <v>1</v>
      </c>
      <c r="AK5" s="102"/>
      <c r="AL5" s="102">
        <v>2</v>
      </c>
      <c r="AM5" s="102"/>
      <c r="AN5" s="102">
        <v>3</v>
      </c>
      <c r="AO5" s="102"/>
      <c r="AP5" s="102">
        <v>4</v>
      </c>
      <c r="AQ5" s="102"/>
      <c r="AR5" s="102">
        <v>1</v>
      </c>
      <c r="AS5" s="102"/>
      <c r="AT5" s="102">
        <v>2</v>
      </c>
      <c r="AU5" s="102"/>
      <c r="AV5" s="102">
        <v>3</v>
      </c>
      <c r="AW5" s="102"/>
      <c r="AX5" s="102">
        <v>4</v>
      </c>
      <c r="AY5" s="102"/>
      <c r="AZ5" s="102">
        <v>1</v>
      </c>
      <c r="BA5" s="102"/>
      <c r="BB5" s="102">
        <v>2</v>
      </c>
      <c r="BC5" s="102"/>
      <c r="BD5" s="102">
        <v>3</v>
      </c>
      <c r="BE5" s="102"/>
      <c r="BF5" s="102">
        <v>4</v>
      </c>
      <c r="BG5" s="102"/>
      <c r="BH5" s="102">
        <v>1</v>
      </c>
      <c r="BI5" s="102"/>
      <c r="BJ5" s="102">
        <v>2</v>
      </c>
      <c r="BK5" s="102"/>
      <c r="BL5" s="102">
        <v>3</v>
      </c>
      <c r="BM5" s="102"/>
      <c r="BN5" s="102">
        <v>4</v>
      </c>
      <c r="BO5" s="102"/>
      <c r="BP5" s="102">
        <v>1</v>
      </c>
      <c r="BQ5" s="102"/>
      <c r="BR5" s="102">
        <v>2</v>
      </c>
      <c r="BS5" s="102"/>
      <c r="BT5" s="102">
        <v>3</v>
      </c>
      <c r="BU5" s="102"/>
      <c r="BV5" s="102">
        <v>4</v>
      </c>
      <c r="BW5" s="102"/>
      <c r="BX5" s="102">
        <v>1</v>
      </c>
      <c r="BY5" s="102"/>
      <c r="BZ5" s="102">
        <v>2</v>
      </c>
      <c r="CA5" s="102"/>
      <c r="CB5" s="102">
        <v>3</v>
      </c>
      <c r="CC5" s="102"/>
      <c r="CD5" s="102">
        <v>4</v>
      </c>
      <c r="CE5" s="102"/>
      <c r="CF5" s="102">
        <v>1</v>
      </c>
      <c r="CG5" s="102"/>
      <c r="CH5" s="102">
        <v>2</v>
      </c>
      <c r="CI5" s="102"/>
      <c r="CJ5" s="102">
        <v>3</v>
      </c>
      <c r="CK5" s="102"/>
      <c r="CL5" s="102">
        <v>4</v>
      </c>
      <c r="CM5" s="102"/>
      <c r="CN5" s="102">
        <v>1</v>
      </c>
      <c r="CO5" s="102"/>
      <c r="CP5" s="102">
        <v>2</v>
      </c>
      <c r="CQ5" s="102"/>
      <c r="CR5" s="102">
        <v>3</v>
      </c>
      <c r="CS5" s="102"/>
      <c r="CT5" s="102">
        <v>4</v>
      </c>
      <c r="CU5" s="102"/>
    </row>
    <row r="6" spans="1:99" x14ac:dyDescent="0.2">
      <c r="B6" s="102" t="s">
        <v>126</v>
      </c>
      <c r="C6" s="102" t="s">
        <v>171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03">
        <v>0</v>
      </c>
      <c r="P6" s="103">
        <v>0</v>
      </c>
      <c r="Q6" s="103">
        <v>0</v>
      </c>
      <c r="R6" s="103">
        <v>0</v>
      </c>
      <c r="S6" s="103">
        <v>0</v>
      </c>
      <c r="T6" s="103">
        <v>0</v>
      </c>
      <c r="U6" s="103">
        <v>0</v>
      </c>
      <c r="V6" s="103">
        <v>0</v>
      </c>
      <c r="W6" s="103">
        <v>0</v>
      </c>
      <c r="X6" s="103">
        <v>0</v>
      </c>
      <c r="Y6" s="103">
        <v>0</v>
      </c>
      <c r="Z6" s="103">
        <v>0</v>
      </c>
      <c r="AA6" s="103">
        <v>0</v>
      </c>
      <c r="AB6" s="103">
        <v>0</v>
      </c>
      <c r="AC6" s="103">
        <v>0</v>
      </c>
      <c r="AD6" s="103">
        <v>0</v>
      </c>
      <c r="AE6" s="103">
        <v>0</v>
      </c>
      <c r="AF6" s="103">
        <v>0</v>
      </c>
      <c r="AG6" s="103">
        <v>0</v>
      </c>
      <c r="AH6" s="103">
        <v>0</v>
      </c>
      <c r="AI6" s="103">
        <v>0</v>
      </c>
      <c r="AJ6" s="103">
        <v>0</v>
      </c>
      <c r="AK6" s="103">
        <v>0</v>
      </c>
      <c r="AL6" s="103">
        <v>0</v>
      </c>
      <c r="AM6" s="103">
        <v>0</v>
      </c>
      <c r="AN6" s="103">
        <v>0</v>
      </c>
      <c r="AO6" s="103">
        <v>0</v>
      </c>
      <c r="AP6" s="103">
        <v>0</v>
      </c>
      <c r="AQ6" s="103">
        <v>0</v>
      </c>
      <c r="AR6" s="103">
        <v>0</v>
      </c>
      <c r="AS6" s="103">
        <v>0</v>
      </c>
      <c r="AT6" s="103">
        <v>8</v>
      </c>
      <c r="AU6" s="103">
        <v>4627.2</v>
      </c>
      <c r="AV6" s="103">
        <v>6</v>
      </c>
      <c r="AW6" s="103">
        <v>3470.3999999999996</v>
      </c>
      <c r="AX6" s="103">
        <v>5</v>
      </c>
      <c r="AY6" s="103">
        <v>2892</v>
      </c>
      <c r="AZ6" s="103">
        <v>9</v>
      </c>
      <c r="BA6" s="103">
        <v>5205.5999999999995</v>
      </c>
      <c r="BB6" s="103">
        <v>7</v>
      </c>
      <c r="BC6" s="103">
        <v>4048.7999999999997</v>
      </c>
      <c r="BD6" s="103">
        <v>10</v>
      </c>
      <c r="BE6" s="103">
        <v>5784</v>
      </c>
      <c r="BF6" s="103">
        <v>8</v>
      </c>
      <c r="BG6" s="103">
        <v>4627.2</v>
      </c>
      <c r="BH6" s="103">
        <v>14</v>
      </c>
      <c r="BI6" s="103">
        <v>8097.5999999999995</v>
      </c>
      <c r="BJ6" s="103">
        <v>12</v>
      </c>
      <c r="BK6" s="103">
        <v>6940.7999999999993</v>
      </c>
      <c r="BL6" s="103">
        <v>10</v>
      </c>
      <c r="BM6" s="103">
        <v>5784</v>
      </c>
      <c r="BN6" s="103">
        <v>16</v>
      </c>
      <c r="BO6" s="103">
        <v>9254.4</v>
      </c>
      <c r="BP6" s="103">
        <v>26</v>
      </c>
      <c r="BQ6" s="103">
        <v>15038.4</v>
      </c>
      <c r="BR6" s="103">
        <v>24</v>
      </c>
      <c r="BS6" s="103">
        <v>13881.599999999999</v>
      </c>
      <c r="BT6" s="103">
        <v>25</v>
      </c>
      <c r="BU6" s="103">
        <v>14460</v>
      </c>
      <c r="BV6" s="103">
        <v>29</v>
      </c>
      <c r="BW6" s="103">
        <v>16773.599999999999</v>
      </c>
      <c r="BX6" s="103">
        <v>46</v>
      </c>
      <c r="BY6" s="103">
        <v>26606.399999999998</v>
      </c>
      <c r="BZ6" s="103">
        <v>32</v>
      </c>
      <c r="CA6" s="103">
        <v>18508.8</v>
      </c>
      <c r="CB6" s="103">
        <v>32</v>
      </c>
      <c r="CC6" s="103">
        <v>18508.8</v>
      </c>
      <c r="CD6" s="103">
        <v>37</v>
      </c>
      <c r="CE6" s="103">
        <v>21400.799999999999</v>
      </c>
      <c r="CF6" s="103">
        <v>98</v>
      </c>
      <c r="CG6" s="103">
        <v>56683.199999999997</v>
      </c>
      <c r="CH6" s="103">
        <v>116</v>
      </c>
      <c r="CI6" s="103">
        <v>67094.399999999994</v>
      </c>
      <c r="CJ6" s="103">
        <v>117</v>
      </c>
      <c r="CK6" s="103">
        <v>67672.800000000003</v>
      </c>
      <c r="CL6" s="103">
        <v>107</v>
      </c>
      <c r="CM6" s="103">
        <v>61888.799999999996</v>
      </c>
      <c r="CN6" s="103">
        <v>100.76308712481004</v>
      </c>
      <c r="CO6" s="103">
        <v>58281.369592990122</v>
      </c>
      <c r="CP6" s="103">
        <v>20.302056555269921</v>
      </c>
      <c r="CQ6" s="103">
        <v>11742.709511568122</v>
      </c>
      <c r="CR6" s="103">
        <v>19.33096326720397</v>
      </c>
      <c r="CS6" s="103">
        <v>11181.029153750776</v>
      </c>
      <c r="CT6" s="103">
        <v>31.171740082592919</v>
      </c>
      <c r="CU6" s="103">
        <v>18029.734463771743</v>
      </c>
    </row>
    <row r="7" spans="1:99" x14ac:dyDescent="0.2">
      <c r="C7" s="102" t="s">
        <v>172</v>
      </c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v>0</v>
      </c>
      <c r="X7" s="103">
        <v>0</v>
      </c>
      <c r="Y7" s="103">
        <v>0</v>
      </c>
      <c r="Z7" s="103">
        <v>0</v>
      </c>
      <c r="AA7" s="103">
        <v>0</v>
      </c>
      <c r="AB7" s="103">
        <v>0</v>
      </c>
      <c r="AC7" s="103">
        <v>0</v>
      </c>
      <c r="AD7" s="103">
        <v>0</v>
      </c>
      <c r="AE7" s="103">
        <v>0</v>
      </c>
      <c r="AF7" s="103">
        <v>0</v>
      </c>
      <c r="AG7" s="103">
        <v>0</v>
      </c>
      <c r="AH7" s="103">
        <v>0</v>
      </c>
      <c r="AI7" s="103">
        <v>0</v>
      </c>
      <c r="AJ7" s="103">
        <v>0</v>
      </c>
      <c r="AK7" s="103">
        <v>0</v>
      </c>
      <c r="AL7" s="103">
        <v>0</v>
      </c>
      <c r="AM7" s="103">
        <v>0</v>
      </c>
      <c r="AN7" s="103">
        <v>0</v>
      </c>
      <c r="AO7" s="103">
        <v>0</v>
      </c>
      <c r="AP7" s="103">
        <v>0</v>
      </c>
      <c r="AQ7" s="103">
        <v>0</v>
      </c>
      <c r="AR7" s="103">
        <v>0</v>
      </c>
      <c r="AS7" s="103">
        <v>0</v>
      </c>
      <c r="AT7" s="103">
        <v>8</v>
      </c>
      <c r="AU7" s="103">
        <v>6307.2</v>
      </c>
      <c r="AV7" s="103">
        <v>6</v>
      </c>
      <c r="AW7" s="103">
        <v>4730.3999999999996</v>
      </c>
      <c r="AX7" s="103">
        <v>6</v>
      </c>
      <c r="AY7" s="103">
        <v>4730.3999999999996</v>
      </c>
      <c r="AZ7" s="103">
        <v>9</v>
      </c>
      <c r="BA7" s="103">
        <v>7095.5999999999995</v>
      </c>
      <c r="BB7" s="103">
        <v>7</v>
      </c>
      <c r="BC7" s="103">
        <v>5518.8</v>
      </c>
      <c r="BD7" s="103">
        <v>10</v>
      </c>
      <c r="BE7" s="103">
        <v>7884</v>
      </c>
      <c r="BF7" s="103">
        <v>7</v>
      </c>
      <c r="BG7" s="103">
        <v>5518.8</v>
      </c>
      <c r="BH7" s="103">
        <v>13</v>
      </c>
      <c r="BI7" s="103">
        <v>10249.199999999999</v>
      </c>
      <c r="BJ7" s="103">
        <v>10</v>
      </c>
      <c r="BK7" s="103">
        <v>7884</v>
      </c>
      <c r="BL7" s="103">
        <v>10</v>
      </c>
      <c r="BM7" s="103">
        <v>7884</v>
      </c>
      <c r="BN7" s="103">
        <v>13</v>
      </c>
      <c r="BO7" s="103">
        <v>10249.199999999999</v>
      </c>
      <c r="BP7" s="103">
        <v>23</v>
      </c>
      <c r="BQ7" s="103">
        <v>18133.2</v>
      </c>
      <c r="BR7" s="103">
        <v>23</v>
      </c>
      <c r="BS7" s="103">
        <v>18133.2</v>
      </c>
      <c r="BT7" s="103">
        <v>27</v>
      </c>
      <c r="BU7" s="103">
        <v>21286.799999999999</v>
      </c>
      <c r="BV7" s="103">
        <v>28</v>
      </c>
      <c r="BW7" s="103">
        <v>22075.200000000001</v>
      </c>
      <c r="BX7" s="103">
        <v>45</v>
      </c>
      <c r="BY7" s="103">
        <v>35478</v>
      </c>
      <c r="BZ7" s="103">
        <v>34</v>
      </c>
      <c r="CA7" s="103">
        <v>26805.599999999999</v>
      </c>
      <c r="CB7" s="103">
        <v>32</v>
      </c>
      <c r="CC7" s="103">
        <v>25228.799999999999</v>
      </c>
      <c r="CD7" s="103">
        <v>33</v>
      </c>
      <c r="CE7" s="103">
        <v>26017.200000000001</v>
      </c>
      <c r="CF7" s="103">
        <v>91</v>
      </c>
      <c r="CG7" s="103">
        <v>71744.399999999994</v>
      </c>
      <c r="CH7" s="103">
        <v>114</v>
      </c>
      <c r="CI7" s="103">
        <v>89877.599999999991</v>
      </c>
      <c r="CJ7" s="103">
        <v>94</v>
      </c>
      <c r="CK7" s="103">
        <v>74109.599999999991</v>
      </c>
      <c r="CL7" s="103">
        <v>106</v>
      </c>
      <c r="CM7" s="103">
        <v>83570.399999999994</v>
      </c>
      <c r="CN7" s="103">
        <v>88.413293716755319</v>
      </c>
      <c r="CO7" s="103">
        <v>69705.040766289894</v>
      </c>
      <c r="CP7" s="103">
        <v>17.476129269188394</v>
      </c>
      <c r="CQ7" s="103">
        <v>13778.180315828129</v>
      </c>
      <c r="CR7" s="103">
        <v>19.049170799752016</v>
      </c>
      <c r="CS7" s="103">
        <v>15018.366258524489</v>
      </c>
      <c r="CT7" s="103">
        <v>24.97867913903141</v>
      </c>
      <c r="CU7" s="103">
        <v>19693.190633212362</v>
      </c>
    </row>
    <row r="8" spans="1:99" x14ac:dyDescent="0.2">
      <c r="C8" s="102" t="s">
        <v>173</v>
      </c>
      <c r="D8" s="103">
        <v>0</v>
      </c>
      <c r="E8" s="103">
        <v>0</v>
      </c>
      <c r="F8" s="103">
        <v>0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  <c r="P8" s="103">
        <v>0</v>
      </c>
      <c r="Q8" s="103">
        <v>0</v>
      </c>
      <c r="R8" s="103">
        <v>0</v>
      </c>
      <c r="S8" s="103">
        <v>0</v>
      </c>
      <c r="T8" s="103">
        <v>0</v>
      </c>
      <c r="U8" s="103">
        <v>0</v>
      </c>
      <c r="V8" s="103"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  <c r="AF8" s="103">
        <v>0</v>
      </c>
      <c r="AG8" s="103">
        <v>0</v>
      </c>
      <c r="AH8" s="103">
        <v>0</v>
      </c>
      <c r="AI8" s="103">
        <v>0</v>
      </c>
      <c r="AJ8" s="103">
        <v>0</v>
      </c>
      <c r="AK8" s="103">
        <v>0</v>
      </c>
      <c r="AL8" s="103">
        <v>0</v>
      </c>
      <c r="AM8" s="103">
        <v>0</v>
      </c>
      <c r="AN8" s="103">
        <v>0</v>
      </c>
      <c r="AO8" s="103">
        <v>0</v>
      </c>
      <c r="AP8" s="103">
        <v>0</v>
      </c>
      <c r="AQ8" s="103">
        <v>0</v>
      </c>
      <c r="AR8" s="103">
        <v>0</v>
      </c>
      <c r="AS8" s="103">
        <v>0</v>
      </c>
      <c r="AT8" s="103">
        <v>8</v>
      </c>
      <c r="AU8" s="103">
        <v>2476.7999999999997</v>
      </c>
      <c r="AV8" s="103">
        <v>6</v>
      </c>
      <c r="AW8" s="103">
        <v>1857.6</v>
      </c>
      <c r="AX8" s="103">
        <v>6</v>
      </c>
      <c r="AY8" s="103">
        <v>1857.6</v>
      </c>
      <c r="AZ8" s="103">
        <v>10</v>
      </c>
      <c r="BA8" s="103">
        <v>3095.9999999999995</v>
      </c>
      <c r="BB8" s="103">
        <v>8</v>
      </c>
      <c r="BC8" s="103">
        <v>2476.7999999999997</v>
      </c>
      <c r="BD8" s="103">
        <v>9</v>
      </c>
      <c r="BE8" s="103">
        <v>2786.3999999999996</v>
      </c>
      <c r="BF8" s="103">
        <v>8</v>
      </c>
      <c r="BG8" s="103">
        <v>2476.7999999999997</v>
      </c>
      <c r="BH8" s="103">
        <v>14</v>
      </c>
      <c r="BI8" s="103">
        <v>4334.3999999999996</v>
      </c>
      <c r="BJ8" s="103">
        <v>11</v>
      </c>
      <c r="BK8" s="103">
        <v>3405.5999999999995</v>
      </c>
      <c r="BL8" s="103">
        <v>11</v>
      </c>
      <c r="BM8" s="103">
        <v>3405.5999999999995</v>
      </c>
      <c r="BN8" s="103">
        <v>15</v>
      </c>
      <c r="BO8" s="103">
        <v>4643.9999999999991</v>
      </c>
      <c r="BP8" s="103">
        <v>24</v>
      </c>
      <c r="BQ8" s="103">
        <v>7430.4</v>
      </c>
      <c r="BR8" s="103">
        <v>22</v>
      </c>
      <c r="BS8" s="103">
        <v>6811.1999999999989</v>
      </c>
      <c r="BT8" s="103">
        <v>29</v>
      </c>
      <c r="BU8" s="103">
        <v>8978.4</v>
      </c>
      <c r="BV8" s="103">
        <v>28</v>
      </c>
      <c r="BW8" s="103">
        <v>8668.7999999999993</v>
      </c>
      <c r="BX8" s="103">
        <v>43</v>
      </c>
      <c r="BY8" s="103">
        <v>13312.8</v>
      </c>
      <c r="BZ8" s="103">
        <v>36</v>
      </c>
      <c r="CA8" s="103">
        <v>11145.599999999999</v>
      </c>
      <c r="CB8" s="103">
        <v>34</v>
      </c>
      <c r="CC8" s="103">
        <v>10526.4</v>
      </c>
      <c r="CD8" s="103">
        <v>37</v>
      </c>
      <c r="CE8" s="103">
        <v>11455.199999999999</v>
      </c>
      <c r="CF8" s="103">
        <v>89</v>
      </c>
      <c r="CG8" s="103">
        <v>27554.399999999998</v>
      </c>
      <c r="CH8" s="103">
        <v>130</v>
      </c>
      <c r="CI8" s="103">
        <v>40247.999999999993</v>
      </c>
      <c r="CJ8" s="103">
        <v>119</v>
      </c>
      <c r="CK8" s="103">
        <v>36842.399999999994</v>
      </c>
      <c r="CL8" s="103">
        <v>129</v>
      </c>
      <c r="CM8" s="103">
        <v>39938.399999999994</v>
      </c>
      <c r="CN8" s="103">
        <v>104.69256684555471</v>
      </c>
      <c r="CO8" s="103">
        <v>32412.818695383736</v>
      </c>
      <c r="CP8" s="103">
        <v>21.045721630554535</v>
      </c>
      <c r="CQ8" s="103">
        <v>6515.755416819683</v>
      </c>
      <c r="CR8" s="103">
        <v>25.417680564166151</v>
      </c>
      <c r="CS8" s="103">
        <v>7869.3139026658391</v>
      </c>
      <c r="CT8" s="103">
        <v>30.277186835189585</v>
      </c>
      <c r="CU8" s="103">
        <v>9373.8170441746952</v>
      </c>
    </row>
    <row r="9" spans="1:99" x14ac:dyDescent="0.2">
      <c r="C9" s="102" t="s">
        <v>174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103">
        <v>0</v>
      </c>
      <c r="P9" s="103">
        <v>0</v>
      </c>
      <c r="Q9" s="103">
        <v>0</v>
      </c>
      <c r="R9" s="103">
        <v>0</v>
      </c>
      <c r="S9" s="103">
        <v>0</v>
      </c>
      <c r="T9" s="103">
        <v>0</v>
      </c>
      <c r="U9" s="103">
        <v>0</v>
      </c>
      <c r="V9" s="103">
        <v>0</v>
      </c>
      <c r="W9" s="103">
        <v>0</v>
      </c>
      <c r="X9" s="103">
        <v>0</v>
      </c>
      <c r="Y9" s="103">
        <v>0</v>
      </c>
      <c r="Z9" s="103">
        <v>0</v>
      </c>
      <c r="AA9" s="103">
        <v>0</v>
      </c>
      <c r="AB9" s="103">
        <v>0</v>
      </c>
      <c r="AC9" s="103">
        <v>0</v>
      </c>
      <c r="AD9" s="103">
        <v>0</v>
      </c>
      <c r="AE9" s="103">
        <v>0</v>
      </c>
      <c r="AF9" s="103">
        <v>0</v>
      </c>
      <c r="AG9" s="103">
        <v>0</v>
      </c>
      <c r="AH9" s="103">
        <v>0</v>
      </c>
      <c r="AI9" s="103">
        <v>0</v>
      </c>
      <c r="AJ9" s="103">
        <v>0</v>
      </c>
      <c r="AK9" s="103">
        <v>0</v>
      </c>
      <c r="AL9" s="103">
        <v>0</v>
      </c>
      <c r="AM9" s="103">
        <v>0</v>
      </c>
      <c r="AN9" s="103">
        <v>0</v>
      </c>
      <c r="AO9" s="103">
        <v>0</v>
      </c>
      <c r="AP9" s="103">
        <v>0</v>
      </c>
      <c r="AQ9" s="103">
        <v>0</v>
      </c>
      <c r="AR9" s="103">
        <v>0</v>
      </c>
      <c r="AS9" s="103">
        <v>0</v>
      </c>
      <c r="AT9" s="103">
        <v>7</v>
      </c>
      <c r="AU9" s="103">
        <v>4914</v>
      </c>
      <c r="AV9" s="103">
        <v>6</v>
      </c>
      <c r="AW9" s="103">
        <v>4212</v>
      </c>
      <c r="AX9" s="103">
        <v>6</v>
      </c>
      <c r="AY9" s="103">
        <v>4212</v>
      </c>
      <c r="AZ9" s="103">
        <v>10</v>
      </c>
      <c r="BA9" s="103">
        <v>7020</v>
      </c>
      <c r="BB9" s="103">
        <v>7</v>
      </c>
      <c r="BC9" s="103">
        <v>4914</v>
      </c>
      <c r="BD9" s="103">
        <v>8</v>
      </c>
      <c r="BE9" s="103">
        <v>5616</v>
      </c>
      <c r="BF9" s="103">
        <v>8</v>
      </c>
      <c r="BG9" s="103">
        <v>5616</v>
      </c>
      <c r="BH9" s="103">
        <v>14</v>
      </c>
      <c r="BI9" s="103">
        <v>9828</v>
      </c>
      <c r="BJ9" s="103">
        <v>10</v>
      </c>
      <c r="BK9" s="103">
        <v>7020</v>
      </c>
      <c r="BL9" s="103">
        <v>11</v>
      </c>
      <c r="BM9" s="103">
        <v>7722</v>
      </c>
      <c r="BN9" s="103">
        <v>15</v>
      </c>
      <c r="BO9" s="103">
        <v>10530</v>
      </c>
      <c r="BP9" s="103">
        <v>24</v>
      </c>
      <c r="BQ9" s="103">
        <v>16848</v>
      </c>
      <c r="BR9" s="103">
        <v>22</v>
      </c>
      <c r="BS9" s="103">
        <v>15444</v>
      </c>
      <c r="BT9" s="103">
        <v>27</v>
      </c>
      <c r="BU9" s="103">
        <v>18954</v>
      </c>
      <c r="BV9" s="103">
        <v>29</v>
      </c>
      <c r="BW9" s="103">
        <v>20358</v>
      </c>
      <c r="BX9" s="103">
        <v>45</v>
      </c>
      <c r="BY9" s="103">
        <v>31590</v>
      </c>
      <c r="BZ9" s="103">
        <v>35</v>
      </c>
      <c r="CA9" s="103">
        <v>24570</v>
      </c>
      <c r="CB9" s="103">
        <v>33</v>
      </c>
      <c r="CC9" s="103">
        <v>23166</v>
      </c>
      <c r="CD9" s="103">
        <v>38</v>
      </c>
      <c r="CE9" s="103">
        <v>26676</v>
      </c>
      <c r="CF9" s="103">
        <v>88</v>
      </c>
      <c r="CG9" s="103">
        <v>61776</v>
      </c>
      <c r="CH9" s="103">
        <v>129</v>
      </c>
      <c r="CI9" s="103">
        <v>90558</v>
      </c>
      <c r="CJ9" s="103">
        <v>109</v>
      </c>
      <c r="CK9" s="103">
        <v>76518</v>
      </c>
      <c r="CL9" s="103">
        <v>109</v>
      </c>
      <c r="CM9" s="103">
        <v>76518</v>
      </c>
      <c r="CN9" s="103">
        <v>82.519074135638306</v>
      </c>
      <c r="CO9" s="103">
        <v>57928.390043218089</v>
      </c>
      <c r="CP9" s="103">
        <v>16.769647447668014</v>
      </c>
      <c r="CQ9" s="103">
        <v>11772.292508262946</v>
      </c>
      <c r="CR9" s="103">
        <v>18.541944358338501</v>
      </c>
      <c r="CS9" s="103">
        <v>13016.444939553629</v>
      </c>
      <c r="CT9" s="103">
        <v>27.180656363408833</v>
      </c>
      <c r="CU9" s="103">
        <v>19080.820767113</v>
      </c>
    </row>
    <row r="10" spans="1:99" x14ac:dyDescent="0.2">
      <c r="C10" s="102" t="s">
        <v>175</v>
      </c>
      <c r="D10" s="103">
        <v>0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v>0</v>
      </c>
      <c r="R10" s="103">
        <v>0</v>
      </c>
      <c r="S10" s="103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0</v>
      </c>
      <c r="Y10" s="103">
        <v>0</v>
      </c>
      <c r="Z10" s="103">
        <v>0</v>
      </c>
      <c r="AA10" s="103">
        <v>0</v>
      </c>
      <c r="AB10" s="103">
        <v>0</v>
      </c>
      <c r="AC10" s="103">
        <v>0</v>
      </c>
      <c r="AD10" s="103">
        <v>0</v>
      </c>
      <c r="AE10" s="103">
        <v>0</v>
      </c>
      <c r="AF10" s="103">
        <v>0</v>
      </c>
      <c r="AG10" s="103">
        <v>0</v>
      </c>
      <c r="AH10" s="103">
        <v>0</v>
      </c>
      <c r="AI10" s="103">
        <v>0</v>
      </c>
      <c r="AJ10" s="103">
        <v>0</v>
      </c>
      <c r="AK10" s="103">
        <v>0</v>
      </c>
      <c r="AL10" s="103">
        <v>0</v>
      </c>
      <c r="AM10" s="103">
        <v>0</v>
      </c>
      <c r="AN10" s="103">
        <v>0</v>
      </c>
      <c r="AO10" s="103">
        <v>0</v>
      </c>
      <c r="AP10" s="103">
        <v>0</v>
      </c>
      <c r="AQ10" s="103">
        <v>0</v>
      </c>
      <c r="AR10" s="103">
        <v>0</v>
      </c>
      <c r="AS10" s="103">
        <v>0</v>
      </c>
      <c r="AT10" s="103">
        <v>7</v>
      </c>
      <c r="AU10" s="103">
        <v>3813.5999999999995</v>
      </c>
      <c r="AV10" s="103">
        <v>6</v>
      </c>
      <c r="AW10" s="103">
        <v>3268.7999999999997</v>
      </c>
      <c r="AX10" s="103">
        <v>6</v>
      </c>
      <c r="AY10" s="103">
        <v>3268.7999999999997</v>
      </c>
      <c r="AZ10" s="103">
        <v>9</v>
      </c>
      <c r="BA10" s="103">
        <v>4903.2</v>
      </c>
      <c r="BB10" s="103">
        <v>8</v>
      </c>
      <c r="BC10" s="103">
        <v>4358.3999999999996</v>
      </c>
      <c r="BD10" s="103">
        <v>9</v>
      </c>
      <c r="BE10" s="103">
        <v>4903.2</v>
      </c>
      <c r="BF10" s="103">
        <v>8</v>
      </c>
      <c r="BG10" s="103">
        <v>4358.3999999999996</v>
      </c>
      <c r="BH10" s="103">
        <v>13</v>
      </c>
      <c r="BI10" s="103">
        <v>7082.4</v>
      </c>
      <c r="BJ10" s="103">
        <v>11</v>
      </c>
      <c r="BK10" s="103">
        <v>5992.7999999999993</v>
      </c>
      <c r="BL10" s="103">
        <v>9</v>
      </c>
      <c r="BM10" s="103">
        <v>4903.2</v>
      </c>
      <c r="BN10" s="103">
        <v>16</v>
      </c>
      <c r="BO10" s="103">
        <v>8716.7999999999993</v>
      </c>
      <c r="BP10" s="103">
        <v>26</v>
      </c>
      <c r="BQ10" s="103">
        <v>14164.8</v>
      </c>
      <c r="BR10" s="103">
        <v>21</v>
      </c>
      <c r="BS10" s="103">
        <v>11440.8</v>
      </c>
      <c r="BT10" s="103">
        <v>26</v>
      </c>
      <c r="BU10" s="103">
        <v>14164.8</v>
      </c>
      <c r="BV10" s="103">
        <v>26</v>
      </c>
      <c r="BW10" s="103">
        <v>14164.8</v>
      </c>
      <c r="BX10" s="103">
        <v>43</v>
      </c>
      <c r="BY10" s="103">
        <v>23426.399999999998</v>
      </c>
      <c r="BZ10" s="103">
        <v>38</v>
      </c>
      <c r="CA10" s="103">
        <v>20702.399999999998</v>
      </c>
      <c r="CB10" s="103">
        <v>30</v>
      </c>
      <c r="CC10" s="103">
        <v>16343.999999999998</v>
      </c>
      <c r="CD10" s="103">
        <v>39</v>
      </c>
      <c r="CE10" s="103">
        <v>21247.199999999997</v>
      </c>
      <c r="CF10" s="103">
        <v>93</v>
      </c>
      <c r="CG10" s="103">
        <v>50666.399999999994</v>
      </c>
      <c r="CH10" s="103">
        <v>129</v>
      </c>
      <c r="CI10" s="103">
        <v>70279.199999999997</v>
      </c>
      <c r="CJ10" s="103">
        <v>102</v>
      </c>
      <c r="CK10" s="103">
        <v>55569.599999999999</v>
      </c>
      <c r="CL10" s="103">
        <v>116</v>
      </c>
      <c r="CM10" s="103">
        <v>63196.799999999996</v>
      </c>
      <c r="CN10" s="103">
        <v>88.974647962575986</v>
      </c>
      <c r="CO10" s="103">
        <v>48473.388210011391</v>
      </c>
      <c r="CP10" s="103">
        <v>20.376423062798384</v>
      </c>
      <c r="CQ10" s="103">
        <v>11101.07528461256</v>
      </c>
      <c r="CR10" s="103">
        <v>21.810736980781154</v>
      </c>
      <c r="CS10" s="103">
        <v>11882.489507129572</v>
      </c>
      <c r="CT10" s="103">
        <v>31.446987235640094</v>
      </c>
      <c r="CU10" s="103">
        <v>17132.31864597672</v>
      </c>
    </row>
    <row r="11" spans="1:99" x14ac:dyDescent="0.2">
      <c r="C11" s="102" t="s">
        <v>176</v>
      </c>
      <c r="D11" s="103">
        <v>0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  <c r="P11" s="103">
        <v>0</v>
      </c>
      <c r="Q11" s="103">
        <v>0</v>
      </c>
      <c r="R11" s="103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0</v>
      </c>
      <c r="Y11" s="103">
        <v>0</v>
      </c>
      <c r="Z11" s="103">
        <v>0</v>
      </c>
      <c r="AA11" s="103">
        <v>0</v>
      </c>
      <c r="AB11" s="103">
        <v>0</v>
      </c>
      <c r="AC11" s="103">
        <v>0</v>
      </c>
      <c r="AD11" s="103">
        <v>0</v>
      </c>
      <c r="AE11" s="103">
        <v>0</v>
      </c>
      <c r="AF11" s="103">
        <v>0</v>
      </c>
      <c r="AG11" s="103">
        <v>0</v>
      </c>
      <c r="AH11" s="103">
        <v>0</v>
      </c>
      <c r="AI11" s="103">
        <v>0</v>
      </c>
      <c r="AJ11" s="103">
        <v>0</v>
      </c>
      <c r="AK11" s="103">
        <v>0</v>
      </c>
      <c r="AL11" s="103">
        <v>0</v>
      </c>
      <c r="AM11" s="103">
        <v>0</v>
      </c>
      <c r="AN11" s="103">
        <v>0</v>
      </c>
      <c r="AO11" s="103">
        <v>0</v>
      </c>
      <c r="AP11" s="103">
        <v>0</v>
      </c>
      <c r="AQ11" s="103">
        <v>0</v>
      </c>
      <c r="AR11" s="103">
        <v>0</v>
      </c>
      <c r="AS11" s="103">
        <v>0</v>
      </c>
      <c r="AT11" s="103">
        <v>7</v>
      </c>
      <c r="AU11" s="103">
        <v>3729.5999999999995</v>
      </c>
      <c r="AV11" s="103">
        <v>6</v>
      </c>
      <c r="AW11" s="103">
        <v>3196.7999999999997</v>
      </c>
      <c r="AX11" s="103">
        <v>6</v>
      </c>
      <c r="AY11" s="103">
        <v>3196.7999999999997</v>
      </c>
      <c r="AZ11" s="103">
        <v>10</v>
      </c>
      <c r="BA11" s="103">
        <v>5328</v>
      </c>
      <c r="BB11" s="103">
        <v>7</v>
      </c>
      <c r="BC11" s="103">
        <v>3729.5999999999995</v>
      </c>
      <c r="BD11" s="103">
        <v>10</v>
      </c>
      <c r="BE11" s="103">
        <v>5328</v>
      </c>
      <c r="BF11" s="103">
        <v>8</v>
      </c>
      <c r="BG11" s="103">
        <v>4262.3999999999996</v>
      </c>
      <c r="BH11" s="103">
        <v>14</v>
      </c>
      <c r="BI11" s="103">
        <v>7459.1999999999989</v>
      </c>
      <c r="BJ11" s="103">
        <v>10</v>
      </c>
      <c r="BK11" s="103">
        <v>5328</v>
      </c>
      <c r="BL11" s="103">
        <v>10</v>
      </c>
      <c r="BM11" s="103">
        <v>5328</v>
      </c>
      <c r="BN11" s="103">
        <v>15</v>
      </c>
      <c r="BO11" s="103">
        <v>7991.9999999999991</v>
      </c>
      <c r="BP11" s="103">
        <v>26</v>
      </c>
      <c r="BQ11" s="103">
        <v>13852.8</v>
      </c>
      <c r="BR11" s="103">
        <v>24</v>
      </c>
      <c r="BS11" s="103">
        <v>12787.199999999999</v>
      </c>
      <c r="BT11" s="103">
        <v>26</v>
      </c>
      <c r="BU11" s="103">
        <v>13852.8</v>
      </c>
      <c r="BV11" s="103">
        <v>28</v>
      </c>
      <c r="BW11" s="103">
        <v>14918.399999999998</v>
      </c>
      <c r="BX11" s="103">
        <v>46</v>
      </c>
      <c r="BY11" s="103">
        <v>24508.799999999999</v>
      </c>
      <c r="BZ11" s="103">
        <v>34</v>
      </c>
      <c r="CA11" s="103">
        <v>18115.199999999997</v>
      </c>
      <c r="CB11" s="103">
        <v>36</v>
      </c>
      <c r="CC11" s="103">
        <v>19180.8</v>
      </c>
      <c r="CD11" s="103">
        <v>37</v>
      </c>
      <c r="CE11" s="103">
        <v>19713.599999999999</v>
      </c>
      <c r="CF11" s="103">
        <v>97</v>
      </c>
      <c r="CG11" s="103">
        <v>51681.599999999999</v>
      </c>
      <c r="CH11" s="103">
        <v>121</v>
      </c>
      <c r="CI11" s="103">
        <v>64468.799999999996</v>
      </c>
      <c r="CJ11" s="103">
        <v>107</v>
      </c>
      <c r="CK11" s="103">
        <v>57009.599999999999</v>
      </c>
      <c r="CL11" s="103">
        <v>111</v>
      </c>
      <c r="CM11" s="103">
        <v>59140.799999999996</v>
      </c>
      <c r="CN11" s="103">
        <v>98.798347264437695</v>
      </c>
      <c r="CO11" s="103">
        <v>52639.759422492396</v>
      </c>
      <c r="CP11" s="103">
        <v>17.587679030481084</v>
      </c>
      <c r="CQ11" s="103">
        <v>9370.7153874403211</v>
      </c>
      <c r="CR11" s="103">
        <v>22.656114383137012</v>
      </c>
      <c r="CS11" s="103">
        <v>12071.1777433354</v>
      </c>
      <c r="CT11" s="103">
        <v>30.621245776498561</v>
      </c>
      <c r="CU11" s="103">
        <v>16314.999749718432</v>
      </c>
    </row>
    <row r="12" spans="1:99" x14ac:dyDescent="0.2">
      <c r="C12" s="102" t="s">
        <v>177</v>
      </c>
      <c r="D12" s="103">
        <v>0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v>0</v>
      </c>
      <c r="R12" s="103">
        <v>0</v>
      </c>
      <c r="S12" s="103">
        <v>0</v>
      </c>
      <c r="T12" s="103">
        <v>0</v>
      </c>
      <c r="U12" s="103">
        <v>0</v>
      </c>
      <c r="V12" s="103">
        <v>0</v>
      </c>
      <c r="W12" s="103">
        <v>0</v>
      </c>
      <c r="X12" s="103">
        <v>0</v>
      </c>
      <c r="Y12" s="103">
        <v>0</v>
      </c>
      <c r="Z12" s="103">
        <v>0</v>
      </c>
      <c r="AA12" s="103">
        <v>0</v>
      </c>
      <c r="AB12" s="103">
        <v>0</v>
      </c>
      <c r="AC12" s="103">
        <v>0</v>
      </c>
      <c r="AD12" s="103">
        <v>0</v>
      </c>
      <c r="AE12" s="103">
        <v>0</v>
      </c>
      <c r="AF12" s="103">
        <v>0</v>
      </c>
      <c r="AG12" s="103">
        <v>0</v>
      </c>
      <c r="AH12" s="103">
        <v>0</v>
      </c>
      <c r="AI12" s="103">
        <v>0</v>
      </c>
      <c r="AJ12" s="103">
        <v>0</v>
      </c>
      <c r="AK12" s="103">
        <v>0</v>
      </c>
      <c r="AL12" s="103">
        <v>0</v>
      </c>
      <c r="AM12" s="103">
        <v>0</v>
      </c>
      <c r="AN12" s="103">
        <v>0</v>
      </c>
      <c r="AO12" s="103">
        <v>0</v>
      </c>
      <c r="AP12" s="103">
        <v>0</v>
      </c>
      <c r="AQ12" s="103">
        <v>0</v>
      </c>
      <c r="AR12" s="103">
        <v>0</v>
      </c>
      <c r="AS12" s="103">
        <v>0</v>
      </c>
      <c r="AT12" s="103">
        <v>7</v>
      </c>
      <c r="AU12" s="103">
        <v>3939.5999999999995</v>
      </c>
      <c r="AV12" s="103">
        <v>6</v>
      </c>
      <c r="AW12" s="103">
        <v>3376.7999999999997</v>
      </c>
      <c r="AX12" s="103">
        <v>6</v>
      </c>
      <c r="AY12" s="103">
        <v>3376.7999999999997</v>
      </c>
      <c r="AZ12" s="103">
        <v>9</v>
      </c>
      <c r="BA12" s="103">
        <v>5065.2</v>
      </c>
      <c r="BB12" s="103">
        <v>7</v>
      </c>
      <c r="BC12" s="103">
        <v>3939.5999999999995</v>
      </c>
      <c r="BD12" s="103">
        <v>9</v>
      </c>
      <c r="BE12" s="103">
        <v>5065.2</v>
      </c>
      <c r="BF12" s="103">
        <v>8</v>
      </c>
      <c r="BG12" s="103">
        <v>4502.3999999999996</v>
      </c>
      <c r="BH12" s="103">
        <v>13</v>
      </c>
      <c r="BI12" s="103">
        <v>7316.4</v>
      </c>
      <c r="BJ12" s="103">
        <v>11</v>
      </c>
      <c r="BK12" s="103">
        <v>6190.7999999999993</v>
      </c>
      <c r="BL12" s="103">
        <v>10</v>
      </c>
      <c r="BM12" s="103">
        <v>5628</v>
      </c>
      <c r="BN12" s="103">
        <v>15</v>
      </c>
      <c r="BO12" s="103">
        <v>8442</v>
      </c>
      <c r="BP12" s="103">
        <v>27</v>
      </c>
      <c r="BQ12" s="103">
        <v>15195.599999999999</v>
      </c>
      <c r="BR12" s="103">
        <v>23</v>
      </c>
      <c r="BS12" s="103">
        <v>12944.4</v>
      </c>
      <c r="BT12" s="103">
        <v>27</v>
      </c>
      <c r="BU12" s="103">
        <v>15195.599999999999</v>
      </c>
      <c r="BV12" s="103">
        <v>27</v>
      </c>
      <c r="BW12" s="103">
        <v>15195.599999999999</v>
      </c>
      <c r="BX12" s="103">
        <v>48</v>
      </c>
      <c r="BY12" s="103">
        <v>27014.399999999998</v>
      </c>
      <c r="BZ12" s="103">
        <v>36</v>
      </c>
      <c r="CA12" s="103">
        <v>20260.8</v>
      </c>
      <c r="CB12" s="103">
        <v>36</v>
      </c>
      <c r="CC12" s="103">
        <v>20260.8</v>
      </c>
      <c r="CD12" s="103">
        <v>36</v>
      </c>
      <c r="CE12" s="103">
        <v>20260.8</v>
      </c>
      <c r="CF12" s="103">
        <v>96</v>
      </c>
      <c r="CG12" s="103">
        <v>54028.799999999996</v>
      </c>
      <c r="CH12" s="103">
        <v>130</v>
      </c>
      <c r="CI12" s="103">
        <v>73164</v>
      </c>
      <c r="CJ12" s="103">
        <v>102</v>
      </c>
      <c r="CK12" s="103">
        <v>57405.599999999999</v>
      </c>
      <c r="CL12" s="103">
        <v>119</v>
      </c>
      <c r="CM12" s="103">
        <v>66973.2</v>
      </c>
      <c r="CN12" s="103">
        <v>93.746159052051681</v>
      </c>
      <c r="CO12" s="103">
        <v>52760.338314494678</v>
      </c>
      <c r="CP12" s="103">
        <v>19.595574733749544</v>
      </c>
      <c r="CQ12" s="103">
        <v>11028.389460154242</v>
      </c>
      <c r="CR12" s="103">
        <v>19.274604773713577</v>
      </c>
      <c r="CS12" s="103">
        <v>10847.747566646</v>
      </c>
      <c r="CT12" s="103">
        <v>28.212833187335754</v>
      </c>
      <c r="CU12" s="103">
        <v>15878.182517832562</v>
      </c>
    </row>
    <row r="13" spans="1:99" x14ac:dyDescent="0.2">
      <c r="C13" s="102" t="s">
        <v>178</v>
      </c>
      <c r="D13" s="103">
        <v>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  <c r="P13" s="103">
        <v>0</v>
      </c>
      <c r="Q13" s="103">
        <v>0</v>
      </c>
      <c r="R13" s="103">
        <v>0</v>
      </c>
      <c r="S13" s="103">
        <v>0</v>
      </c>
      <c r="T13" s="103">
        <v>0</v>
      </c>
      <c r="U13" s="103">
        <v>0</v>
      </c>
      <c r="V13" s="103">
        <v>0</v>
      </c>
      <c r="W13" s="103">
        <v>0</v>
      </c>
      <c r="X13" s="103">
        <v>0</v>
      </c>
      <c r="Y13" s="103">
        <v>0</v>
      </c>
      <c r="Z13" s="103">
        <v>0</v>
      </c>
      <c r="AA13" s="103">
        <v>0</v>
      </c>
      <c r="AB13" s="103">
        <v>0</v>
      </c>
      <c r="AC13" s="103">
        <v>0</v>
      </c>
      <c r="AD13" s="103">
        <v>0</v>
      </c>
      <c r="AE13" s="103">
        <v>0</v>
      </c>
      <c r="AF13" s="103">
        <v>0</v>
      </c>
      <c r="AG13" s="103">
        <v>0</v>
      </c>
      <c r="AH13" s="103">
        <v>0</v>
      </c>
      <c r="AI13" s="103">
        <v>0</v>
      </c>
      <c r="AJ13" s="103">
        <v>0</v>
      </c>
      <c r="AK13" s="103">
        <v>0</v>
      </c>
      <c r="AL13" s="103">
        <v>0</v>
      </c>
      <c r="AM13" s="103">
        <v>0</v>
      </c>
      <c r="AN13" s="103">
        <v>0</v>
      </c>
      <c r="AO13" s="103">
        <v>0</v>
      </c>
      <c r="AP13" s="103">
        <v>0</v>
      </c>
      <c r="AQ13" s="103">
        <v>0</v>
      </c>
      <c r="AR13" s="103">
        <v>0</v>
      </c>
      <c r="AS13" s="103">
        <v>0</v>
      </c>
      <c r="AT13" s="103">
        <v>8</v>
      </c>
      <c r="AU13" s="103">
        <v>681.6</v>
      </c>
      <c r="AV13" s="103">
        <v>6</v>
      </c>
      <c r="AW13" s="103">
        <v>511.20000000000005</v>
      </c>
      <c r="AX13" s="103">
        <v>6</v>
      </c>
      <c r="AY13" s="103">
        <v>511.20000000000005</v>
      </c>
      <c r="AZ13" s="103">
        <v>10</v>
      </c>
      <c r="BA13" s="103">
        <v>852</v>
      </c>
      <c r="BB13" s="103">
        <v>7</v>
      </c>
      <c r="BC13" s="103">
        <v>596.4</v>
      </c>
      <c r="BD13" s="103">
        <v>9</v>
      </c>
      <c r="BE13" s="103">
        <v>766.80000000000007</v>
      </c>
      <c r="BF13" s="103">
        <v>8</v>
      </c>
      <c r="BG13" s="103">
        <v>681.6</v>
      </c>
      <c r="BH13" s="103">
        <v>12</v>
      </c>
      <c r="BI13" s="103">
        <v>1022.4000000000001</v>
      </c>
      <c r="BJ13" s="103">
        <v>12</v>
      </c>
      <c r="BK13" s="103">
        <v>1022.4000000000001</v>
      </c>
      <c r="BL13" s="103">
        <v>10</v>
      </c>
      <c r="BM13" s="103">
        <v>852</v>
      </c>
      <c r="BN13" s="103">
        <v>15</v>
      </c>
      <c r="BO13" s="103">
        <v>1278</v>
      </c>
      <c r="BP13" s="103">
        <v>24</v>
      </c>
      <c r="BQ13" s="103">
        <v>2044.8000000000002</v>
      </c>
      <c r="BR13" s="103">
        <v>25</v>
      </c>
      <c r="BS13" s="103">
        <v>2130</v>
      </c>
      <c r="BT13" s="103">
        <v>26</v>
      </c>
      <c r="BU13" s="103">
        <v>2215.2000000000003</v>
      </c>
      <c r="BV13" s="103">
        <v>28</v>
      </c>
      <c r="BW13" s="103">
        <v>2385.6</v>
      </c>
      <c r="BX13" s="103">
        <v>47</v>
      </c>
      <c r="BY13" s="103">
        <v>4004.4</v>
      </c>
      <c r="BZ13" s="103">
        <v>38</v>
      </c>
      <c r="CA13" s="103">
        <v>3237.6</v>
      </c>
      <c r="CB13" s="103">
        <v>32</v>
      </c>
      <c r="CC13" s="103">
        <v>2726.4</v>
      </c>
      <c r="CD13" s="103">
        <v>38</v>
      </c>
      <c r="CE13" s="103">
        <v>3237.6</v>
      </c>
      <c r="CF13" s="103">
        <v>103</v>
      </c>
      <c r="CG13" s="103">
        <v>8775.6</v>
      </c>
      <c r="CH13" s="103">
        <v>147</v>
      </c>
      <c r="CI13" s="103">
        <v>12524.4</v>
      </c>
      <c r="CJ13" s="103">
        <v>121</v>
      </c>
      <c r="CK13" s="103">
        <v>10309.200000000001</v>
      </c>
      <c r="CL13" s="103">
        <v>121</v>
      </c>
      <c r="CM13" s="103">
        <v>10309.200000000001</v>
      </c>
      <c r="CN13" s="103">
        <v>124.90131969509879</v>
      </c>
      <c r="CO13" s="103">
        <v>10641.592438022417</v>
      </c>
      <c r="CP13" s="103">
        <v>22.235585751009914</v>
      </c>
      <c r="CQ13" s="103">
        <v>1894.4719059860447</v>
      </c>
      <c r="CR13" s="103">
        <v>23.614208772473653</v>
      </c>
      <c r="CS13" s="103">
        <v>2011.9305874147553</v>
      </c>
      <c r="CT13" s="103">
        <v>31.653422600425479</v>
      </c>
      <c r="CU13" s="103">
        <v>2696.8716055562509</v>
      </c>
    </row>
    <row r="14" spans="1:99" x14ac:dyDescent="0.2">
      <c r="C14" s="102" t="s">
        <v>179</v>
      </c>
      <c r="D14" s="103">
        <v>0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0</v>
      </c>
      <c r="P14" s="103">
        <v>0</v>
      </c>
      <c r="Q14" s="103">
        <v>0</v>
      </c>
      <c r="R14" s="103">
        <v>0</v>
      </c>
      <c r="S14" s="103">
        <v>0</v>
      </c>
      <c r="T14" s="103">
        <v>0</v>
      </c>
      <c r="U14" s="103">
        <v>0</v>
      </c>
      <c r="V14" s="103">
        <v>0</v>
      </c>
      <c r="W14" s="103">
        <v>0</v>
      </c>
      <c r="X14" s="103">
        <v>0</v>
      </c>
      <c r="Y14" s="103">
        <v>0</v>
      </c>
      <c r="Z14" s="103">
        <v>0</v>
      </c>
      <c r="AA14" s="103">
        <v>0</v>
      </c>
      <c r="AB14" s="103">
        <v>0</v>
      </c>
      <c r="AC14" s="103">
        <v>0</v>
      </c>
      <c r="AD14" s="103">
        <v>0</v>
      </c>
      <c r="AE14" s="103">
        <v>0</v>
      </c>
      <c r="AF14" s="103">
        <v>0</v>
      </c>
      <c r="AG14" s="103">
        <v>0</v>
      </c>
      <c r="AH14" s="103">
        <v>0</v>
      </c>
      <c r="AI14" s="103">
        <v>0</v>
      </c>
      <c r="AJ14" s="103">
        <v>0</v>
      </c>
      <c r="AK14" s="103">
        <v>0</v>
      </c>
      <c r="AL14" s="103">
        <v>0</v>
      </c>
      <c r="AM14" s="103">
        <v>0</v>
      </c>
      <c r="AN14" s="103">
        <v>0</v>
      </c>
      <c r="AO14" s="103">
        <v>0</v>
      </c>
      <c r="AP14" s="103">
        <v>0</v>
      </c>
      <c r="AQ14" s="103">
        <v>0</v>
      </c>
      <c r="AR14" s="103">
        <v>0</v>
      </c>
      <c r="AS14" s="103">
        <v>0</v>
      </c>
      <c r="AT14" s="103">
        <v>7</v>
      </c>
      <c r="AU14" s="103">
        <v>3418.7999999999997</v>
      </c>
      <c r="AV14" s="103">
        <v>5</v>
      </c>
      <c r="AW14" s="103">
        <v>2442</v>
      </c>
      <c r="AX14" s="103">
        <v>6</v>
      </c>
      <c r="AY14" s="103">
        <v>2930.3999999999996</v>
      </c>
      <c r="AZ14" s="103">
        <v>9</v>
      </c>
      <c r="BA14" s="103">
        <v>4395.5999999999995</v>
      </c>
      <c r="BB14" s="103">
        <v>8</v>
      </c>
      <c r="BC14" s="103">
        <v>3907.2</v>
      </c>
      <c r="BD14" s="103">
        <v>9</v>
      </c>
      <c r="BE14" s="103">
        <v>4395.5999999999995</v>
      </c>
      <c r="BF14" s="103">
        <v>8</v>
      </c>
      <c r="BG14" s="103">
        <v>3907.2</v>
      </c>
      <c r="BH14" s="103">
        <v>12</v>
      </c>
      <c r="BI14" s="103">
        <v>5860.7999999999993</v>
      </c>
      <c r="BJ14" s="103">
        <v>11</v>
      </c>
      <c r="BK14" s="103">
        <v>5372.4</v>
      </c>
      <c r="BL14" s="103">
        <v>10</v>
      </c>
      <c r="BM14" s="103">
        <v>4884</v>
      </c>
      <c r="BN14" s="103">
        <v>14</v>
      </c>
      <c r="BO14" s="103">
        <v>6837.5999999999995</v>
      </c>
      <c r="BP14" s="103">
        <v>27</v>
      </c>
      <c r="BQ14" s="103">
        <v>13186.8</v>
      </c>
      <c r="BR14" s="103">
        <v>21</v>
      </c>
      <c r="BS14" s="103">
        <v>10256.4</v>
      </c>
      <c r="BT14" s="103">
        <v>24</v>
      </c>
      <c r="BU14" s="103">
        <v>11721.599999999999</v>
      </c>
      <c r="BV14" s="103">
        <v>25</v>
      </c>
      <c r="BW14" s="103">
        <v>12210</v>
      </c>
      <c r="BX14" s="103">
        <v>47</v>
      </c>
      <c r="BY14" s="103">
        <v>22954.799999999999</v>
      </c>
      <c r="BZ14" s="103">
        <v>36</v>
      </c>
      <c r="CA14" s="103">
        <v>17582.399999999998</v>
      </c>
      <c r="CB14" s="103">
        <v>30</v>
      </c>
      <c r="CC14" s="103">
        <v>14652</v>
      </c>
      <c r="CD14" s="103">
        <v>36</v>
      </c>
      <c r="CE14" s="103">
        <v>17582.399999999998</v>
      </c>
      <c r="CF14" s="103">
        <v>93</v>
      </c>
      <c r="CG14" s="103">
        <v>45421.2</v>
      </c>
      <c r="CH14" s="103">
        <v>114</v>
      </c>
      <c r="CI14" s="103">
        <v>55677.599999999999</v>
      </c>
      <c r="CJ14" s="103">
        <v>114</v>
      </c>
      <c r="CK14" s="103">
        <v>55677.599999999999</v>
      </c>
      <c r="CL14" s="103">
        <v>114</v>
      </c>
      <c r="CM14" s="103">
        <v>55677.599999999999</v>
      </c>
      <c r="CN14" s="103">
        <v>101.32444137063069</v>
      </c>
      <c r="CO14" s="103">
        <v>49486.857165416026</v>
      </c>
      <c r="CP14" s="103">
        <v>20.636705839148</v>
      </c>
      <c r="CQ14" s="103">
        <v>10078.967131839883</v>
      </c>
      <c r="CR14" s="103">
        <v>23.276057811531309</v>
      </c>
      <c r="CS14" s="103">
        <v>11368.026635151891</v>
      </c>
      <c r="CT14" s="103">
        <v>29.726692529095232</v>
      </c>
      <c r="CU14" s="103">
        <v>14518.51663121011</v>
      </c>
    </row>
    <row r="15" spans="1:99" x14ac:dyDescent="0.2">
      <c r="C15" s="102" t="s">
        <v>180</v>
      </c>
      <c r="D15" s="103">
        <v>0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0</v>
      </c>
      <c r="S15" s="103">
        <v>0</v>
      </c>
      <c r="T15" s="103">
        <v>0</v>
      </c>
      <c r="U15" s="103">
        <v>0</v>
      </c>
      <c r="V15" s="103">
        <v>0</v>
      </c>
      <c r="W15" s="103">
        <v>0</v>
      </c>
      <c r="X15" s="103">
        <v>0</v>
      </c>
      <c r="Y15" s="103">
        <v>0</v>
      </c>
      <c r="Z15" s="103">
        <v>0</v>
      </c>
      <c r="AA15" s="103">
        <v>0</v>
      </c>
      <c r="AB15" s="103">
        <v>0</v>
      </c>
      <c r="AC15" s="103">
        <v>0</v>
      </c>
      <c r="AD15" s="103">
        <v>0</v>
      </c>
      <c r="AE15" s="103">
        <v>0</v>
      </c>
      <c r="AF15" s="103">
        <v>0</v>
      </c>
      <c r="AG15" s="103">
        <v>0</v>
      </c>
      <c r="AH15" s="103">
        <v>0</v>
      </c>
      <c r="AI15" s="103">
        <v>0</v>
      </c>
      <c r="AJ15" s="103">
        <v>0</v>
      </c>
      <c r="AK15" s="103">
        <v>0</v>
      </c>
      <c r="AL15" s="103">
        <v>0</v>
      </c>
      <c r="AM15" s="103">
        <v>0</v>
      </c>
      <c r="AN15" s="103">
        <v>0</v>
      </c>
      <c r="AO15" s="103">
        <v>0</v>
      </c>
      <c r="AP15" s="103">
        <v>0</v>
      </c>
      <c r="AQ15" s="103">
        <v>0</v>
      </c>
      <c r="AR15" s="103">
        <v>0</v>
      </c>
      <c r="AS15" s="103">
        <v>0</v>
      </c>
      <c r="AT15" s="103">
        <v>7</v>
      </c>
      <c r="AU15" s="103">
        <v>5342.4</v>
      </c>
      <c r="AV15" s="103">
        <v>5</v>
      </c>
      <c r="AW15" s="103">
        <v>3815.9999999999995</v>
      </c>
      <c r="AX15" s="103">
        <v>5</v>
      </c>
      <c r="AY15" s="103">
        <v>3815.9999999999995</v>
      </c>
      <c r="AZ15" s="103">
        <v>9</v>
      </c>
      <c r="BA15" s="103">
        <v>6868.7999999999993</v>
      </c>
      <c r="BB15" s="103">
        <v>8</v>
      </c>
      <c r="BC15" s="103">
        <v>6105.5999999999995</v>
      </c>
      <c r="BD15" s="103">
        <v>9</v>
      </c>
      <c r="BE15" s="103">
        <v>6868.7999999999993</v>
      </c>
      <c r="BF15" s="103">
        <v>7</v>
      </c>
      <c r="BG15" s="103">
        <v>5342.4</v>
      </c>
      <c r="BH15" s="103">
        <v>12</v>
      </c>
      <c r="BI15" s="103">
        <v>9158.4</v>
      </c>
      <c r="BJ15" s="103">
        <v>11</v>
      </c>
      <c r="BK15" s="103">
        <v>8395.1999999999989</v>
      </c>
      <c r="BL15" s="103">
        <v>10</v>
      </c>
      <c r="BM15" s="103">
        <v>7631.9999999999991</v>
      </c>
      <c r="BN15" s="103">
        <v>15</v>
      </c>
      <c r="BO15" s="103">
        <v>11447.999999999998</v>
      </c>
      <c r="BP15" s="103">
        <v>27</v>
      </c>
      <c r="BQ15" s="103">
        <v>20606.399999999998</v>
      </c>
      <c r="BR15" s="103">
        <v>21</v>
      </c>
      <c r="BS15" s="103">
        <v>16027.199999999999</v>
      </c>
      <c r="BT15" s="103">
        <v>25</v>
      </c>
      <c r="BU15" s="103">
        <v>19080</v>
      </c>
      <c r="BV15" s="103">
        <v>26</v>
      </c>
      <c r="BW15" s="103">
        <v>19843.199999999997</v>
      </c>
      <c r="BX15" s="103">
        <v>45</v>
      </c>
      <c r="BY15" s="103">
        <v>34344</v>
      </c>
      <c r="BZ15" s="103">
        <v>34</v>
      </c>
      <c r="CA15" s="103">
        <v>25948.799999999999</v>
      </c>
      <c r="CB15" s="103">
        <v>32</v>
      </c>
      <c r="CC15" s="103">
        <v>24422.399999999998</v>
      </c>
      <c r="CD15" s="103">
        <v>38</v>
      </c>
      <c r="CE15" s="103">
        <v>29001.599999999999</v>
      </c>
      <c r="CF15" s="103">
        <v>98</v>
      </c>
      <c r="CG15" s="103">
        <v>74793.599999999991</v>
      </c>
      <c r="CH15" s="103">
        <v>125</v>
      </c>
      <c r="CI15" s="103">
        <v>95399.999999999985</v>
      </c>
      <c r="CJ15" s="103">
        <v>103</v>
      </c>
      <c r="CK15" s="103">
        <v>78609.599999999991</v>
      </c>
      <c r="CL15" s="103">
        <v>116</v>
      </c>
      <c r="CM15" s="103">
        <v>88531.199999999997</v>
      </c>
      <c r="CN15" s="103">
        <v>93.184804806231</v>
      </c>
      <c r="CO15" s="103">
        <v>71118.64302811549</v>
      </c>
      <c r="CP15" s="103">
        <v>18.963459419757619</v>
      </c>
      <c r="CQ15" s="103">
        <v>14472.912229159014</v>
      </c>
      <c r="CR15" s="103">
        <v>19.838189708617485</v>
      </c>
      <c r="CS15" s="103">
        <v>15140.506385616864</v>
      </c>
      <c r="CT15" s="103">
        <v>25.46036165686397</v>
      </c>
      <c r="CU15" s="103">
        <v>19431.348016518579</v>
      </c>
    </row>
    <row r="16" spans="1:99" x14ac:dyDescent="0.2">
      <c r="C16" s="102" t="s">
        <v>181</v>
      </c>
      <c r="D16" s="103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  <c r="P16" s="103">
        <v>0</v>
      </c>
      <c r="Q16" s="103">
        <v>0</v>
      </c>
      <c r="R16" s="103">
        <v>0</v>
      </c>
      <c r="S16" s="103">
        <v>0</v>
      </c>
      <c r="T16" s="103">
        <v>0</v>
      </c>
      <c r="U16" s="103">
        <v>0</v>
      </c>
      <c r="V16" s="103">
        <v>0</v>
      </c>
      <c r="W16" s="103">
        <v>0</v>
      </c>
      <c r="X16" s="103">
        <v>0</v>
      </c>
      <c r="Y16" s="103">
        <v>0</v>
      </c>
      <c r="Z16" s="103">
        <v>0</v>
      </c>
      <c r="AA16" s="103">
        <v>0</v>
      </c>
      <c r="AB16" s="103">
        <v>0</v>
      </c>
      <c r="AC16" s="103">
        <v>0</v>
      </c>
      <c r="AD16" s="103">
        <v>0</v>
      </c>
      <c r="AE16" s="103">
        <v>0</v>
      </c>
      <c r="AF16" s="103">
        <v>0</v>
      </c>
      <c r="AG16" s="103">
        <v>0</v>
      </c>
      <c r="AH16" s="103">
        <v>0</v>
      </c>
      <c r="AI16" s="103">
        <v>0</v>
      </c>
      <c r="AJ16" s="103">
        <v>0</v>
      </c>
      <c r="AK16" s="103">
        <v>0</v>
      </c>
      <c r="AL16" s="103">
        <v>0</v>
      </c>
      <c r="AM16" s="103">
        <v>0</v>
      </c>
      <c r="AN16" s="103">
        <v>0</v>
      </c>
      <c r="AO16" s="103">
        <v>0</v>
      </c>
      <c r="AP16" s="103">
        <v>0</v>
      </c>
      <c r="AQ16" s="103">
        <v>0</v>
      </c>
      <c r="AR16" s="103">
        <v>0</v>
      </c>
      <c r="AS16" s="103">
        <v>0</v>
      </c>
      <c r="AT16" s="103">
        <v>8</v>
      </c>
      <c r="AU16" s="103">
        <v>2726.4</v>
      </c>
      <c r="AV16" s="103">
        <v>6</v>
      </c>
      <c r="AW16" s="103">
        <v>2044.8000000000002</v>
      </c>
      <c r="AX16" s="103">
        <v>6</v>
      </c>
      <c r="AY16" s="103">
        <v>2044.8000000000002</v>
      </c>
      <c r="AZ16" s="103">
        <v>10</v>
      </c>
      <c r="BA16" s="103">
        <v>3408</v>
      </c>
      <c r="BB16" s="103">
        <v>8</v>
      </c>
      <c r="BC16" s="103">
        <v>2726.4</v>
      </c>
      <c r="BD16" s="103">
        <v>10</v>
      </c>
      <c r="BE16" s="103">
        <v>3408</v>
      </c>
      <c r="BF16" s="103">
        <v>8</v>
      </c>
      <c r="BG16" s="103">
        <v>2726.4</v>
      </c>
      <c r="BH16" s="103">
        <v>13</v>
      </c>
      <c r="BI16" s="103">
        <v>4430.4000000000005</v>
      </c>
      <c r="BJ16" s="103">
        <v>11</v>
      </c>
      <c r="BK16" s="103">
        <v>3748.8</v>
      </c>
      <c r="BL16" s="103">
        <v>10</v>
      </c>
      <c r="BM16" s="103">
        <v>3408</v>
      </c>
      <c r="BN16" s="103">
        <v>16</v>
      </c>
      <c r="BO16" s="103">
        <v>5452.8</v>
      </c>
      <c r="BP16" s="103">
        <v>28</v>
      </c>
      <c r="BQ16" s="103">
        <v>9542.4</v>
      </c>
      <c r="BR16" s="103">
        <v>21</v>
      </c>
      <c r="BS16" s="103">
        <v>7156.8</v>
      </c>
      <c r="BT16" s="103">
        <v>25</v>
      </c>
      <c r="BU16" s="103">
        <v>8520</v>
      </c>
      <c r="BV16" s="103">
        <v>29</v>
      </c>
      <c r="BW16" s="103">
        <v>9883.2000000000007</v>
      </c>
      <c r="BX16" s="103">
        <v>46</v>
      </c>
      <c r="BY16" s="103">
        <v>15676.800000000001</v>
      </c>
      <c r="BZ16" s="103">
        <v>39</v>
      </c>
      <c r="CA16" s="103">
        <v>13291.2</v>
      </c>
      <c r="CB16" s="103">
        <v>31</v>
      </c>
      <c r="CC16" s="103">
        <v>10564.800000000001</v>
      </c>
      <c r="CD16" s="103">
        <v>40</v>
      </c>
      <c r="CE16" s="103">
        <v>13632</v>
      </c>
      <c r="CF16" s="103">
        <v>96</v>
      </c>
      <c r="CG16" s="103">
        <v>32716.800000000003</v>
      </c>
      <c r="CH16" s="103">
        <v>136</v>
      </c>
      <c r="CI16" s="103">
        <v>46348.800000000003</v>
      </c>
      <c r="CJ16" s="103">
        <v>103</v>
      </c>
      <c r="CK16" s="103">
        <v>35102.400000000001</v>
      </c>
      <c r="CL16" s="103">
        <v>129</v>
      </c>
      <c r="CM16" s="103">
        <v>43963.200000000004</v>
      </c>
      <c r="CN16" s="103">
        <v>112.83220340995442</v>
      </c>
      <c r="CO16" s="103">
        <v>38453.214922112464</v>
      </c>
      <c r="CP16" s="103">
        <v>21.231637899375688</v>
      </c>
      <c r="CQ16" s="103">
        <v>7235.742196107235</v>
      </c>
      <c r="CR16" s="103">
        <v>24.177793707377557</v>
      </c>
      <c r="CS16" s="103">
        <v>8239.7920954742713</v>
      </c>
      <c r="CT16" s="103">
        <v>29.933127893880616</v>
      </c>
      <c r="CU16" s="103">
        <v>10201.209986234515</v>
      </c>
    </row>
    <row r="17" spans="2:99" x14ac:dyDescent="0.2">
      <c r="C17" s="102" t="s">
        <v>182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  <c r="R17" s="103">
        <v>0</v>
      </c>
      <c r="S17" s="103">
        <v>0</v>
      </c>
      <c r="T17" s="103">
        <v>0</v>
      </c>
      <c r="U17" s="103">
        <v>0</v>
      </c>
      <c r="V17" s="103">
        <v>0</v>
      </c>
      <c r="W17" s="103">
        <v>0</v>
      </c>
      <c r="X17" s="103">
        <v>0</v>
      </c>
      <c r="Y17" s="103">
        <v>0</v>
      </c>
      <c r="Z17" s="103">
        <v>0</v>
      </c>
      <c r="AA17" s="103">
        <v>0</v>
      </c>
      <c r="AB17" s="103">
        <v>0</v>
      </c>
      <c r="AC17" s="103">
        <v>0</v>
      </c>
      <c r="AD17" s="103">
        <v>0</v>
      </c>
      <c r="AE17" s="103">
        <v>0</v>
      </c>
      <c r="AF17" s="103">
        <v>0</v>
      </c>
      <c r="AG17" s="103">
        <v>0</v>
      </c>
      <c r="AH17" s="103">
        <v>0</v>
      </c>
      <c r="AI17" s="103">
        <v>0</v>
      </c>
      <c r="AJ17" s="103">
        <v>0</v>
      </c>
      <c r="AK17" s="103">
        <v>0</v>
      </c>
      <c r="AL17" s="103">
        <v>0</v>
      </c>
      <c r="AM17" s="103">
        <v>0</v>
      </c>
      <c r="AN17" s="103">
        <v>0</v>
      </c>
      <c r="AO17" s="103">
        <v>0</v>
      </c>
      <c r="AP17" s="103">
        <v>0</v>
      </c>
      <c r="AQ17" s="103">
        <v>0</v>
      </c>
      <c r="AR17" s="103">
        <v>0</v>
      </c>
      <c r="AS17" s="103">
        <v>0</v>
      </c>
      <c r="AT17" s="103">
        <v>7</v>
      </c>
      <c r="AU17" s="103">
        <v>2956.7999999999997</v>
      </c>
      <c r="AV17" s="103">
        <v>6</v>
      </c>
      <c r="AW17" s="103">
        <v>2534.3999999999996</v>
      </c>
      <c r="AX17" s="103">
        <v>6</v>
      </c>
      <c r="AY17" s="103">
        <v>2534.3999999999996</v>
      </c>
      <c r="AZ17" s="103">
        <v>9</v>
      </c>
      <c r="BA17" s="103">
        <v>3801.6</v>
      </c>
      <c r="BB17" s="103">
        <v>8</v>
      </c>
      <c r="BC17" s="103">
        <v>3379.2</v>
      </c>
      <c r="BD17" s="103">
        <v>9</v>
      </c>
      <c r="BE17" s="103">
        <v>3801.6</v>
      </c>
      <c r="BF17" s="103">
        <v>8</v>
      </c>
      <c r="BG17" s="103">
        <v>3379.2</v>
      </c>
      <c r="BH17" s="103">
        <v>13</v>
      </c>
      <c r="BI17" s="103">
        <v>5491.2</v>
      </c>
      <c r="BJ17" s="103">
        <v>11</v>
      </c>
      <c r="BK17" s="103">
        <v>4646.3999999999996</v>
      </c>
      <c r="BL17" s="103">
        <v>10</v>
      </c>
      <c r="BM17" s="103">
        <v>4224</v>
      </c>
      <c r="BN17" s="103">
        <v>14</v>
      </c>
      <c r="BO17" s="103">
        <v>5913.5999999999995</v>
      </c>
      <c r="BP17" s="103">
        <v>28</v>
      </c>
      <c r="BQ17" s="103">
        <v>11827.199999999999</v>
      </c>
      <c r="BR17" s="103">
        <v>22</v>
      </c>
      <c r="BS17" s="103">
        <v>9292.7999999999993</v>
      </c>
      <c r="BT17" s="103">
        <v>24</v>
      </c>
      <c r="BU17" s="103">
        <v>10137.599999999999</v>
      </c>
      <c r="BV17" s="103">
        <v>26</v>
      </c>
      <c r="BW17" s="103">
        <v>10982.4</v>
      </c>
      <c r="BX17" s="103">
        <v>49</v>
      </c>
      <c r="BY17" s="103">
        <v>20697.599999999999</v>
      </c>
      <c r="BZ17" s="103">
        <v>33</v>
      </c>
      <c r="CA17" s="103">
        <v>13939.199999999999</v>
      </c>
      <c r="CB17" s="103">
        <v>32</v>
      </c>
      <c r="CC17" s="103">
        <v>13516.8</v>
      </c>
      <c r="CD17" s="103">
        <v>41</v>
      </c>
      <c r="CE17" s="103">
        <v>17318.399999999998</v>
      </c>
      <c r="CF17" s="103">
        <v>94</v>
      </c>
      <c r="CG17" s="103">
        <v>39705.599999999999</v>
      </c>
      <c r="CH17" s="103">
        <v>127</v>
      </c>
      <c r="CI17" s="103">
        <v>53644.799999999996</v>
      </c>
      <c r="CJ17" s="103">
        <v>119</v>
      </c>
      <c r="CK17" s="103">
        <v>50265.599999999999</v>
      </c>
      <c r="CL17" s="103">
        <v>128</v>
      </c>
      <c r="CM17" s="103">
        <v>54067.199999999997</v>
      </c>
      <c r="CN17" s="103">
        <v>104.13121259973404</v>
      </c>
      <c r="CO17" s="103">
        <v>43985.024202127657</v>
      </c>
      <c r="CP17" s="103">
        <v>20.896988615497612</v>
      </c>
      <c r="CQ17" s="103">
        <v>8826.8879911861914</v>
      </c>
      <c r="CR17" s="103">
        <v>22.148887941723498</v>
      </c>
      <c r="CS17" s="103">
        <v>9355.6902665840043</v>
      </c>
      <c r="CT17" s="103">
        <v>30.277186835189585</v>
      </c>
      <c r="CU17" s="103">
        <v>12789.08371918408</v>
      </c>
    </row>
    <row r="18" spans="2:99" x14ac:dyDescent="0.2">
      <c r="C18" s="102" t="s">
        <v>183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  <c r="R18" s="103">
        <v>0</v>
      </c>
      <c r="S18" s="103">
        <v>0</v>
      </c>
      <c r="T18" s="103">
        <v>0</v>
      </c>
      <c r="U18" s="103">
        <v>0</v>
      </c>
      <c r="V18" s="103">
        <v>0</v>
      </c>
      <c r="W18" s="103">
        <v>0</v>
      </c>
      <c r="X18" s="103">
        <v>0</v>
      </c>
      <c r="Y18" s="103">
        <v>0</v>
      </c>
      <c r="Z18" s="103">
        <v>0</v>
      </c>
      <c r="AA18" s="103">
        <v>0</v>
      </c>
      <c r="AB18" s="103">
        <v>0</v>
      </c>
      <c r="AC18" s="103">
        <v>0</v>
      </c>
      <c r="AD18" s="103">
        <v>0</v>
      </c>
      <c r="AE18" s="103">
        <v>0</v>
      </c>
      <c r="AF18" s="103">
        <v>0</v>
      </c>
      <c r="AG18" s="103">
        <v>0</v>
      </c>
      <c r="AH18" s="103">
        <v>0</v>
      </c>
      <c r="AI18" s="103">
        <v>0</v>
      </c>
      <c r="AJ18" s="103">
        <v>0</v>
      </c>
      <c r="AK18" s="103">
        <v>0</v>
      </c>
      <c r="AL18" s="103">
        <v>0</v>
      </c>
      <c r="AM18" s="103">
        <v>0</v>
      </c>
      <c r="AN18" s="103">
        <v>0</v>
      </c>
      <c r="AO18" s="103">
        <v>0</v>
      </c>
      <c r="AP18" s="103">
        <v>0</v>
      </c>
      <c r="AQ18" s="103">
        <v>0</v>
      </c>
      <c r="AR18" s="103">
        <v>0</v>
      </c>
      <c r="AS18" s="103">
        <v>0</v>
      </c>
      <c r="AT18" s="103">
        <v>7</v>
      </c>
      <c r="AU18" s="103">
        <v>4569.5999999999995</v>
      </c>
      <c r="AV18" s="103">
        <v>5</v>
      </c>
      <c r="AW18" s="103">
        <v>3264</v>
      </c>
      <c r="AX18" s="103">
        <v>6</v>
      </c>
      <c r="AY18" s="103">
        <v>3916.7999999999997</v>
      </c>
      <c r="AZ18" s="103">
        <v>9</v>
      </c>
      <c r="BA18" s="103">
        <v>5875.2</v>
      </c>
      <c r="BB18" s="103">
        <v>7</v>
      </c>
      <c r="BC18" s="103">
        <v>4569.5999999999995</v>
      </c>
      <c r="BD18" s="103">
        <v>8</v>
      </c>
      <c r="BE18" s="103">
        <v>5222.3999999999996</v>
      </c>
      <c r="BF18" s="103">
        <v>8</v>
      </c>
      <c r="BG18" s="103">
        <v>5222.3999999999996</v>
      </c>
      <c r="BH18" s="103">
        <v>13</v>
      </c>
      <c r="BI18" s="103">
        <v>8486.4</v>
      </c>
      <c r="BJ18" s="103">
        <v>12</v>
      </c>
      <c r="BK18" s="103">
        <v>7833.5999999999995</v>
      </c>
      <c r="BL18" s="103">
        <v>9</v>
      </c>
      <c r="BM18" s="103">
        <v>5875.2</v>
      </c>
      <c r="BN18" s="103">
        <v>13</v>
      </c>
      <c r="BO18" s="103">
        <v>8486.4</v>
      </c>
      <c r="BP18" s="103">
        <v>23</v>
      </c>
      <c r="BQ18" s="103">
        <v>15014.4</v>
      </c>
      <c r="BR18" s="103">
        <v>20</v>
      </c>
      <c r="BS18" s="103">
        <v>13056</v>
      </c>
      <c r="BT18" s="103">
        <v>26</v>
      </c>
      <c r="BU18" s="103">
        <v>16972.8</v>
      </c>
      <c r="BV18" s="103">
        <v>29</v>
      </c>
      <c r="BW18" s="103">
        <v>18931.199999999997</v>
      </c>
      <c r="BX18" s="103">
        <v>44</v>
      </c>
      <c r="BY18" s="103">
        <v>28723.199999999997</v>
      </c>
      <c r="BZ18" s="103">
        <v>33</v>
      </c>
      <c r="CA18" s="103">
        <v>21542.399999999998</v>
      </c>
      <c r="CB18" s="103">
        <v>34</v>
      </c>
      <c r="CC18" s="103">
        <v>22195.199999999997</v>
      </c>
      <c r="CD18" s="103">
        <v>39</v>
      </c>
      <c r="CE18" s="103">
        <v>25459.199999999997</v>
      </c>
      <c r="CF18" s="103">
        <v>87</v>
      </c>
      <c r="CG18" s="103">
        <v>56793.599999999999</v>
      </c>
      <c r="CH18" s="103">
        <v>125</v>
      </c>
      <c r="CI18" s="103">
        <v>81600</v>
      </c>
      <c r="CJ18" s="103">
        <v>116</v>
      </c>
      <c r="CK18" s="103">
        <v>75724.799999999988</v>
      </c>
      <c r="CL18" s="103">
        <v>115</v>
      </c>
      <c r="CM18" s="103">
        <v>75072</v>
      </c>
      <c r="CN18" s="103">
        <v>94.868867543693014</v>
      </c>
      <c r="CO18" s="103">
        <v>61930.396732522793</v>
      </c>
      <c r="CP18" s="103">
        <v>20.413606316562614</v>
      </c>
      <c r="CQ18" s="103">
        <v>13326.002203452073</v>
      </c>
      <c r="CR18" s="103">
        <v>21.472586019838811</v>
      </c>
      <c r="CS18" s="103">
        <v>14017.304153750774</v>
      </c>
      <c r="CT18" s="103">
        <v>27.043032786885245</v>
      </c>
      <c r="CU18" s="103">
        <v>17653.691803278685</v>
      </c>
    </row>
    <row r="19" spans="2:99" x14ac:dyDescent="0.2">
      <c r="C19" s="102" t="s">
        <v>184</v>
      </c>
      <c r="D19" s="103">
        <v>0</v>
      </c>
      <c r="E19" s="103">
        <v>0</v>
      </c>
      <c r="F19" s="103">
        <v>0</v>
      </c>
      <c r="G19" s="103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</v>
      </c>
      <c r="M19" s="103">
        <v>0</v>
      </c>
      <c r="N19" s="103">
        <v>0</v>
      </c>
      <c r="O19" s="103">
        <v>0</v>
      </c>
      <c r="P19" s="103">
        <v>0</v>
      </c>
      <c r="Q19" s="103">
        <v>0</v>
      </c>
      <c r="R19" s="103">
        <v>0</v>
      </c>
      <c r="S19" s="103">
        <v>0</v>
      </c>
      <c r="T19" s="103">
        <v>0</v>
      </c>
      <c r="U19" s="103">
        <v>0</v>
      </c>
      <c r="V19" s="103">
        <v>0</v>
      </c>
      <c r="W19" s="103">
        <v>0</v>
      </c>
      <c r="X19" s="103">
        <v>0</v>
      </c>
      <c r="Y19" s="103">
        <v>0</v>
      </c>
      <c r="Z19" s="103">
        <v>0</v>
      </c>
      <c r="AA19" s="103">
        <v>0</v>
      </c>
      <c r="AB19" s="103">
        <v>0</v>
      </c>
      <c r="AC19" s="103">
        <v>0</v>
      </c>
      <c r="AD19" s="103">
        <v>0</v>
      </c>
      <c r="AE19" s="103">
        <v>0</v>
      </c>
      <c r="AF19" s="103">
        <v>0</v>
      </c>
      <c r="AG19" s="103">
        <v>0</v>
      </c>
      <c r="AH19" s="103">
        <v>0</v>
      </c>
      <c r="AI19" s="103">
        <v>0</v>
      </c>
      <c r="AJ19" s="103">
        <v>0</v>
      </c>
      <c r="AK19" s="103">
        <v>0</v>
      </c>
      <c r="AL19" s="103">
        <v>0</v>
      </c>
      <c r="AM19" s="103">
        <v>0</v>
      </c>
      <c r="AN19" s="103">
        <v>0</v>
      </c>
      <c r="AO19" s="103">
        <v>0</v>
      </c>
      <c r="AP19" s="103">
        <v>0</v>
      </c>
      <c r="AQ19" s="103">
        <v>0</v>
      </c>
      <c r="AR19" s="103">
        <v>0</v>
      </c>
      <c r="AS19" s="103">
        <v>0</v>
      </c>
      <c r="AT19" s="103">
        <v>8</v>
      </c>
      <c r="AU19" s="103">
        <v>2640</v>
      </c>
      <c r="AV19" s="103">
        <v>6</v>
      </c>
      <c r="AW19" s="103">
        <v>1980</v>
      </c>
      <c r="AX19" s="103">
        <v>6</v>
      </c>
      <c r="AY19" s="103">
        <v>1980</v>
      </c>
      <c r="AZ19" s="103">
        <v>10</v>
      </c>
      <c r="BA19" s="103">
        <v>3300</v>
      </c>
      <c r="BB19" s="103">
        <v>8</v>
      </c>
      <c r="BC19" s="103">
        <v>2640</v>
      </c>
      <c r="BD19" s="103">
        <v>9</v>
      </c>
      <c r="BE19" s="103">
        <v>2970</v>
      </c>
      <c r="BF19" s="103">
        <v>9</v>
      </c>
      <c r="BG19" s="103">
        <v>2970</v>
      </c>
      <c r="BH19" s="103">
        <v>14</v>
      </c>
      <c r="BI19" s="103">
        <v>4620</v>
      </c>
      <c r="BJ19" s="103">
        <v>11</v>
      </c>
      <c r="BK19" s="103">
        <v>3630</v>
      </c>
      <c r="BL19" s="103">
        <v>10</v>
      </c>
      <c r="BM19" s="103">
        <v>3300</v>
      </c>
      <c r="BN19" s="103">
        <v>15</v>
      </c>
      <c r="BO19" s="103">
        <v>4950</v>
      </c>
      <c r="BP19" s="103">
        <v>26</v>
      </c>
      <c r="BQ19" s="103">
        <v>8580</v>
      </c>
      <c r="BR19" s="103">
        <v>21</v>
      </c>
      <c r="BS19" s="103">
        <v>6930</v>
      </c>
      <c r="BT19" s="103">
        <v>24</v>
      </c>
      <c r="BU19" s="103">
        <v>7920</v>
      </c>
      <c r="BV19" s="103">
        <v>26</v>
      </c>
      <c r="BW19" s="103">
        <v>8580</v>
      </c>
      <c r="BX19" s="103">
        <v>48</v>
      </c>
      <c r="BY19" s="103">
        <v>15840</v>
      </c>
      <c r="BZ19" s="103">
        <v>39</v>
      </c>
      <c r="CA19" s="103">
        <v>12870</v>
      </c>
      <c r="CB19" s="103">
        <v>36</v>
      </c>
      <c r="CC19" s="103">
        <v>11880</v>
      </c>
      <c r="CD19" s="103">
        <v>39</v>
      </c>
      <c r="CE19" s="103">
        <v>12870</v>
      </c>
      <c r="CF19" s="103">
        <v>103</v>
      </c>
      <c r="CG19" s="103">
        <v>33990</v>
      </c>
      <c r="CH19" s="103">
        <v>127</v>
      </c>
      <c r="CI19" s="103">
        <v>41910</v>
      </c>
      <c r="CJ19" s="103">
        <v>102</v>
      </c>
      <c r="CK19" s="103">
        <v>33660</v>
      </c>
      <c r="CL19" s="103">
        <v>128</v>
      </c>
      <c r="CM19" s="103">
        <v>42240</v>
      </c>
      <c r="CN19" s="103">
        <v>102.72782698518236</v>
      </c>
      <c r="CO19" s="103">
        <v>33900.182905110181</v>
      </c>
      <c r="CP19" s="103">
        <v>19.484024972456847</v>
      </c>
      <c r="CQ19" s="103">
        <v>6429.7282409107593</v>
      </c>
      <c r="CR19" s="103">
        <v>22.317963422194669</v>
      </c>
      <c r="CS19" s="103">
        <v>7364.9279293242407</v>
      </c>
      <c r="CT19" s="103">
        <v>32.410352271305221</v>
      </c>
      <c r="CU19" s="103">
        <v>10695.416249530723</v>
      </c>
    </row>
    <row r="20" spans="2:99" x14ac:dyDescent="0.2">
      <c r="B20" s="102" t="s">
        <v>127</v>
      </c>
      <c r="C20" s="102" t="s">
        <v>185</v>
      </c>
      <c r="D20" s="103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v>0</v>
      </c>
      <c r="R20" s="103">
        <v>0</v>
      </c>
      <c r="S20" s="103">
        <v>0</v>
      </c>
      <c r="T20" s="103">
        <v>0</v>
      </c>
      <c r="U20" s="103">
        <v>0</v>
      </c>
      <c r="V20" s="103">
        <v>0</v>
      </c>
      <c r="W20" s="103">
        <v>0</v>
      </c>
      <c r="X20" s="103">
        <v>0</v>
      </c>
      <c r="Y20" s="103">
        <v>0</v>
      </c>
      <c r="Z20" s="103">
        <v>0</v>
      </c>
      <c r="AA20" s="103">
        <v>0</v>
      </c>
      <c r="AB20" s="103">
        <v>0</v>
      </c>
      <c r="AC20" s="103">
        <v>0</v>
      </c>
      <c r="AD20" s="103">
        <v>0</v>
      </c>
      <c r="AE20" s="103">
        <v>0</v>
      </c>
      <c r="AF20" s="103">
        <v>0</v>
      </c>
      <c r="AG20" s="103">
        <v>0</v>
      </c>
      <c r="AH20" s="103">
        <v>0</v>
      </c>
      <c r="AI20" s="103">
        <v>0</v>
      </c>
      <c r="AJ20" s="103">
        <v>0</v>
      </c>
      <c r="AK20" s="103">
        <v>0</v>
      </c>
      <c r="AL20" s="103">
        <v>0</v>
      </c>
      <c r="AM20" s="103">
        <v>0</v>
      </c>
      <c r="AN20" s="103">
        <v>0</v>
      </c>
      <c r="AO20" s="103">
        <v>0</v>
      </c>
      <c r="AP20" s="103">
        <v>0</v>
      </c>
      <c r="AQ20" s="103">
        <v>0</v>
      </c>
      <c r="AR20" s="103">
        <v>0</v>
      </c>
      <c r="AS20" s="103">
        <v>0</v>
      </c>
      <c r="AT20" s="103">
        <v>10</v>
      </c>
      <c r="AU20" s="103">
        <v>2868</v>
      </c>
      <c r="AV20" s="103">
        <v>11</v>
      </c>
      <c r="AW20" s="103">
        <v>3154.8</v>
      </c>
      <c r="AX20" s="103">
        <v>10</v>
      </c>
      <c r="AY20" s="103">
        <v>2868</v>
      </c>
      <c r="AZ20" s="103">
        <v>19</v>
      </c>
      <c r="BA20" s="103">
        <v>5449.2</v>
      </c>
      <c r="BB20" s="103">
        <v>17</v>
      </c>
      <c r="BC20" s="103">
        <v>4875.6000000000004</v>
      </c>
      <c r="BD20" s="103">
        <v>17</v>
      </c>
      <c r="BE20" s="103">
        <v>4875.6000000000004</v>
      </c>
      <c r="BF20" s="103">
        <v>11</v>
      </c>
      <c r="BG20" s="103">
        <v>3154.8</v>
      </c>
      <c r="BH20" s="103">
        <v>22</v>
      </c>
      <c r="BI20" s="103">
        <v>6309.6</v>
      </c>
      <c r="BJ20" s="103">
        <v>25</v>
      </c>
      <c r="BK20" s="103">
        <v>7170</v>
      </c>
      <c r="BL20" s="103">
        <v>25</v>
      </c>
      <c r="BM20" s="103">
        <v>7170</v>
      </c>
      <c r="BN20" s="103">
        <v>23</v>
      </c>
      <c r="BO20" s="103">
        <v>6596.4000000000005</v>
      </c>
      <c r="BP20" s="103">
        <v>39</v>
      </c>
      <c r="BQ20" s="103">
        <v>11185.2</v>
      </c>
      <c r="BR20" s="103">
        <v>38</v>
      </c>
      <c r="BS20" s="103">
        <v>10898.4</v>
      </c>
      <c r="BT20" s="103">
        <v>42</v>
      </c>
      <c r="BU20" s="103">
        <v>12045.6</v>
      </c>
      <c r="BV20" s="103">
        <v>44</v>
      </c>
      <c r="BW20" s="103">
        <v>12619.2</v>
      </c>
      <c r="BX20" s="103">
        <v>69</v>
      </c>
      <c r="BY20" s="103">
        <v>19789.2</v>
      </c>
      <c r="BZ20" s="103">
        <v>53</v>
      </c>
      <c r="CA20" s="103">
        <v>15200.400000000001</v>
      </c>
      <c r="CB20" s="103">
        <v>61</v>
      </c>
      <c r="CC20" s="103">
        <v>17494.8</v>
      </c>
      <c r="CD20" s="103">
        <v>66</v>
      </c>
      <c r="CE20" s="103">
        <v>18928.8</v>
      </c>
      <c r="CF20" s="103">
        <v>123</v>
      </c>
      <c r="CG20" s="103">
        <v>35276.400000000001</v>
      </c>
      <c r="CH20" s="103">
        <v>201</v>
      </c>
      <c r="CI20" s="103">
        <v>57646.8</v>
      </c>
      <c r="CJ20" s="103">
        <v>165</v>
      </c>
      <c r="CK20" s="103">
        <v>47322</v>
      </c>
      <c r="CL20" s="103">
        <v>194</v>
      </c>
      <c r="CM20" s="103">
        <v>55639.200000000004</v>
      </c>
      <c r="CN20" s="103">
        <v>232.68133489266717</v>
      </c>
      <c r="CO20" s="103">
        <v>66733.006847216951</v>
      </c>
      <c r="CP20" s="103">
        <v>24.169114946749911</v>
      </c>
      <c r="CQ20" s="103">
        <v>6931.702166727875</v>
      </c>
      <c r="CR20" s="103">
        <v>39.394586949783012</v>
      </c>
      <c r="CS20" s="103">
        <v>11298.367537197768</v>
      </c>
      <c r="CT20" s="103">
        <v>64.614269177825051</v>
      </c>
      <c r="CU20" s="103">
        <v>18531.372400200224</v>
      </c>
    </row>
    <row r="21" spans="2:99" x14ac:dyDescent="0.2">
      <c r="C21" s="102" t="s">
        <v>186</v>
      </c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</v>
      </c>
      <c r="AH21" s="103">
        <v>0</v>
      </c>
      <c r="AI21" s="103">
        <v>0</v>
      </c>
      <c r="AJ21" s="103">
        <v>0</v>
      </c>
      <c r="AK21" s="103">
        <v>0</v>
      </c>
      <c r="AL21" s="103">
        <v>0</v>
      </c>
      <c r="AM21" s="103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</v>
      </c>
      <c r="AT21" s="103">
        <v>11</v>
      </c>
      <c r="AU21" s="103">
        <v>686.4</v>
      </c>
      <c r="AV21" s="103">
        <v>9</v>
      </c>
      <c r="AW21" s="103">
        <v>561.6</v>
      </c>
      <c r="AX21" s="103">
        <v>11</v>
      </c>
      <c r="AY21" s="103">
        <v>686.4</v>
      </c>
      <c r="AZ21" s="103">
        <v>20</v>
      </c>
      <c r="BA21" s="103">
        <v>1248</v>
      </c>
      <c r="BB21" s="103">
        <v>16</v>
      </c>
      <c r="BC21" s="103">
        <v>998.4</v>
      </c>
      <c r="BD21" s="103">
        <v>15</v>
      </c>
      <c r="BE21" s="103">
        <v>936</v>
      </c>
      <c r="BF21" s="103">
        <v>12</v>
      </c>
      <c r="BG21" s="103">
        <v>748.8</v>
      </c>
      <c r="BH21" s="103">
        <v>21</v>
      </c>
      <c r="BI21" s="103">
        <v>1310.3999999999999</v>
      </c>
      <c r="BJ21" s="103">
        <v>25</v>
      </c>
      <c r="BK21" s="103">
        <v>1560</v>
      </c>
      <c r="BL21" s="103">
        <v>25</v>
      </c>
      <c r="BM21" s="103">
        <v>1560</v>
      </c>
      <c r="BN21" s="103">
        <v>27</v>
      </c>
      <c r="BO21" s="103">
        <v>1684.8</v>
      </c>
      <c r="BP21" s="103">
        <v>39</v>
      </c>
      <c r="BQ21" s="103">
        <v>2433.6</v>
      </c>
      <c r="BR21" s="103">
        <v>39</v>
      </c>
      <c r="BS21" s="103">
        <v>2433.6</v>
      </c>
      <c r="BT21" s="103">
        <v>39</v>
      </c>
      <c r="BU21" s="103">
        <v>2433.6</v>
      </c>
      <c r="BV21" s="103">
        <v>44</v>
      </c>
      <c r="BW21" s="103">
        <v>2745.6</v>
      </c>
      <c r="BX21" s="103">
        <v>69</v>
      </c>
      <c r="BY21" s="103">
        <v>4305.5999999999995</v>
      </c>
      <c r="BZ21" s="103">
        <v>57</v>
      </c>
      <c r="CA21" s="103">
        <v>3556.7999999999997</v>
      </c>
      <c r="CB21" s="103">
        <v>66</v>
      </c>
      <c r="CC21" s="103">
        <v>4118.3999999999996</v>
      </c>
      <c r="CD21" s="103">
        <v>68</v>
      </c>
      <c r="CE21" s="103">
        <v>4243.2</v>
      </c>
      <c r="CF21" s="103">
        <v>137</v>
      </c>
      <c r="CG21" s="103">
        <v>8548.7999999999993</v>
      </c>
      <c r="CH21" s="103">
        <v>212</v>
      </c>
      <c r="CI21" s="103">
        <v>13228.8</v>
      </c>
      <c r="CJ21" s="103">
        <v>177</v>
      </c>
      <c r="CK21" s="103">
        <v>11044.8</v>
      </c>
      <c r="CL21" s="103">
        <v>205</v>
      </c>
      <c r="CM21" s="103">
        <v>12792</v>
      </c>
      <c r="CN21" s="103">
        <v>248.11857665273558</v>
      </c>
      <c r="CO21" s="103">
        <v>15482.5991831307</v>
      </c>
      <c r="CP21" s="103">
        <v>30.155618802791039</v>
      </c>
      <c r="CQ21" s="103">
        <v>1881.7106132941608</v>
      </c>
      <c r="CR21" s="103">
        <v>42.832455052696837</v>
      </c>
      <c r="CS21" s="103">
        <v>2672.7451952882825</v>
      </c>
      <c r="CT21" s="103">
        <v>69.912776873983233</v>
      </c>
      <c r="CU21" s="103">
        <v>4362.5572769365535</v>
      </c>
    </row>
    <row r="22" spans="2:99" x14ac:dyDescent="0.2">
      <c r="C22" s="102" t="s">
        <v>187</v>
      </c>
      <c r="D22" s="103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3">
        <v>0</v>
      </c>
      <c r="L22" s="103">
        <v>0</v>
      </c>
      <c r="M22" s="103">
        <v>0</v>
      </c>
      <c r="N22" s="103">
        <v>0</v>
      </c>
      <c r="O22" s="103">
        <v>0</v>
      </c>
      <c r="P22" s="103">
        <v>0</v>
      </c>
      <c r="Q22" s="103">
        <v>0</v>
      </c>
      <c r="R22" s="103">
        <v>0</v>
      </c>
      <c r="S22" s="103">
        <v>0</v>
      </c>
      <c r="T22" s="103">
        <v>0</v>
      </c>
      <c r="U22" s="103">
        <v>0</v>
      </c>
      <c r="V22" s="103">
        <v>0</v>
      </c>
      <c r="W22" s="103">
        <v>0</v>
      </c>
      <c r="X22" s="103">
        <v>0</v>
      </c>
      <c r="Y22" s="103">
        <v>0</v>
      </c>
      <c r="Z22" s="103">
        <v>0</v>
      </c>
      <c r="AA22" s="103">
        <v>0</v>
      </c>
      <c r="AB22" s="103">
        <v>0</v>
      </c>
      <c r="AC22" s="103">
        <v>0</v>
      </c>
      <c r="AD22" s="103">
        <v>0</v>
      </c>
      <c r="AE22" s="103">
        <v>0</v>
      </c>
      <c r="AF22" s="103">
        <v>0</v>
      </c>
      <c r="AG22" s="103">
        <v>0</v>
      </c>
      <c r="AH22" s="103">
        <v>0</v>
      </c>
      <c r="AI22" s="103">
        <v>0</v>
      </c>
      <c r="AJ22" s="103">
        <v>0</v>
      </c>
      <c r="AK22" s="103">
        <v>0</v>
      </c>
      <c r="AL22" s="103">
        <v>0</v>
      </c>
      <c r="AM22" s="103">
        <v>0</v>
      </c>
      <c r="AN22" s="103">
        <v>0</v>
      </c>
      <c r="AO22" s="103">
        <v>0</v>
      </c>
      <c r="AP22" s="103">
        <v>0</v>
      </c>
      <c r="AQ22" s="103">
        <v>0</v>
      </c>
      <c r="AR22" s="103">
        <v>0</v>
      </c>
      <c r="AS22" s="103">
        <v>0</v>
      </c>
      <c r="AT22" s="103">
        <v>12</v>
      </c>
      <c r="AU22" s="103">
        <v>2246.3999999999996</v>
      </c>
      <c r="AV22" s="103">
        <v>10</v>
      </c>
      <c r="AW22" s="103">
        <v>1872</v>
      </c>
      <c r="AX22" s="103">
        <v>10</v>
      </c>
      <c r="AY22" s="103">
        <v>1872</v>
      </c>
      <c r="AZ22" s="103">
        <v>17</v>
      </c>
      <c r="BA22" s="103">
        <v>3182.3999999999996</v>
      </c>
      <c r="BB22" s="103">
        <v>17</v>
      </c>
      <c r="BC22" s="103">
        <v>3182.3999999999996</v>
      </c>
      <c r="BD22" s="103">
        <v>16</v>
      </c>
      <c r="BE22" s="103">
        <v>2995.2</v>
      </c>
      <c r="BF22" s="103">
        <v>13</v>
      </c>
      <c r="BG22" s="103">
        <v>2433.6</v>
      </c>
      <c r="BH22" s="103">
        <v>21</v>
      </c>
      <c r="BI22" s="103">
        <v>3931.2</v>
      </c>
      <c r="BJ22" s="103">
        <v>25</v>
      </c>
      <c r="BK22" s="103">
        <v>4680</v>
      </c>
      <c r="BL22" s="103">
        <v>23</v>
      </c>
      <c r="BM22" s="103">
        <v>4305.5999999999995</v>
      </c>
      <c r="BN22" s="103">
        <v>24</v>
      </c>
      <c r="BO22" s="103">
        <v>4492.7999999999993</v>
      </c>
      <c r="BP22" s="103">
        <v>36</v>
      </c>
      <c r="BQ22" s="103">
        <v>6739.2</v>
      </c>
      <c r="BR22" s="103">
        <v>37</v>
      </c>
      <c r="BS22" s="103">
        <v>6926.4</v>
      </c>
      <c r="BT22" s="103">
        <v>36</v>
      </c>
      <c r="BU22" s="103">
        <v>6739.2</v>
      </c>
      <c r="BV22" s="103">
        <v>40</v>
      </c>
      <c r="BW22" s="103">
        <v>7488</v>
      </c>
      <c r="BX22" s="103">
        <v>78</v>
      </c>
      <c r="BY22" s="103">
        <v>14601.599999999999</v>
      </c>
      <c r="BZ22" s="103">
        <v>60</v>
      </c>
      <c r="CA22" s="103">
        <v>11232</v>
      </c>
      <c r="CB22" s="103">
        <v>64</v>
      </c>
      <c r="CC22" s="103">
        <v>11980.8</v>
      </c>
      <c r="CD22" s="103">
        <v>67</v>
      </c>
      <c r="CE22" s="103">
        <v>12542.4</v>
      </c>
      <c r="CF22" s="103">
        <v>118</v>
      </c>
      <c r="CG22" s="103">
        <v>22089.599999999999</v>
      </c>
      <c r="CH22" s="103">
        <v>179</v>
      </c>
      <c r="CI22" s="103">
        <v>33508.799999999996</v>
      </c>
      <c r="CJ22" s="103">
        <v>176</v>
      </c>
      <c r="CK22" s="103">
        <v>32947.199999999997</v>
      </c>
      <c r="CL22" s="103">
        <v>205</v>
      </c>
      <c r="CM22" s="103">
        <v>38376</v>
      </c>
      <c r="CN22" s="103">
        <v>228.75185517192247</v>
      </c>
      <c r="CO22" s="103">
        <v>42822.347288183882</v>
      </c>
      <c r="CP22" s="103">
        <v>25.842361366140285</v>
      </c>
      <c r="CQ22" s="103">
        <v>4837.6900477414611</v>
      </c>
      <c r="CR22" s="103">
        <v>42.043436143831372</v>
      </c>
      <c r="CS22" s="103">
        <v>7870.5312461252324</v>
      </c>
      <c r="CT22" s="103">
        <v>71.701883368789893</v>
      </c>
      <c r="CU22" s="103">
        <v>13422.592566637468</v>
      </c>
    </row>
    <row r="23" spans="2:99" x14ac:dyDescent="0.2">
      <c r="C23" s="102" t="s">
        <v>188</v>
      </c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</v>
      </c>
      <c r="Y23" s="103">
        <v>0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103">
        <v>0</v>
      </c>
      <c r="AJ23" s="103">
        <v>0</v>
      </c>
      <c r="AK23" s="103">
        <v>0</v>
      </c>
      <c r="AL23" s="103">
        <v>0</v>
      </c>
      <c r="AM23" s="103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11</v>
      </c>
      <c r="AU23" s="103">
        <v>3234</v>
      </c>
      <c r="AV23" s="103">
        <v>9</v>
      </c>
      <c r="AW23" s="103">
        <v>2646</v>
      </c>
      <c r="AX23" s="103">
        <v>10</v>
      </c>
      <c r="AY23" s="103">
        <v>2940</v>
      </c>
      <c r="AZ23" s="103">
        <v>18</v>
      </c>
      <c r="BA23" s="103">
        <v>5292</v>
      </c>
      <c r="BB23" s="103">
        <v>16</v>
      </c>
      <c r="BC23" s="103">
        <v>4704</v>
      </c>
      <c r="BD23" s="103">
        <v>17</v>
      </c>
      <c r="BE23" s="103">
        <v>4998</v>
      </c>
      <c r="BF23" s="103">
        <v>11</v>
      </c>
      <c r="BG23" s="103">
        <v>3234</v>
      </c>
      <c r="BH23" s="103">
        <v>20</v>
      </c>
      <c r="BI23" s="103">
        <v>5880</v>
      </c>
      <c r="BJ23" s="103">
        <v>26</v>
      </c>
      <c r="BK23" s="103">
        <v>7644</v>
      </c>
      <c r="BL23" s="103">
        <v>22</v>
      </c>
      <c r="BM23" s="103">
        <v>6468</v>
      </c>
      <c r="BN23" s="103">
        <v>26</v>
      </c>
      <c r="BO23" s="103">
        <v>7644</v>
      </c>
      <c r="BP23" s="103">
        <v>41</v>
      </c>
      <c r="BQ23" s="103">
        <v>12054</v>
      </c>
      <c r="BR23" s="103">
        <v>36</v>
      </c>
      <c r="BS23" s="103">
        <v>10584</v>
      </c>
      <c r="BT23" s="103">
        <v>40</v>
      </c>
      <c r="BU23" s="103">
        <v>11760</v>
      </c>
      <c r="BV23" s="103">
        <v>42</v>
      </c>
      <c r="BW23" s="103">
        <v>12348</v>
      </c>
      <c r="BX23" s="103">
        <v>67</v>
      </c>
      <c r="BY23" s="103">
        <v>19698</v>
      </c>
      <c r="BZ23" s="103">
        <v>60</v>
      </c>
      <c r="CA23" s="103">
        <v>17640</v>
      </c>
      <c r="CB23" s="103">
        <v>63</v>
      </c>
      <c r="CC23" s="103">
        <v>18522</v>
      </c>
      <c r="CD23" s="103">
        <v>59</v>
      </c>
      <c r="CE23" s="103">
        <v>17346</v>
      </c>
      <c r="CF23" s="103">
        <v>122</v>
      </c>
      <c r="CG23" s="103">
        <v>35868</v>
      </c>
      <c r="CH23" s="103">
        <v>212</v>
      </c>
      <c r="CI23" s="103">
        <v>62328</v>
      </c>
      <c r="CJ23" s="103">
        <v>173</v>
      </c>
      <c r="CK23" s="103">
        <v>50862</v>
      </c>
      <c r="CL23" s="103">
        <v>178</v>
      </c>
      <c r="CM23" s="103">
        <v>52332</v>
      </c>
      <c r="CN23" s="103">
        <v>241.38232570288753</v>
      </c>
      <c r="CO23" s="103">
        <v>70966.403756648928</v>
      </c>
      <c r="CP23" s="103">
        <v>27.924623576937204</v>
      </c>
      <c r="CQ23" s="103">
        <v>8209.8393316195379</v>
      </c>
      <c r="CR23" s="103">
        <v>42.719738065716058</v>
      </c>
      <c r="CS23" s="103">
        <v>12559.60299132052</v>
      </c>
      <c r="CT23" s="103">
        <v>67.160305343511453</v>
      </c>
      <c r="CU23" s="103">
        <v>19745.129770992367</v>
      </c>
    </row>
    <row r="24" spans="2:99" x14ac:dyDescent="0.2">
      <c r="C24" s="102" t="s">
        <v>189</v>
      </c>
      <c r="D24" s="103">
        <v>0</v>
      </c>
      <c r="E24" s="103">
        <v>0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103">
        <v>0</v>
      </c>
      <c r="L24" s="103">
        <v>0</v>
      </c>
      <c r="M24" s="103">
        <v>0</v>
      </c>
      <c r="N24" s="103">
        <v>0</v>
      </c>
      <c r="O24" s="103">
        <v>0</v>
      </c>
      <c r="P24" s="103">
        <v>0</v>
      </c>
      <c r="Q24" s="103">
        <v>0</v>
      </c>
      <c r="R24" s="103">
        <v>0</v>
      </c>
      <c r="S24" s="103">
        <v>0</v>
      </c>
      <c r="T24" s="103">
        <v>0</v>
      </c>
      <c r="U24" s="103">
        <v>0</v>
      </c>
      <c r="V24" s="103"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</v>
      </c>
      <c r="AG24" s="103">
        <v>0</v>
      </c>
      <c r="AH24" s="103">
        <v>0</v>
      </c>
      <c r="AI24" s="103">
        <v>0</v>
      </c>
      <c r="AJ24" s="103">
        <v>0</v>
      </c>
      <c r="AK24" s="103">
        <v>0</v>
      </c>
      <c r="AL24" s="103">
        <v>0</v>
      </c>
      <c r="AM24" s="103">
        <v>0</v>
      </c>
      <c r="AN24" s="103">
        <v>0</v>
      </c>
      <c r="AO24" s="103">
        <v>0</v>
      </c>
      <c r="AP24" s="103">
        <v>0</v>
      </c>
      <c r="AQ24" s="103">
        <v>0</v>
      </c>
      <c r="AR24" s="103">
        <v>0</v>
      </c>
      <c r="AS24" s="103">
        <v>0</v>
      </c>
      <c r="AT24" s="103">
        <v>10</v>
      </c>
      <c r="AU24" s="103">
        <v>3672</v>
      </c>
      <c r="AV24" s="103">
        <v>9</v>
      </c>
      <c r="AW24" s="103">
        <v>3304.7999999999997</v>
      </c>
      <c r="AX24" s="103">
        <v>11</v>
      </c>
      <c r="AY24" s="103">
        <v>4039.2</v>
      </c>
      <c r="AZ24" s="103">
        <v>17</v>
      </c>
      <c r="BA24" s="103">
        <v>6242.4</v>
      </c>
      <c r="BB24" s="103">
        <v>17</v>
      </c>
      <c r="BC24" s="103">
        <v>6242.4</v>
      </c>
      <c r="BD24" s="103">
        <v>16</v>
      </c>
      <c r="BE24" s="103">
        <v>5875.2</v>
      </c>
      <c r="BF24" s="103">
        <v>11</v>
      </c>
      <c r="BG24" s="103">
        <v>4039.2</v>
      </c>
      <c r="BH24" s="103">
        <v>21</v>
      </c>
      <c r="BI24" s="103">
        <v>7711.2</v>
      </c>
      <c r="BJ24" s="103">
        <v>29</v>
      </c>
      <c r="BK24" s="103">
        <v>10648.8</v>
      </c>
      <c r="BL24" s="103">
        <v>25</v>
      </c>
      <c r="BM24" s="103">
        <v>9180</v>
      </c>
      <c r="BN24" s="103">
        <v>25</v>
      </c>
      <c r="BO24" s="103">
        <v>9180</v>
      </c>
      <c r="BP24" s="103">
        <v>35</v>
      </c>
      <c r="BQ24" s="103">
        <v>12852</v>
      </c>
      <c r="BR24" s="103">
        <v>35</v>
      </c>
      <c r="BS24" s="103">
        <v>12852</v>
      </c>
      <c r="BT24" s="103">
        <v>41</v>
      </c>
      <c r="BU24" s="103">
        <v>15055.199999999999</v>
      </c>
      <c r="BV24" s="103">
        <v>41</v>
      </c>
      <c r="BW24" s="103">
        <v>15055.199999999999</v>
      </c>
      <c r="BX24" s="103">
        <v>77</v>
      </c>
      <c r="BY24" s="103">
        <v>28274.399999999998</v>
      </c>
      <c r="BZ24" s="103">
        <v>51</v>
      </c>
      <c r="CA24" s="103">
        <v>18727.2</v>
      </c>
      <c r="CB24" s="103">
        <v>65</v>
      </c>
      <c r="CC24" s="103">
        <v>23868</v>
      </c>
      <c r="CD24" s="103">
        <v>57</v>
      </c>
      <c r="CE24" s="103">
        <v>20930.399999999998</v>
      </c>
      <c r="CF24" s="103">
        <v>117</v>
      </c>
      <c r="CG24" s="103">
        <v>42962.400000000001</v>
      </c>
      <c r="CH24" s="103">
        <v>173</v>
      </c>
      <c r="CI24" s="103">
        <v>63525.599999999999</v>
      </c>
      <c r="CJ24" s="103">
        <v>177</v>
      </c>
      <c r="CK24" s="103">
        <v>64994.400000000001</v>
      </c>
      <c r="CL24" s="103">
        <v>185</v>
      </c>
      <c r="CM24" s="103">
        <v>67932</v>
      </c>
      <c r="CN24" s="103">
        <v>241.66300282579786</v>
      </c>
      <c r="CO24" s="103">
        <v>88738.654637632979</v>
      </c>
      <c r="CP24" s="103">
        <v>24.169114946749911</v>
      </c>
      <c r="CQ24" s="103">
        <v>8874.8990084465677</v>
      </c>
      <c r="CR24" s="103">
        <v>40.634473806571606</v>
      </c>
      <c r="CS24" s="103">
        <v>14920.978781773094</v>
      </c>
      <c r="CT24" s="103">
        <v>66.885058190464264</v>
      </c>
      <c r="CU24" s="103">
        <v>24560.193367538475</v>
      </c>
    </row>
    <row r="25" spans="2:99" x14ac:dyDescent="0.2">
      <c r="C25" s="102" t="s">
        <v>190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0</v>
      </c>
      <c r="L25" s="103">
        <v>0</v>
      </c>
      <c r="M25" s="103">
        <v>0</v>
      </c>
      <c r="N25" s="103">
        <v>0</v>
      </c>
      <c r="O25" s="103">
        <v>0</v>
      </c>
      <c r="P25" s="103">
        <v>0</v>
      </c>
      <c r="Q25" s="103">
        <v>0</v>
      </c>
      <c r="R25" s="103">
        <v>0</v>
      </c>
      <c r="S25" s="103">
        <v>0</v>
      </c>
      <c r="T25" s="103">
        <v>0</v>
      </c>
      <c r="U25" s="103">
        <v>0</v>
      </c>
      <c r="V25" s="103">
        <v>0</v>
      </c>
      <c r="W25" s="103">
        <v>0</v>
      </c>
      <c r="X25" s="103">
        <v>0</v>
      </c>
      <c r="Y25" s="103">
        <v>0</v>
      </c>
      <c r="Z25" s="103">
        <v>0</v>
      </c>
      <c r="AA25" s="103">
        <v>0</v>
      </c>
      <c r="AB25" s="103">
        <v>0</v>
      </c>
      <c r="AC25" s="103">
        <v>0</v>
      </c>
      <c r="AD25" s="103">
        <v>0</v>
      </c>
      <c r="AE25" s="103">
        <v>0</v>
      </c>
      <c r="AF25" s="103">
        <v>0</v>
      </c>
      <c r="AG25" s="103">
        <v>0</v>
      </c>
      <c r="AH25" s="103">
        <v>0</v>
      </c>
      <c r="AI25" s="103">
        <v>0</v>
      </c>
      <c r="AJ25" s="103">
        <v>0</v>
      </c>
      <c r="AK25" s="103">
        <v>0</v>
      </c>
      <c r="AL25" s="103">
        <v>0</v>
      </c>
      <c r="AM25" s="103">
        <v>0</v>
      </c>
      <c r="AN25" s="103">
        <v>0</v>
      </c>
      <c r="AO25" s="103">
        <v>0</v>
      </c>
      <c r="AP25" s="103">
        <v>0</v>
      </c>
      <c r="AQ25" s="103">
        <v>0</v>
      </c>
      <c r="AR25" s="103">
        <v>0</v>
      </c>
      <c r="AS25" s="103">
        <v>0</v>
      </c>
      <c r="AT25" s="103">
        <v>10</v>
      </c>
      <c r="AU25" s="103">
        <v>5304</v>
      </c>
      <c r="AV25" s="103">
        <v>11</v>
      </c>
      <c r="AW25" s="103">
        <v>5834.4</v>
      </c>
      <c r="AX25" s="103">
        <v>10</v>
      </c>
      <c r="AY25" s="103">
        <v>5304</v>
      </c>
      <c r="AZ25" s="103">
        <v>18</v>
      </c>
      <c r="BA25" s="103">
        <v>9547.1999999999989</v>
      </c>
      <c r="BB25" s="103">
        <v>15</v>
      </c>
      <c r="BC25" s="103">
        <v>7956</v>
      </c>
      <c r="BD25" s="103">
        <v>17</v>
      </c>
      <c r="BE25" s="103">
        <v>9016.7999999999993</v>
      </c>
      <c r="BF25" s="103">
        <v>11</v>
      </c>
      <c r="BG25" s="103">
        <v>5834.4</v>
      </c>
      <c r="BH25" s="103">
        <v>19</v>
      </c>
      <c r="BI25" s="103">
        <v>10077.6</v>
      </c>
      <c r="BJ25" s="103">
        <v>28</v>
      </c>
      <c r="BK25" s="103">
        <v>14851.199999999999</v>
      </c>
      <c r="BL25" s="103">
        <v>24</v>
      </c>
      <c r="BM25" s="103">
        <v>12729.599999999999</v>
      </c>
      <c r="BN25" s="103">
        <v>23</v>
      </c>
      <c r="BO25" s="103">
        <v>12199.199999999999</v>
      </c>
      <c r="BP25" s="103">
        <v>37</v>
      </c>
      <c r="BQ25" s="103">
        <v>19624.8</v>
      </c>
      <c r="BR25" s="103">
        <v>34</v>
      </c>
      <c r="BS25" s="103">
        <v>18033.599999999999</v>
      </c>
      <c r="BT25" s="103">
        <v>42</v>
      </c>
      <c r="BU25" s="103">
        <v>22276.799999999999</v>
      </c>
      <c r="BV25" s="103">
        <v>46</v>
      </c>
      <c r="BW25" s="103">
        <v>24398.399999999998</v>
      </c>
      <c r="BX25" s="103">
        <v>76</v>
      </c>
      <c r="BY25" s="103">
        <v>40310.400000000001</v>
      </c>
      <c r="BZ25" s="103">
        <v>56</v>
      </c>
      <c r="CA25" s="103">
        <v>29702.399999999998</v>
      </c>
      <c r="CB25" s="103">
        <v>65</v>
      </c>
      <c r="CC25" s="103">
        <v>34476</v>
      </c>
      <c r="CD25" s="103">
        <v>66</v>
      </c>
      <c r="CE25" s="103">
        <v>35006.400000000001</v>
      </c>
      <c r="CF25" s="103">
        <v>127</v>
      </c>
      <c r="CG25" s="103">
        <v>67360.800000000003</v>
      </c>
      <c r="CH25" s="103">
        <v>203</v>
      </c>
      <c r="CI25" s="103">
        <v>107671.2</v>
      </c>
      <c r="CJ25" s="103">
        <v>146</v>
      </c>
      <c r="CK25" s="103">
        <v>77438.399999999994</v>
      </c>
      <c r="CL25" s="103">
        <v>179</v>
      </c>
      <c r="CM25" s="103">
        <v>94941.599999999991</v>
      </c>
      <c r="CN25" s="103">
        <v>216.96341600968844</v>
      </c>
      <c r="CO25" s="103">
        <v>115077.39585153875</v>
      </c>
      <c r="CP25" s="103">
        <v>26.474476680132206</v>
      </c>
      <c r="CQ25" s="103">
        <v>14042.062431142122</v>
      </c>
      <c r="CR25" s="103">
        <v>33.64602061376317</v>
      </c>
      <c r="CS25" s="103">
        <v>17845.849333539983</v>
      </c>
      <c r="CT25" s="103">
        <v>56.700913527718683</v>
      </c>
      <c r="CU25" s="103">
        <v>30074.164535101987</v>
      </c>
    </row>
    <row r="26" spans="2:99" x14ac:dyDescent="0.2">
      <c r="C26" s="102" t="s">
        <v>191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0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3">
        <v>0</v>
      </c>
      <c r="W26" s="103">
        <v>0</v>
      </c>
      <c r="X26" s="103">
        <v>0</v>
      </c>
      <c r="Y26" s="103">
        <v>0</v>
      </c>
      <c r="Z26" s="103">
        <v>0</v>
      </c>
      <c r="AA26" s="103">
        <v>0</v>
      </c>
      <c r="AB26" s="103">
        <v>0</v>
      </c>
      <c r="AC26" s="103">
        <v>0</v>
      </c>
      <c r="AD26" s="103">
        <v>0</v>
      </c>
      <c r="AE26" s="103">
        <v>0</v>
      </c>
      <c r="AF26" s="103">
        <v>0</v>
      </c>
      <c r="AG26" s="103">
        <v>0</v>
      </c>
      <c r="AH26" s="103">
        <v>0</v>
      </c>
      <c r="AI26" s="103">
        <v>0</v>
      </c>
      <c r="AJ26" s="103">
        <v>0</v>
      </c>
      <c r="AK26" s="103">
        <v>0</v>
      </c>
      <c r="AL26" s="103">
        <v>0</v>
      </c>
      <c r="AM26" s="103">
        <v>0</v>
      </c>
      <c r="AN26" s="103">
        <v>0</v>
      </c>
      <c r="AO26" s="103">
        <v>0</v>
      </c>
      <c r="AP26" s="103">
        <v>0</v>
      </c>
      <c r="AQ26" s="103">
        <v>0</v>
      </c>
      <c r="AR26" s="103">
        <v>0</v>
      </c>
      <c r="AS26" s="103">
        <v>0</v>
      </c>
      <c r="AT26" s="103">
        <v>11</v>
      </c>
      <c r="AU26" s="103">
        <v>5346</v>
      </c>
      <c r="AV26" s="103">
        <v>11</v>
      </c>
      <c r="AW26" s="103">
        <v>5346</v>
      </c>
      <c r="AX26" s="103">
        <v>10</v>
      </c>
      <c r="AY26" s="103">
        <v>4860</v>
      </c>
      <c r="AZ26" s="103">
        <v>17</v>
      </c>
      <c r="BA26" s="103">
        <v>8262</v>
      </c>
      <c r="BB26" s="103">
        <v>16</v>
      </c>
      <c r="BC26" s="103">
        <v>7776</v>
      </c>
      <c r="BD26" s="103">
        <v>16</v>
      </c>
      <c r="BE26" s="103">
        <v>7776</v>
      </c>
      <c r="BF26" s="103">
        <v>11</v>
      </c>
      <c r="BG26" s="103">
        <v>5346</v>
      </c>
      <c r="BH26" s="103">
        <v>20</v>
      </c>
      <c r="BI26" s="103">
        <v>9720</v>
      </c>
      <c r="BJ26" s="103">
        <v>27</v>
      </c>
      <c r="BK26" s="103">
        <v>13122</v>
      </c>
      <c r="BL26" s="103">
        <v>24</v>
      </c>
      <c r="BM26" s="103">
        <v>11664</v>
      </c>
      <c r="BN26" s="103">
        <v>23</v>
      </c>
      <c r="BO26" s="103">
        <v>11178</v>
      </c>
      <c r="BP26" s="103">
        <v>38</v>
      </c>
      <c r="BQ26" s="103">
        <v>18468</v>
      </c>
      <c r="BR26" s="103">
        <v>38</v>
      </c>
      <c r="BS26" s="103">
        <v>18468</v>
      </c>
      <c r="BT26" s="103">
        <v>37</v>
      </c>
      <c r="BU26" s="103">
        <v>17982</v>
      </c>
      <c r="BV26" s="103">
        <v>43</v>
      </c>
      <c r="BW26" s="103">
        <v>20898</v>
      </c>
      <c r="BX26" s="103">
        <v>67</v>
      </c>
      <c r="BY26" s="103">
        <v>32562</v>
      </c>
      <c r="BZ26" s="103">
        <v>59</v>
      </c>
      <c r="CA26" s="103">
        <v>28674</v>
      </c>
      <c r="CB26" s="103">
        <v>56</v>
      </c>
      <c r="CC26" s="103">
        <v>27216</v>
      </c>
      <c r="CD26" s="103">
        <v>66</v>
      </c>
      <c r="CE26" s="103">
        <v>32076</v>
      </c>
      <c r="CF26" s="103">
        <v>125</v>
      </c>
      <c r="CG26" s="103">
        <v>60750</v>
      </c>
      <c r="CH26" s="103">
        <v>200</v>
      </c>
      <c r="CI26" s="103">
        <v>97200</v>
      </c>
      <c r="CJ26" s="103">
        <v>173</v>
      </c>
      <c r="CK26" s="103">
        <v>84078</v>
      </c>
      <c r="CL26" s="103">
        <v>196</v>
      </c>
      <c r="CM26" s="103">
        <v>95256</v>
      </c>
      <c r="CN26" s="103">
        <v>229.5938865406535</v>
      </c>
      <c r="CO26" s="103">
        <v>111582.6288587576</v>
      </c>
      <c r="CP26" s="103">
        <v>24.057565185457214</v>
      </c>
      <c r="CQ26" s="103">
        <v>11691.976680132206</v>
      </c>
      <c r="CR26" s="103">
        <v>37.252964197148174</v>
      </c>
      <c r="CS26" s="103">
        <v>18104.940599814014</v>
      </c>
      <c r="CT26" s="103">
        <v>62.137044800400453</v>
      </c>
      <c r="CU26" s="103">
        <v>30198.603772994618</v>
      </c>
    </row>
    <row r="27" spans="2:99" x14ac:dyDescent="0.2">
      <c r="C27" s="102" t="s">
        <v>192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  <c r="I27" s="103">
        <v>0</v>
      </c>
      <c r="J27" s="103">
        <v>0</v>
      </c>
      <c r="K27" s="103">
        <v>0</v>
      </c>
      <c r="L27" s="103">
        <v>0</v>
      </c>
      <c r="M27" s="103">
        <v>0</v>
      </c>
      <c r="N27" s="103">
        <v>0</v>
      </c>
      <c r="O27" s="103">
        <v>0</v>
      </c>
      <c r="P27" s="103">
        <v>0</v>
      </c>
      <c r="Q27" s="103">
        <v>0</v>
      </c>
      <c r="R27" s="103">
        <v>0</v>
      </c>
      <c r="S27" s="103">
        <v>0</v>
      </c>
      <c r="T27" s="103">
        <v>0</v>
      </c>
      <c r="U27" s="103">
        <v>0</v>
      </c>
      <c r="V27" s="103">
        <v>0</v>
      </c>
      <c r="W27" s="103">
        <v>0</v>
      </c>
      <c r="X27" s="103">
        <v>0</v>
      </c>
      <c r="Y27" s="103">
        <v>0</v>
      </c>
      <c r="Z27" s="103">
        <v>0</v>
      </c>
      <c r="AA27" s="103">
        <v>0</v>
      </c>
      <c r="AB27" s="103">
        <v>0</v>
      </c>
      <c r="AC27" s="103">
        <v>0</v>
      </c>
      <c r="AD27" s="103">
        <v>0</v>
      </c>
      <c r="AE27" s="103">
        <v>0</v>
      </c>
      <c r="AF27" s="103">
        <v>0</v>
      </c>
      <c r="AG27" s="103">
        <v>0</v>
      </c>
      <c r="AH27" s="103">
        <v>0</v>
      </c>
      <c r="AI27" s="103">
        <v>0</v>
      </c>
      <c r="AJ27" s="103">
        <v>0</v>
      </c>
      <c r="AK27" s="103">
        <v>0</v>
      </c>
      <c r="AL27" s="103">
        <v>0</v>
      </c>
      <c r="AM27" s="103">
        <v>0</v>
      </c>
      <c r="AN27" s="103">
        <v>0</v>
      </c>
      <c r="AO27" s="103">
        <v>0</v>
      </c>
      <c r="AP27" s="103">
        <v>0</v>
      </c>
      <c r="AQ27" s="103">
        <v>0</v>
      </c>
      <c r="AR27" s="103">
        <v>0</v>
      </c>
      <c r="AS27" s="103">
        <v>0</v>
      </c>
      <c r="AT27" s="103">
        <v>10</v>
      </c>
      <c r="AU27" s="103">
        <v>4272</v>
      </c>
      <c r="AV27" s="103">
        <v>10</v>
      </c>
      <c r="AW27" s="103">
        <v>4272</v>
      </c>
      <c r="AX27" s="103">
        <v>11</v>
      </c>
      <c r="AY27" s="103">
        <v>4699.2</v>
      </c>
      <c r="AZ27" s="103">
        <v>17</v>
      </c>
      <c r="BA27" s="103">
        <v>7262.4</v>
      </c>
      <c r="BB27" s="103">
        <v>17</v>
      </c>
      <c r="BC27" s="103">
        <v>7262.4</v>
      </c>
      <c r="BD27" s="103">
        <v>15</v>
      </c>
      <c r="BE27" s="103">
        <v>6408</v>
      </c>
      <c r="BF27" s="103">
        <v>11</v>
      </c>
      <c r="BG27" s="103">
        <v>4699.2</v>
      </c>
      <c r="BH27" s="103">
        <v>20</v>
      </c>
      <c r="BI27" s="103">
        <v>8544</v>
      </c>
      <c r="BJ27" s="103">
        <v>27</v>
      </c>
      <c r="BK27" s="103">
        <v>11534.4</v>
      </c>
      <c r="BL27" s="103">
        <v>26</v>
      </c>
      <c r="BM27" s="103">
        <v>11107.199999999999</v>
      </c>
      <c r="BN27" s="103">
        <v>26</v>
      </c>
      <c r="BO27" s="103">
        <v>11107.199999999999</v>
      </c>
      <c r="BP27" s="103">
        <v>37</v>
      </c>
      <c r="BQ27" s="103">
        <v>15806.4</v>
      </c>
      <c r="BR27" s="103">
        <v>38</v>
      </c>
      <c r="BS27" s="103">
        <v>16233.6</v>
      </c>
      <c r="BT27" s="103">
        <v>41</v>
      </c>
      <c r="BU27" s="103">
        <v>17515.2</v>
      </c>
      <c r="BV27" s="103">
        <v>44</v>
      </c>
      <c r="BW27" s="103">
        <v>18796.8</v>
      </c>
      <c r="BX27" s="103">
        <v>65</v>
      </c>
      <c r="BY27" s="103">
        <v>27768</v>
      </c>
      <c r="BZ27" s="103">
        <v>55</v>
      </c>
      <c r="CA27" s="103">
        <v>23496</v>
      </c>
      <c r="CB27" s="103">
        <v>62</v>
      </c>
      <c r="CC27" s="103">
        <v>26486.399999999998</v>
      </c>
      <c r="CD27" s="103">
        <v>62</v>
      </c>
      <c r="CE27" s="103">
        <v>26486.399999999998</v>
      </c>
      <c r="CF27" s="103">
        <v>129</v>
      </c>
      <c r="CG27" s="103">
        <v>55108.799999999996</v>
      </c>
      <c r="CH27" s="103">
        <v>184</v>
      </c>
      <c r="CI27" s="103">
        <v>78604.800000000003</v>
      </c>
      <c r="CJ27" s="103">
        <v>159</v>
      </c>
      <c r="CK27" s="103">
        <v>67924.800000000003</v>
      </c>
      <c r="CL27" s="103">
        <v>210</v>
      </c>
      <c r="CM27" s="103">
        <v>89712</v>
      </c>
      <c r="CN27" s="103">
        <v>202.36820561835108</v>
      </c>
      <c r="CO27" s="103">
        <v>86451.69744015958</v>
      </c>
      <c r="CP27" s="103">
        <v>23.053617333822991</v>
      </c>
      <c r="CQ27" s="103">
        <v>9848.5053250091823</v>
      </c>
      <c r="CR27" s="103">
        <v>38.718285027898325</v>
      </c>
      <c r="CS27" s="103">
        <v>16540.451363918164</v>
      </c>
      <c r="CT27" s="103">
        <v>65.164763483919401</v>
      </c>
      <c r="CU27" s="103">
        <v>27838.386960330368</v>
      </c>
    </row>
    <row r="28" spans="2:99" x14ac:dyDescent="0.2">
      <c r="C28" s="102" t="s">
        <v>193</v>
      </c>
      <c r="D28" s="103">
        <v>0</v>
      </c>
      <c r="E28" s="103">
        <v>0</v>
      </c>
      <c r="F28" s="103">
        <v>0</v>
      </c>
      <c r="G28" s="103">
        <v>0</v>
      </c>
      <c r="H28" s="103">
        <v>0</v>
      </c>
      <c r="I28" s="103">
        <v>0</v>
      </c>
      <c r="J28" s="103">
        <v>0</v>
      </c>
      <c r="K28" s="103">
        <v>0</v>
      </c>
      <c r="L28" s="103">
        <v>0</v>
      </c>
      <c r="M28" s="103">
        <v>0</v>
      </c>
      <c r="N28" s="103">
        <v>0</v>
      </c>
      <c r="O28" s="103">
        <v>0</v>
      </c>
      <c r="P28" s="103">
        <v>0</v>
      </c>
      <c r="Q28" s="103">
        <v>0</v>
      </c>
      <c r="R28" s="103">
        <v>0</v>
      </c>
      <c r="S28" s="103">
        <v>0</v>
      </c>
      <c r="T28" s="103">
        <v>0</v>
      </c>
      <c r="U28" s="103">
        <v>0</v>
      </c>
      <c r="V28" s="103">
        <v>0</v>
      </c>
      <c r="W28" s="103">
        <v>0</v>
      </c>
      <c r="X28" s="103">
        <v>0</v>
      </c>
      <c r="Y28" s="103">
        <v>0</v>
      </c>
      <c r="Z28" s="103">
        <v>0</v>
      </c>
      <c r="AA28" s="103">
        <v>0</v>
      </c>
      <c r="AB28" s="103">
        <v>0</v>
      </c>
      <c r="AC28" s="103">
        <v>0</v>
      </c>
      <c r="AD28" s="103">
        <v>0</v>
      </c>
      <c r="AE28" s="103">
        <v>0</v>
      </c>
      <c r="AF28" s="103">
        <v>0</v>
      </c>
      <c r="AG28" s="103">
        <v>0</v>
      </c>
      <c r="AH28" s="103">
        <v>0</v>
      </c>
      <c r="AI28" s="103">
        <v>0</v>
      </c>
      <c r="AJ28" s="103">
        <v>0</v>
      </c>
      <c r="AK28" s="103">
        <v>0</v>
      </c>
      <c r="AL28" s="103">
        <v>0</v>
      </c>
      <c r="AM28" s="103">
        <v>0</v>
      </c>
      <c r="AN28" s="103">
        <v>0</v>
      </c>
      <c r="AO28" s="103">
        <v>0</v>
      </c>
      <c r="AP28" s="103">
        <v>0</v>
      </c>
      <c r="AQ28" s="103">
        <v>0</v>
      </c>
      <c r="AR28" s="103">
        <v>0</v>
      </c>
      <c r="AS28" s="103">
        <v>0</v>
      </c>
      <c r="AT28" s="103">
        <v>10</v>
      </c>
      <c r="AU28" s="103">
        <v>7380</v>
      </c>
      <c r="AV28" s="103">
        <v>9</v>
      </c>
      <c r="AW28" s="103">
        <v>6642</v>
      </c>
      <c r="AX28" s="103">
        <v>10</v>
      </c>
      <c r="AY28" s="103">
        <v>7380</v>
      </c>
      <c r="AZ28" s="103">
        <v>19</v>
      </c>
      <c r="BA28" s="103">
        <v>14022</v>
      </c>
      <c r="BB28" s="103">
        <v>16</v>
      </c>
      <c r="BC28" s="103">
        <v>11808</v>
      </c>
      <c r="BD28" s="103">
        <v>15</v>
      </c>
      <c r="BE28" s="103">
        <v>11070</v>
      </c>
      <c r="BF28" s="103">
        <v>12</v>
      </c>
      <c r="BG28" s="103">
        <v>8856</v>
      </c>
      <c r="BH28" s="103">
        <v>18</v>
      </c>
      <c r="BI28" s="103">
        <v>13284</v>
      </c>
      <c r="BJ28" s="103">
        <v>28</v>
      </c>
      <c r="BK28" s="103">
        <v>20664</v>
      </c>
      <c r="BL28" s="103">
        <v>23</v>
      </c>
      <c r="BM28" s="103">
        <v>16974</v>
      </c>
      <c r="BN28" s="103">
        <v>25</v>
      </c>
      <c r="BO28" s="103">
        <v>18450</v>
      </c>
      <c r="BP28" s="103">
        <v>38</v>
      </c>
      <c r="BQ28" s="103">
        <v>28044</v>
      </c>
      <c r="BR28" s="103">
        <v>35</v>
      </c>
      <c r="BS28" s="103">
        <v>25830</v>
      </c>
      <c r="BT28" s="103">
        <v>40</v>
      </c>
      <c r="BU28" s="103">
        <v>29520</v>
      </c>
      <c r="BV28" s="103">
        <v>38</v>
      </c>
      <c r="BW28" s="103">
        <v>28044</v>
      </c>
      <c r="BX28" s="103">
        <v>68</v>
      </c>
      <c r="BY28" s="103">
        <v>50184</v>
      </c>
      <c r="BZ28" s="103">
        <v>57</v>
      </c>
      <c r="CA28" s="103">
        <v>42066</v>
      </c>
      <c r="CB28" s="103">
        <v>65</v>
      </c>
      <c r="CC28" s="103">
        <v>47970</v>
      </c>
      <c r="CD28" s="103">
        <v>62</v>
      </c>
      <c r="CE28" s="103">
        <v>45756</v>
      </c>
      <c r="CF28" s="103">
        <v>130</v>
      </c>
      <c r="CG28" s="103">
        <v>95940</v>
      </c>
      <c r="CH28" s="103">
        <v>187</v>
      </c>
      <c r="CI28" s="103">
        <v>138006</v>
      </c>
      <c r="CJ28" s="103">
        <v>144</v>
      </c>
      <c r="CK28" s="103">
        <v>106272</v>
      </c>
      <c r="CL28" s="103">
        <v>174</v>
      </c>
      <c r="CM28" s="103">
        <v>128412</v>
      </c>
      <c r="CN28" s="103">
        <v>187.77299522701367</v>
      </c>
      <c r="CO28" s="103">
        <v>138576.47047753609</v>
      </c>
      <c r="CP28" s="103">
        <v>22.756151303709142</v>
      </c>
      <c r="CQ28" s="103">
        <v>16794.039662137347</v>
      </c>
      <c r="CR28" s="103">
        <v>34.547756509609428</v>
      </c>
      <c r="CS28" s="103">
        <v>25496.244304091757</v>
      </c>
      <c r="CT28" s="103">
        <v>55.668736703791772</v>
      </c>
      <c r="CU28" s="103">
        <v>41083.527687398331</v>
      </c>
    </row>
    <row r="29" spans="2:99" x14ac:dyDescent="0.2">
      <c r="C29" s="102" t="s">
        <v>194</v>
      </c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</v>
      </c>
      <c r="AG29" s="103">
        <v>0</v>
      </c>
      <c r="AH29" s="103">
        <v>0</v>
      </c>
      <c r="AI29" s="103">
        <v>0</v>
      </c>
      <c r="AJ29" s="103">
        <v>0</v>
      </c>
      <c r="AK29" s="103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0</v>
      </c>
      <c r="AQ29" s="103">
        <v>0</v>
      </c>
      <c r="AR29" s="103">
        <v>0</v>
      </c>
      <c r="AS29" s="103">
        <v>0</v>
      </c>
      <c r="AT29" s="103">
        <v>11</v>
      </c>
      <c r="AU29" s="103">
        <v>3722.3999999999996</v>
      </c>
      <c r="AV29" s="103">
        <v>10</v>
      </c>
      <c r="AW29" s="103">
        <v>3384</v>
      </c>
      <c r="AX29" s="103">
        <v>10</v>
      </c>
      <c r="AY29" s="103">
        <v>3384</v>
      </c>
      <c r="AZ29" s="103">
        <v>17</v>
      </c>
      <c r="BA29" s="103">
        <v>5752.7999999999993</v>
      </c>
      <c r="BB29" s="103">
        <v>17</v>
      </c>
      <c r="BC29" s="103">
        <v>5752.7999999999993</v>
      </c>
      <c r="BD29" s="103">
        <v>16</v>
      </c>
      <c r="BE29" s="103">
        <v>5414.4</v>
      </c>
      <c r="BF29" s="103">
        <v>13</v>
      </c>
      <c r="BG29" s="103">
        <v>4399.2</v>
      </c>
      <c r="BH29" s="103">
        <v>23</v>
      </c>
      <c r="BI29" s="103">
        <v>7783.2</v>
      </c>
      <c r="BJ29" s="103">
        <v>24</v>
      </c>
      <c r="BK29" s="103">
        <v>8121.5999999999995</v>
      </c>
      <c r="BL29" s="103">
        <v>22</v>
      </c>
      <c r="BM29" s="103">
        <v>7444.7999999999993</v>
      </c>
      <c r="BN29" s="103">
        <v>22</v>
      </c>
      <c r="BO29" s="103">
        <v>7444.7999999999993</v>
      </c>
      <c r="BP29" s="103">
        <v>39</v>
      </c>
      <c r="BQ29" s="103">
        <v>13197.599999999999</v>
      </c>
      <c r="BR29" s="103">
        <v>35</v>
      </c>
      <c r="BS29" s="103">
        <v>11844</v>
      </c>
      <c r="BT29" s="103">
        <v>36</v>
      </c>
      <c r="BU29" s="103">
        <v>12182.4</v>
      </c>
      <c r="BV29" s="103">
        <v>40</v>
      </c>
      <c r="BW29" s="103">
        <v>13536</v>
      </c>
      <c r="BX29" s="103">
        <v>75</v>
      </c>
      <c r="BY29" s="103">
        <v>25380</v>
      </c>
      <c r="BZ29" s="103">
        <v>54</v>
      </c>
      <c r="CA29" s="103">
        <v>18273.599999999999</v>
      </c>
      <c r="CB29" s="103">
        <v>64</v>
      </c>
      <c r="CC29" s="103">
        <v>21657.599999999999</v>
      </c>
      <c r="CD29" s="103">
        <v>69</v>
      </c>
      <c r="CE29" s="103">
        <v>23349.599999999999</v>
      </c>
      <c r="CF29" s="103">
        <v>118</v>
      </c>
      <c r="CG29" s="103">
        <v>39931.199999999997</v>
      </c>
      <c r="CH29" s="103">
        <v>190</v>
      </c>
      <c r="CI29" s="103">
        <v>64295.999999999993</v>
      </c>
      <c r="CJ29" s="103">
        <v>155</v>
      </c>
      <c r="CK29" s="103">
        <v>52452</v>
      </c>
      <c r="CL29" s="103">
        <v>204</v>
      </c>
      <c r="CM29" s="103">
        <v>69033.599999999991</v>
      </c>
      <c r="CN29" s="103">
        <v>232.1199806468465</v>
      </c>
      <c r="CO29" s="103">
        <v>78549.401450892852</v>
      </c>
      <c r="CP29" s="103">
        <v>23.722915901579142</v>
      </c>
      <c r="CQ29" s="103">
        <v>8027.8347410943816</v>
      </c>
      <c r="CR29" s="103">
        <v>37.309322690638567</v>
      </c>
      <c r="CS29" s="103">
        <v>12625.47479851209</v>
      </c>
      <c r="CT29" s="103">
        <v>68.398917532223749</v>
      </c>
      <c r="CU29" s="103">
        <v>23146.193692904515</v>
      </c>
    </row>
    <row r="30" spans="2:99" x14ac:dyDescent="0.2">
      <c r="C30" s="102" t="s">
        <v>195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0</v>
      </c>
      <c r="J30" s="103">
        <v>0</v>
      </c>
      <c r="K30" s="103">
        <v>0</v>
      </c>
      <c r="L30" s="103">
        <v>0</v>
      </c>
      <c r="M30" s="103">
        <v>0</v>
      </c>
      <c r="N30" s="103">
        <v>0</v>
      </c>
      <c r="O30" s="103">
        <v>0</v>
      </c>
      <c r="P30" s="103">
        <v>0</v>
      </c>
      <c r="Q30" s="103">
        <v>0</v>
      </c>
      <c r="R30" s="103">
        <v>0</v>
      </c>
      <c r="S30" s="103">
        <v>0</v>
      </c>
      <c r="T30" s="103">
        <v>0</v>
      </c>
      <c r="U30" s="103">
        <v>0</v>
      </c>
      <c r="V30" s="103">
        <v>0</v>
      </c>
      <c r="W30" s="103">
        <v>0</v>
      </c>
      <c r="X30" s="103">
        <v>0</v>
      </c>
      <c r="Y30" s="103">
        <v>0</v>
      </c>
      <c r="Z30" s="103">
        <v>0</v>
      </c>
      <c r="AA30" s="103">
        <v>0</v>
      </c>
      <c r="AB30" s="103">
        <v>0</v>
      </c>
      <c r="AC30" s="103">
        <v>0</v>
      </c>
      <c r="AD30" s="103">
        <v>0</v>
      </c>
      <c r="AE30" s="103">
        <v>0</v>
      </c>
      <c r="AF30" s="103">
        <v>0</v>
      </c>
      <c r="AG30" s="103">
        <v>0</v>
      </c>
      <c r="AH30" s="103">
        <v>0</v>
      </c>
      <c r="AI30" s="103">
        <v>0</v>
      </c>
      <c r="AJ30" s="103">
        <v>0</v>
      </c>
      <c r="AK30" s="103">
        <v>0</v>
      </c>
      <c r="AL30" s="103">
        <v>0</v>
      </c>
      <c r="AM30" s="103">
        <v>0</v>
      </c>
      <c r="AN30" s="103">
        <v>0</v>
      </c>
      <c r="AO30" s="103">
        <v>0</v>
      </c>
      <c r="AP30" s="103">
        <v>0</v>
      </c>
      <c r="AQ30" s="103">
        <v>0</v>
      </c>
      <c r="AR30" s="103">
        <v>0</v>
      </c>
      <c r="AS30" s="103">
        <v>0</v>
      </c>
      <c r="AT30" s="103">
        <v>11</v>
      </c>
      <c r="AU30" s="103">
        <v>1531.1999999999998</v>
      </c>
      <c r="AV30" s="103">
        <v>10</v>
      </c>
      <c r="AW30" s="103">
        <v>1392</v>
      </c>
      <c r="AX30" s="103">
        <v>10</v>
      </c>
      <c r="AY30" s="103">
        <v>1392</v>
      </c>
      <c r="AZ30" s="103">
        <v>19</v>
      </c>
      <c r="BA30" s="103">
        <v>2644.7999999999997</v>
      </c>
      <c r="BB30" s="103">
        <v>18</v>
      </c>
      <c r="BC30" s="103">
        <v>2505.6</v>
      </c>
      <c r="BD30" s="103">
        <v>15</v>
      </c>
      <c r="BE30" s="103">
        <v>2088</v>
      </c>
      <c r="BF30" s="103">
        <v>12</v>
      </c>
      <c r="BG30" s="103">
        <v>1670.3999999999999</v>
      </c>
      <c r="BH30" s="103">
        <v>21</v>
      </c>
      <c r="BI30" s="103">
        <v>2923.2</v>
      </c>
      <c r="BJ30" s="103">
        <v>30</v>
      </c>
      <c r="BK30" s="103">
        <v>4176</v>
      </c>
      <c r="BL30" s="103">
        <v>23</v>
      </c>
      <c r="BM30" s="103">
        <v>3201.6</v>
      </c>
      <c r="BN30" s="103">
        <v>27</v>
      </c>
      <c r="BO30" s="103">
        <v>3758.3999999999996</v>
      </c>
      <c r="BP30" s="103">
        <v>41</v>
      </c>
      <c r="BQ30" s="103">
        <v>5707.2</v>
      </c>
      <c r="BR30" s="103">
        <v>36</v>
      </c>
      <c r="BS30" s="103">
        <v>5011.2</v>
      </c>
      <c r="BT30" s="103">
        <v>43</v>
      </c>
      <c r="BU30" s="103">
        <v>5985.5999999999995</v>
      </c>
      <c r="BV30" s="103">
        <v>41</v>
      </c>
      <c r="BW30" s="103">
        <v>5707.2</v>
      </c>
      <c r="BX30" s="103">
        <v>81</v>
      </c>
      <c r="BY30" s="103">
        <v>11275.199999999999</v>
      </c>
      <c r="BZ30" s="103">
        <v>62</v>
      </c>
      <c r="CA30" s="103">
        <v>8630.4</v>
      </c>
      <c r="CB30" s="103">
        <v>61</v>
      </c>
      <c r="CC30" s="103">
        <v>8491.1999999999989</v>
      </c>
      <c r="CD30" s="103">
        <v>61</v>
      </c>
      <c r="CE30" s="103">
        <v>8491.1999999999989</v>
      </c>
      <c r="CF30" s="103">
        <v>124</v>
      </c>
      <c r="CG30" s="103">
        <v>17260.8</v>
      </c>
      <c r="CH30" s="103">
        <v>215</v>
      </c>
      <c r="CI30" s="103">
        <v>29927.999999999996</v>
      </c>
      <c r="CJ30" s="103">
        <v>177</v>
      </c>
      <c r="CK30" s="103">
        <v>24638.399999999998</v>
      </c>
      <c r="CL30" s="103">
        <v>212</v>
      </c>
      <c r="CM30" s="103">
        <v>29510.399999999998</v>
      </c>
      <c r="CN30" s="103">
        <v>235.48810612177053</v>
      </c>
      <c r="CO30" s="103">
        <v>32779.944372150458</v>
      </c>
      <c r="CP30" s="103">
        <v>29.114487697392583</v>
      </c>
      <c r="CQ30" s="103">
        <v>4052.7366874770473</v>
      </c>
      <c r="CR30" s="103">
        <v>38.267417079975203</v>
      </c>
      <c r="CS30" s="103">
        <v>5326.824457532548</v>
      </c>
      <c r="CT30" s="103">
        <v>68.674164685270938</v>
      </c>
      <c r="CU30" s="103">
        <v>9559.443724189714</v>
      </c>
    </row>
    <row r="31" spans="2:99" x14ac:dyDescent="0.2">
      <c r="C31" s="102" t="s">
        <v>196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11</v>
      </c>
      <c r="AU31" s="103">
        <v>3748.8</v>
      </c>
      <c r="AV31" s="103">
        <v>10</v>
      </c>
      <c r="AW31" s="103">
        <v>3408</v>
      </c>
      <c r="AX31" s="103">
        <v>11</v>
      </c>
      <c r="AY31" s="103">
        <v>3748.8</v>
      </c>
      <c r="AZ31" s="103">
        <v>18</v>
      </c>
      <c r="BA31" s="103">
        <v>6134.4000000000005</v>
      </c>
      <c r="BB31" s="103">
        <v>15</v>
      </c>
      <c r="BC31" s="103">
        <v>5112</v>
      </c>
      <c r="BD31" s="103">
        <v>16</v>
      </c>
      <c r="BE31" s="103">
        <v>5452.8</v>
      </c>
      <c r="BF31" s="103">
        <v>13</v>
      </c>
      <c r="BG31" s="103">
        <v>4430.4000000000005</v>
      </c>
      <c r="BH31" s="103">
        <v>20</v>
      </c>
      <c r="BI31" s="103">
        <v>6816</v>
      </c>
      <c r="BJ31" s="103">
        <v>29</v>
      </c>
      <c r="BK31" s="103">
        <v>9883.2000000000007</v>
      </c>
      <c r="BL31" s="103">
        <v>24</v>
      </c>
      <c r="BM31" s="103">
        <v>8179.2000000000007</v>
      </c>
      <c r="BN31" s="103">
        <v>23</v>
      </c>
      <c r="BO31" s="103">
        <v>7838.4000000000005</v>
      </c>
      <c r="BP31" s="103">
        <v>38</v>
      </c>
      <c r="BQ31" s="103">
        <v>12950.4</v>
      </c>
      <c r="BR31" s="103">
        <v>32</v>
      </c>
      <c r="BS31" s="103">
        <v>10905.6</v>
      </c>
      <c r="BT31" s="103">
        <v>39</v>
      </c>
      <c r="BU31" s="103">
        <v>13291.2</v>
      </c>
      <c r="BV31" s="103">
        <v>41</v>
      </c>
      <c r="BW31" s="103">
        <v>13972.800000000001</v>
      </c>
      <c r="BX31" s="103">
        <v>69</v>
      </c>
      <c r="BY31" s="103">
        <v>23515.200000000001</v>
      </c>
      <c r="BZ31" s="103">
        <v>60</v>
      </c>
      <c r="CA31" s="103">
        <v>20448</v>
      </c>
      <c r="CB31" s="103">
        <v>63</v>
      </c>
      <c r="CC31" s="103">
        <v>21470.400000000001</v>
      </c>
      <c r="CD31" s="103">
        <v>62</v>
      </c>
      <c r="CE31" s="103">
        <v>21129.600000000002</v>
      </c>
      <c r="CF31" s="103">
        <v>137</v>
      </c>
      <c r="CG31" s="103">
        <v>46689.599999999999</v>
      </c>
      <c r="CH31" s="103">
        <v>212</v>
      </c>
      <c r="CI31" s="103">
        <v>72249.600000000006</v>
      </c>
      <c r="CJ31" s="103">
        <v>174</v>
      </c>
      <c r="CK31" s="103">
        <v>59299.200000000004</v>
      </c>
      <c r="CL31" s="103">
        <v>199</v>
      </c>
      <c r="CM31" s="103">
        <v>67819.199999999997</v>
      </c>
      <c r="CN31" s="103">
        <v>251.20602500474925</v>
      </c>
      <c r="CO31" s="103">
        <v>85611.01332161855</v>
      </c>
      <c r="CP31" s="103">
        <v>28.22208960705105</v>
      </c>
      <c r="CQ31" s="103">
        <v>9618.0881380829978</v>
      </c>
      <c r="CR31" s="103">
        <v>41.198058741475514</v>
      </c>
      <c r="CS31" s="103">
        <v>14040.298419094855</v>
      </c>
      <c r="CT31" s="103">
        <v>69.568717932674261</v>
      </c>
      <c r="CU31" s="103">
        <v>23709.01907145539</v>
      </c>
    </row>
    <row r="32" spans="2:99" x14ac:dyDescent="0.2">
      <c r="C32" s="102" t="s">
        <v>197</v>
      </c>
      <c r="D32" s="103">
        <v>0</v>
      </c>
      <c r="E32" s="103">
        <v>0</v>
      </c>
      <c r="F32" s="103">
        <v>0</v>
      </c>
      <c r="G32" s="103">
        <v>0</v>
      </c>
      <c r="H32" s="103">
        <v>0</v>
      </c>
      <c r="I32" s="103">
        <v>0</v>
      </c>
      <c r="J32" s="103">
        <v>0</v>
      </c>
      <c r="K32" s="103">
        <v>0</v>
      </c>
      <c r="L32" s="103">
        <v>0</v>
      </c>
      <c r="M32" s="103">
        <v>0</v>
      </c>
      <c r="N32" s="103">
        <v>0</v>
      </c>
      <c r="O32" s="103">
        <v>0</v>
      </c>
      <c r="P32" s="103">
        <v>0</v>
      </c>
      <c r="Q32" s="103">
        <v>0</v>
      </c>
      <c r="R32" s="103">
        <v>0</v>
      </c>
      <c r="S32" s="103">
        <v>0</v>
      </c>
      <c r="T32" s="103">
        <v>0</v>
      </c>
      <c r="U32" s="103">
        <v>0</v>
      </c>
      <c r="V32" s="103"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>
        <v>0</v>
      </c>
      <c r="AE32" s="103">
        <v>0</v>
      </c>
      <c r="AF32" s="103">
        <v>0</v>
      </c>
      <c r="AG32" s="103">
        <v>0</v>
      </c>
      <c r="AH32" s="103">
        <v>0</v>
      </c>
      <c r="AI32" s="103">
        <v>0</v>
      </c>
      <c r="AJ32" s="103">
        <v>0</v>
      </c>
      <c r="AK32" s="103">
        <v>0</v>
      </c>
      <c r="AL32" s="103">
        <v>0</v>
      </c>
      <c r="AM32" s="103">
        <v>0</v>
      </c>
      <c r="AN32" s="103">
        <v>0</v>
      </c>
      <c r="AO32" s="103">
        <v>0</v>
      </c>
      <c r="AP32" s="103">
        <v>0</v>
      </c>
      <c r="AQ32" s="103">
        <v>0</v>
      </c>
      <c r="AR32" s="103">
        <v>0</v>
      </c>
      <c r="AS32" s="103">
        <v>0</v>
      </c>
      <c r="AT32" s="103">
        <v>11</v>
      </c>
      <c r="AU32" s="103">
        <v>9240</v>
      </c>
      <c r="AV32" s="103">
        <v>9</v>
      </c>
      <c r="AW32" s="103">
        <v>7560</v>
      </c>
      <c r="AX32" s="103">
        <v>9</v>
      </c>
      <c r="AY32" s="103">
        <v>7560</v>
      </c>
      <c r="AZ32" s="103">
        <v>19</v>
      </c>
      <c r="BA32" s="103">
        <v>15960</v>
      </c>
      <c r="BB32" s="103">
        <v>17</v>
      </c>
      <c r="BC32" s="103">
        <v>14280</v>
      </c>
      <c r="BD32" s="103">
        <v>16</v>
      </c>
      <c r="BE32" s="103">
        <v>13440</v>
      </c>
      <c r="BF32" s="103">
        <v>12</v>
      </c>
      <c r="BG32" s="103">
        <v>10080</v>
      </c>
      <c r="BH32" s="103">
        <v>19</v>
      </c>
      <c r="BI32" s="103">
        <v>15960</v>
      </c>
      <c r="BJ32" s="103">
        <v>25</v>
      </c>
      <c r="BK32" s="103">
        <v>21000</v>
      </c>
      <c r="BL32" s="103">
        <v>25</v>
      </c>
      <c r="BM32" s="103">
        <v>21000</v>
      </c>
      <c r="BN32" s="103">
        <v>23</v>
      </c>
      <c r="BO32" s="103">
        <v>19320</v>
      </c>
      <c r="BP32" s="103">
        <v>37</v>
      </c>
      <c r="BQ32" s="103">
        <v>31080</v>
      </c>
      <c r="BR32" s="103">
        <v>31</v>
      </c>
      <c r="BS32" s="103">
        <v>26040</v>
      </c>
      <c r="BT32" s="103">
        <v>37</v>
      </c>
      <c r="BU32" s="103">
        <v>31080</v>
      </c>
      <c r="BV32" s="103">
        <v>37</v>
      </c>
      <c r="BW32" s="103">
        <v>31080</v>
      </c>
      <c r="BX32" s="103">
        <v>74</v>
      </c>
      <c r="BY32" s="103">
        <v>62160</v>
      </c>
      <c r="BZ32" s="103">
        <v>53</v>
      </c>
      <c r="CA32" s="103">
        <v>44520</v>
      </c>
      <c r="CB32" s="103">
        <v>55</v>
      </c>
      <c r="CC32" s="103">
        <v>46200</v>
      </c>
      <c r="CD32" s="103">
        <v>62</v>
      </c>
      <c r="CE32" s="103">
        <v>52080</v>
      </c>
      <c r="CF32" s="103">
        <v>127</v>
      </c>
      <c r="CG32" s="103">
        <v>106680</v>
      </c>
      <c r="CH32" s="103">
        <v>184</v>
      </c>
      <c r="CI32" s="103">
        <v>154560</v>
      </c>
      <c r="CJ32" s="103">
        <v>141</v>
      </c>
      <c r="CK32" s="103">
        <v>118440</v>
      </c>
      <c r="CL32" s="103">
        <v>167</v>
      </c>
      <c r="CM32" s="103">
        <v>140280</v>
      </c>
      <c r="CN32" s="103">
        <v>174.58117045022794</v>
      </c>
      <c r="CO32" s="103">
        <v>146648.18317819148</v>
      </c>
      <c r="CP32" s="103">
        <v>21.082904884318765</v>
      </c>
      <c r="CQ32" s="103">
        <v>17709.640102827761</v>
      </c>
      <c r="CR32" s="103">
        <v>33.815096094234342</v>
      </c>
      <c r="CS32" s="103">
        <v>28404.680719156848</v>
      </c>
      <c r="CT32" s="103">
        <v>52.778641596796398</v>
      </c>
      <c r="CU32" s="103">
        <v>44334.058941308977</v>
      </c>
    </row>
    <row r="33" spans="2:99" x14ac:dyDescent="0.2">
      <c r="C33" s="102" t="s">
        <v>198</v>
      </c>
      <c r="D33" s="103">
        <v>0</v>
      </c>
      <c r="E33" s="103">
        <v>0</v>
      </c>
      <c r="F33" s="103">
        <v>0</v>
      </c>
      <c r="G33" s="103">
        <v>0</v>
      </c>
      <c r="H33" s="103">
        <v>0</v>
      </c>
      <c r="I33" s="103">
        <v>0</v>
      </c>
      <c r="J33" s="103">
        <v>0</v>
      </c>
      <c r="K33" s="103">
        <v>0</v>
      </c>
      <c r="L33" s="103">
        <v>0</v>
      </c>
      <c r="M33" s="103">
        <v>0</v>
      </c>
      <c r="N33" s="103">
        <v>0</v>
      </c>
      <c r="O33" s="103">
        <v>0</v>
      </c>
      <c r="P33" s="103">
        <v>0</v>
      </c>
      <c r="Q33" s="103">
        <v>0</v>
      </c>
      <c r="R33" s="103">
        <v>0</v>
      </c>
      <c r="S33" s="103">
        <v>0</v>
      </c>
      <c r="T33" s="103">
        <v>0</v>
      </c>
      <c r="U33" s="103">
        <v>0</v>
      </c>
      <c r="V33" s="103">
        <v>0</v>
      </c>
      <c r="W33" s="103">
        <v>0</v>
      </c>
      <c r="X33" s="103">
        <v>0</v>
      </c>
      <c r="Y33" s="103">
        <v>0</v>
      </c>
      <c r="Z33" s="103">
        <v>0</v>
      </c>
      <c r="AA33" s="103">
        <v>0</v>
      </c>
      <c r="AB33" s="103">
        <v>0</v>
      </c>
      <c r="AC33" s="103">
        <v>0</v>
      </c>
      <c r="AD33" s="103">
        <v>0</v>
      </c>
      <c r="AE33" s="103">
        <v>0</v>
      </c>
      <c r="AF33" s="103">
        <v>0</v>
      </c>
      <c r="AG33" s="103">
        <v>0</v>
      </c>
      <c r="AH33" s="103">
        <v>0</v>
      </c>
      <c r="AI33" s="103">
        <v>0</v>
      </c>
      <c r="AJ33" s="103">
        <v>0</v>
      </c>
      <c r="AK33" s="103">
        <v>0</v>
      </c>
      <c r="AL33" s="103">
        <v>0</v>
      </c>
      <c r="AM33" s="103">
        <v>0</v>
      </c>
      <c r="AN33" s="103">
        <v>0</v>
      </c>
      <c r="AO33" s="103">
        <v>0</v>
      </c>
      <c r="AP33" s="103">
        <v>0</v>
      </c>
      <c r="AQ33" s="103">
        <v>0</v>
      </c>
      <c r="AR33" s="103">
        <v>0</v>
      </c>
      <c r="AS33" s="103">
        <v>0</v>
      </c>
      <c r="AT33" s="103">
        <v>11</v>
      </c>
      <c r="AU33" s="103">
        <v>5214</v>
      </c>
      <c r="AV33" s="103">
        <v>10</v>
      </c>
      <c r="AW33" s="103">
        <v>4740</v>
      </c>
      <c r="AX33" s="103">
        <v>10</v>
      </c>
      <c r="AY33" s="103">
        <v>4740</v>
      </c>
      <c r="AZ33" s="103">
        <v>20</v>
      </c>
      <c r="BA33" s="103">
        <v>9480</v>
      </c>
      <c r="BB33" s="103">
        <v>16</v>
      </c>
      <c r="BC33" s="103">
        <v>7584</v>
      </c>
      <c r="BD33" s="103">
        <v>15</v>
      </c>
      <c r="BE33" s="103">
        <v>7110</v>
      </c>
      <c r="BF33" s="103">
        <v>12</v>
      </c>
      <c r="BG33" s="103">
        <v>5688</v>
      </c>
      <c r="BH33" s="103">
        <v>21</v>
      </c>
      <c r="BI33" s="103">
        <v>9954</v>
      </c>
      <c r="BJ33" s="103">
        <v>27</v>
      </c>
      <c r="BK33" s="103">
        <v>12798</v>
      </c>
      <c r="BL33" s="103">
        <v>23</v>
      </c>
      <c r="BM33" s="103">
        <v>10902</v>
      </c>
      <c r="BN33" s="103">
        <v>25</v>
      </c>
      <c r="BO33" s="103">
        <v>11850</v>
      </c>
      <c r="BP33" s="103">
        <v>36</v>
      </c>
      <c r="BQ33" s="103">
        <v>17064</v>
      </c>
      <c r="BR33" s="103">
        <v>32</v>
      </c>
      <c r="BS33" s="103">
        <v>15168</v>
      </c>
      <c r="BT33" s="103">
        <v>39</v>
      </c>
      <c r="BU33" s="103">
        <v>18486</v>
      </c>
      <c r="BV33" s="103">
        <v>40</v>
      </c>
      <c r="BW33" s="103">
        <v>18960</v>
      </c>
      <c r="BX33" s="103">
        <v>67</v>
      </c>
      <c r="BY33" s="103">
        <v>31758</v>
      </c>
      <c r="BZ33" s="103">
        <v>59</v>
      </c>
      <c r="CA33" s="103">
        <v>27966</v>
      </c>
      <c r="CB33" s="103">
        <v>65</v>
      </c>
      <c r="CC33" s="103">
        <v>30810</v>
      </c>
      <c r="CD33" s="103">
        <v>58</v>
      </c>
      <c r="CE33" s="103">
        <v>27492</v>
      </c>
      <c r="CF33" s="103">
        <v>115</v>
      </c>
      <c r="CG33" s="103">
        <v>54510</v>
      </c>
      <c r="CH33" s="103">
        <v>202</v>
      </c>
      <c r="CI33" s="103">
        <v>95748</v>
      </c>
      <c r="CJ33" s="103">
        <v>154</v>
      </c>
      <c r="CK33" s="103">
        <v>72996</v>
      </c>
      <c r="CL33" s="103">
        <v>174</v>
      </c>
      <c r="CM33" s="103">
        <v>82476</v>
      </c>
      <c r="CN33" s="103">
        <v>225.66440681990883</v>
      </c>
      <c r="CO33" s="103">
        <v>106964.92883263678</v>
      </c>
      <c r="CP33" s="103">
        <v>26.957858979067204</v>
      </c>
      <c r="CQ33" s="103">
        <v>12778.025156077854</v>
      </c>
      <c r="CR33" s="103">
        <v>38.831002014879111</v>
      </c>
      <c r="CS33" s="103">
        <v>18405.8949550527</v>
      </c>
      <c r="CT33" s="103">
        <v>55.255865974221003</v>
      </c>
      <c r="CU33" s="103">
        <v>26191.280471780756</v>
      </c>
    </row>
    <row r="34" spans="2:99" x14ac:dyDescent="0.2">
      <c r="C34" s="102" t="s">
        <v>199</v>
      </c>
      <c r="D34" s="103">
        <v>0</v>
      </c>
      <c r="E34" s="103">
        <v>0</v>
      </c>
      <c r="F34" s="103">
        <v>0</v>
      </c>
      <c r="G34" s="103">
        <v>0</v>
      </c>
      <c r="H34" s="103">
        <v>0</v>
      </c>
      <c r="I34" s="103">
        <v>0</v>
      </c>
      <c r="J34" s="103">
        <v>0</v>
      </c>
      <c r="K34" s="103">
        <v>0</v>
      </c>
      <c r="L34" s="103">
        <v>0</v>
      </c>
      <c r="M34" s="103">
        <v>0</v>
      </c>
      <c r="N34" s="103">
        <v>0</v>
      </c>
      <c r="O34" s="103">
        <v>0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3">
        <v>0</v>
      </c>
      <c r="W34" s="103">
        <v>0</v>
      </c>
      <c r="X34" s="103">
        <v>0</v>
      </c>
      <c r="Y34" s="103">
        <v>0</v>
      </c>
      <c r="Z34" s="103">
        <v>0</v>
      </c>
      <c r="AA34" s="103">
        <v>0</v>
      </c>
      <c r="AB34" s="103">
        <v>0</v>
      </c>
      <c r="AC34" s="103">
        <v>0</v>
      </c>
      <c r="AD34" s="103">
        <v>0</v>
      </c>
      <c r="AE34" s="103">
        <v>0</v>
      </c>
      <c r="AF34" s="103">
        <v>0</v>
      </c>
      <c r="AG34" s="103">
        <v>0</v>
      </c>
      <c r="AH34" s="103">
        <v>0</v>
      </c>
      <c r="AI34" s="103">
        <v>0</v>
      </c>
      <c r="AJ34" s="103">
        <v>0</v>
      </c>
      <c r="AK34" s="103">
        <v>0</v>
      </c>
      <c r="AL34" s="103">
        <v>0</v>
      </c>
      <c r="AM34" s="103">
        <v>0</v>
      </c>
      <c r="AN34" s="103">
        <v>0</v>
      </c>
      <c r="AO34" s="103">
        <v>0</v>
      </c>
      <c r="AP34" s="103">
        <v>0</v>
      </c>
      <c r="AQ34" s="103">
        <v>0</v>
      </c>
      <c r="AR34" s="103">
        <v>0</v>
      </c>
      <c r="AS34" s="103">
        <v>0</v>
      </c>
      <c r="AT34" s="103">
        <v>11</v>
      </c>
      <c r="AU34" s="103">
        <v>6032.4</v>
      </c>
      <c r="AV34" s="103">
        <v>11</v>
      </c>
      <c r="AW34" s="103">
        <v>6032.4</v>
      </c>
      <c r="AX34" s="103">
        <v>9</v>
      </c>
      <c r="AY34" s="103">
        <v>4935.5999999999995</v>
      </c>
      <c r="AZ34" s="103">
        <v>17</v>
      </c>
      <c r="BA34" s="103">
        <v>9322.7999999999993</v>
      </c>
      <c r="BB34" s="103">
        <v>17</v>
      </c>
      <c r="BC34" s="103">
        <v>9322.7999999999993</v>
      </c>
      <c r="BD34" s="103">
        <v>15</v>
      </c>
      <c r="BE34" s="103">
        <v>8226</v>
      </c>
      <c r="BF34" s="103">
        <v>11</v>
      </c>
      <c r="BG34" s="103">
        <v>6032.4</v>
      </c>
      <c r="BH34" s="103">
        <v>20</v>
      </c>
      <c r="BI34" s="103">
        <v>10968</v>
      </c>
      <c r="BJ34" s="103">
        <v>25</v>
      </c>
      <c r="BK34" s="103">
        <v>13710</v>
      </c>
      <c r="BL34" s="103">
        <v>23</v>
      </c>
      <c r="BM34" s="103">
        <v>12613.199999999999</v>
      </c>
      <c r="BN34" s="103">
        <v>23</v>
      </c>
      <c r="BO34" s="103">
        <v>12613.199999999999</v>
      </c>
      <c r="BP34" s="103">
        <v>34</v>
      </c>
      <c r="BQ34" s="103">
        <v>18645.599999999999</v>
      </c>
      <c r="BR34" s="103">
        <v>38</v>
      </c>
      <c r="BS34" s="103">
        <v>20839.2</v>
      </c>
      <c r="BT34" s="103">
        <v>36</v>
      </c>
      <c r="BU34" s="103">
        <v>19742.399999999998</v>
      </c>
      <c r="BV34" s="103">
        <v>42</v>
      </c>
      <c r="BW34" s="103">
        <v>23032.799999999999</v>
      </c>
      <c r="BX34" s="103">
        <v>70</v>
      </c>
      <c r="BY34" s="103">
        <v>38388</v>
      </c>
      <c r="BZ34" s="103">
        <v>54</v>
      </c>
      <c r="CA34" s="103">
        <v>29613.599999999999</v>
      </c>
      <c r="CB34" s="103">
        <v>58</v>
      </c>
      <c r="CC34" s="103">
        <v>31807.199999999997</v>
      </c>
      <c r="CD34" s="103">
        <v>59</v>
      </c>
      <c r="CE34" s="103">
        <v>32355.599999999999</v>
      </c>
      <c r="CF34" s="103">
        <v>126</v>
      </c>
      <c r="CG34" s="103">
        <v>69098.399999999994</v>
      </c>
      <c r="CH34" s="103">
        <v>180</v>
      </c>
      <c r="CI34" s="103">
        <v>98712</v>
      </c>
      <c r="CJ34" s="103">
        <v>166</v>
      </c>
      <c r="CK34" s="103">
        <v>91034.4</v>
      </c>
      <c r="CL34" s="103">
        <v>172</v>
      </c>
      <c r="CM34" s="103">
        <v>94324.800000000003</v>
      </c>
      <c r="CN34" s="103">
        <v>200.68414288088906</v>
      </c>
      <c r="CO34" s="103">
        <v>110055.18395587955</v>
      </c>
      <c r="CP34" s="103">
        <v>22.904884318766069</v>
      </c>
      <c r="CQ34" s="103">
        <v>12561.038560411311</v>
      </c>
      <c r="CR34" s="103">
        <v>38.267417079975203</v>
      </c>
      <c r="CS34" s="103">
        <v>20985.8515266584</v>
      </c>
      <c r="CT34" s="103">
        <v>56.150419221624333</v>
      </c>
      <c r="CU34" s="103">
        <v>30792.889901138784</v>
      </c>
    </row>
    <row r="35" spans="2:99" x14ac:dyDescent="0.2">
      <c r="C35" s="102" t="s">
        <v>200</v>
      </c>
      <c r="D35" s="103">
        <v>0</v>
      </c>
      <c r="E35" s="103">
        <v>0</v>
      </c>
      <c r="F35" s="103">
        <v>0</v>
      </c>
      <c r="G35" s="103">
        <v>0</v>
      </c>
      <c r="H35" s="103">
        <v>0</v>
      </c>
      <c r="I35" s="103">
        <v>0</v>
      </c>
      <c r="J35" s="103">
        <v>0</v>
      </c>
      <c r="K35" s="103">
        <v>0</v>
      </c>
      <c r="L35" s="103">
        <v>0</v>
      </c>
      <c r="M35" s="103">
        <v>0</v>
      </c>
      <c r="N35" s="103">
        <v>0</v>
      </c>
      <c r="O35" s="103">
        <v>0</v>
      </c>
      <c r="P35" s="103">
        <v>0</v>
      </c>
      <c r="Q35" s="103">
        <v>0</v>
      </c>
      <c r="R35" s="103">
        <v>0</v>
      </c>
      <c r="S35" s="103">
        <v>0</v>
      </c>
      <c r="T35" s="103">
        <v>0</v>
      </c>
      <c r="U35" s="103">
        <v>0</v>
      </c>
      <c r="V35" s="103">
        <v>0</v>
      </c>
      <c r="W35" s="103">
        <v>0</v>
      </c>
      <c r="X35" s="103">
        <v>0</v>
      </c>
      <c r="Y35" s="103">
        <v>0</v>
      </c>
      <c r="Z35" s="103">
        <v>0</v>
      </c>
      <c r="AA35" s="103">
        <v>0</v>
      </c>
      <c r="AB35" s="103">
        <v>0</v>
      </c>
      <c r="AC35" s="103">
        <v>0</v>
      </c>
      <c r="AD35" s="103">
        <v>0</v>
      </c>
      <c r="AE35" s="103">
        <v>0</v>
      </c>
      <c r="AF35" s="103">
        <v>0</v>
      </c>
      <c r="AG35" s="103">
        <v>0</v>
      </c>
      <c r="AH35" s="103">
        <v>0</v>
      </c>
      <c r="AI35" s="103">
        <v>0</v>
      </c>
      <c r="AJ35" s="103">
        <v>0</v>
      </c>
      <c r="AK35" s="103">
        <v>0</v>
      </c>
      <c r="AL35" s="103">
        <v>0</v>
      </c>
      <c r="AM35" s="103">
        <v>0</v>
      </c>
      <c r="AN35" s="103">
        <v>0</v>
      </c>
      <c r="AO35" s="103">
        <v>0</v>
      </c>
      <c r="AP35" s="103">
        <v>0</v>
      </c>
      <c r="AQ35" s="103">
        <v>0</v>
      </c>
      <c r="AR35" s="103">
        <v>0</v>
      </c>
      <c r="AS35" s="103">
        <v>0</v>
      </c>
      <c r="AT35" s="103">
        <v>9</v>
      </c>
      <c r="AU35" s="103">
        <v>4525.1999999999989</v>
      </c>
      <c r="AV35" s="103">
        <v>10</v>
      </c>
      <c r="AW35" s="103">
        <v>5027.9999999999991</v>
      </c>
      <c r="AX35" s="103">
        <v>10</v>
      </c>
      <c r="AY35" s="103">
        <v>5027.9999999999991</v>
      </c>
      <c r="AZ35" s="103">
        <v>19</v>
      </c>
      <c r="BA35" s="103">
        <v>9553.1999999999989</v>
      </c>
      <c r="BB35" s="103">
        <v>16</v>
      </c>
      <c r="BC35" s="103">
        <v>8044.7999999999984</v>
      </c>
      <c r="BD35" s="103">
        <v>15</v>
      </c>
      <c r="BE35" s="103">
        <v>7541.9999999999982</v>
      </c>
      <c r="BF35" s="103">
        <v>13</v>
      </c>
      <c r="BG35" s="103">
        <v>6536.3999999999987</v>
      </c>
      <c r="BH35" s="103">
        <v>23</v>
      </c>
      <c r="BI35" s="103">
        <v>11564.399999999998</v>
      </c>
      <c r="BJ35" s="103">
        <v>27</v>
      </c>
      <c r="BK35" s="103">
        <v>13575.599999999997</v>
      </c>
      <c r="BL35" s="103">
        <v>24</v>
      </c>
      <c r="BM35" s="103">
        <v>12067.199999999997</v>
      </c>
      <c r="BN35" s="103">
        <v>24</v>
      </c>
      <c r="BO35" s="103">
        <v>12067.199999999997</v>
      </c>
      <c r="BP35" s="103">
        <v>34</v>
      </c>
      <c r="BQ35" s="103">
        <v>17095.199999999997</v>
      </c>
      <c r="BR35" s="103">
        <v>38</v>
      </c>
      <c r="BS35" s="103">
        <v>19106.399999999998</v>
      </c>
      <c r="BT35" s="103">
        <v>42</v>
      </c>
      <c r="BU35" s="103">
        <v>21117.599999999995</v>
      </c>
      <c r="BV35" s="103">
        <v>45</v>
      </c>
      <c r="BW35" s="103">
        <v>22625.999999999996</v>
      </c>
      <c r="BX35" s="103">
        <v>65</v>
      </c>
      <c r="BY35" s="103">
        <v>32681.999999999993</v>
      </c>
      <c r="BZ35" s="103">
        <v>52</v>
      </c>
      <c r="CA35" s="103">
        <v>26145.599999999995</v>
      </c>
      <c r="CB35" s="103">
        <v>61</v>
      </c>
      <c r="CC35" s="103">
        <v>30670.799999999992</v>
      </c>
      <c r="CD35" s="103">
        <v>60</v>
      </c>
      <c r="CE35" s="103">
        <v>30167.999999999993</v>
      </c>
      <c r="CF35" s="103">
        <v>127</v>
      </c>
      <c r="CG35" s="103">
        <v>63855.599999999984</v>
      </c>
      <c r="CH35" s="103">
        <v>183</v>
      </c>
      <c r="CI35" s="103">
        <v>92012.39999999998</v>
      </c>
      <c r="CJ35" s="103">
        <v>146</v>
      </c>
      <c r="CK35" s="103">
        <v>73408.799999999988</v>
      </c>
      <c r="CL35" s="103">
        <v>195</v>
      </c>
      <c r="CM35" s="103">
        <v>98045.999999999985</v>
      </c>
      <c r="CN35" s="103">
        <v>238.57555447378419</v>
      </c>
      <c r="CO35" s="103">
        <v>119955.78878941867</v>
      </c>
      <c r="CP35" s="103">
        <v>24.35503121557106</v>
      </c>
      <c r="CQ35" s="103">
        <v>12245.709695189127</v>
      </c>
      <c r="CR35" s="103">
        <v>34.378681029138257</v>
      </c>
      <c r="CS35" s="103">
        <v>17285.600821450713</v>
      </c>
      <c r="CT35" s="103">
        <v>61.380115129520711</v>
      </c>
      <c r="CU35" s="103">
        <v>30861.921887123008</v>
      </c>
    </row>
    <row r="36" spans="2:99" x14ac:dyDescent="0.2">
      <c r="C36" s="102" t="s">
        <v>201</v>
      </c>
      <c r="D36" s="103">
        <v>0</v>
      </c>
      <c r="E36" s="103">
        <v>0</v>
      </c>
      <c r="F36" s="103">
        <v>0</v>
      </c>
      <c r="G36" s="103">
        <v>0</v>
      </c>
      <c r="H36" s="103">
        <v>0</v>
      </c>
      <c r="I36" s="103">
        <v>0</v>
      </c>
      <c r="J36" s="103">
        <v>0</v>
      </c>
      <c r="K36" s="103">
        <v>0</v>
      </c>
      <c r="L36" s="103">
        <v>0</v>
      </c>
      <c r="M36" s="103">
        <v>0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3">
        <v>0</v>
      </c>
      <c r="W36" s="103">
        <v>0</v>
      </c>
      <c r="X36" s="103">
        <v>0</v>
      </c>
      <c r="Y36" s="103">
        <v>0</v>
      </c>
      <c r="Z36" s="103">
        <v>0</v>
      </c>
      <c r="AA36" s="103">
        <v>0</v>
      </c>
      <c r="AB36" s="103">
        <v>0</v>
      </c>
      <c r="AC36" s="103">
        <v>0</v>
      </c>
      <c r="AD36" s="103">
        <v>0</v>
      </c>
      <c r="AE36" s="103">
        <v>0</v>
      </c>
      <c r="AF36" s="103">
        <v>0</v>
      </c>
      <c r="AG36" s="103">
        <v>0</v>
      </c>
      <c r="AH36" s="103">
        <v>0</v>
      </c>
      <c r="AI36" s="103">
        <v>0</v>
      </c>
      <c r="AJ36" s="103">
        <v>0</v>
      </c>
      <c r="AK36" s="103">
        <v>0</v>
      </c>
      <c r="AL36" s="103">
        <v>0</v>
      </c>
      <c r="AM36" s="103">
        <v>0</v>
      </c>
      <c r="AN36" s="103">
        <v>0</v>
      </c>
      <c r="AO36" s="103">
        <v>0</v>
      </c>
      <c r="AP36" s="103">
        <v>0</v>
      </c>
      <c r="AQ36" s="103">
        <v>0</v>
      </c>
      <c r="AR36" s="103">
        <v>0</v>
      </c>
      <c r="AS36" s="103">
        <v>0</v>
      </c>
      <c r="AT36" s="103">
        <v>10</v>
      </c>
      <c r="AU36" s="103">
        <v>7608</v>
      </c>
      <c r="AV36" s="103">
        <v>9</v>
      </c>
      <c r="AW36" s="103">
        <v>6847.2</v>
      </c>
      <c r="AX36" s="103">
        <v>10</v>
      </c>
      <c r="AY36" s="103">
        <v>7608</v>
      </c>
      <c r="AZ36" s="103">
        <v>17</v>
      </c>
      <c r="BA36" s="103">
        <v>12933.599999999999</v>
      </c>
      <c r="BB36" s="103">
        <v>15</v>
      </c>
      <c r="BC36" s="103">
        <v>11412</v>
      </c>
      <c r="BD36" s="103">
        <v>15</v>
      </c>
      <c r="BE36" s="103">
        <v>11412</v>
      </c>
      <c r="BF36" s="103">
        <v>11</v>
      </c>
      <c r="BG36" s="103">
        <v>8368.7999999999993</v>
      </c>
      <c r="BH36" s="103">
        <v>21</v>
      </c>
      <c r="BI36" s="103">
        <v>15976.8</v>
      </c>
      <c r="BJ36" s="103">
        <v>29</v>
      </c>
      <c r="BK36" s="103">
        <v>22063.199999999997</v>
      </c>
      <c r="BL36" s="103">
        <v>22</v>
      </c>
      <c r="BM36" s="103">
        <v>16737.599999999999</v>
      </c>
      <c r="BN36" s="103">
        <v>22</v>
      </c>
      <c r="BO36" s="103">
        <v>16737.599999999999</v>
      </c>
      <c r="BP36" s="103">
        <v>37</v>
      </c>
      <c r="BQ36" s="103">
        <v>28149.599999999999</v>
      </c>
      <c r="BR36" s="103">
        <v>34</v>
      </c>
      <c r="BS36" s="103">
        <v>25867.199999999997</v>
      </c>
      <c r="BT36" s="103">
        <v>38</v>
      </c>
      <c r="BU36" s="103">
        <v>28910.399999999998</v>
      </c>
      <c r="BV36" s="103">
        <v>42</v>
      </c>
      <c r="BW36" s="103">
        <v>31953.599999999999</v>
      </c>
      <c r="BX36" s="103">
        <v>68</v>
      </c>
      <c r="BY36" s="103">
        <v>51734.399999999994</v>
      </c>
      <c r="BZ36" s="103">
        <v>50</v>
      </c>
      <c r="CA36" s="103">
        <v>38040</v>
      </c>
      <c r="CB36" s="103">
        <v>59</v>
      </c>
      <c r="CC36" s="103">
        <v>44887.199999999997</v>
      </c>
      <c r="CD36" s="103">
        <v>61</v>
      </c>
      <c r="CE36" s="103">
        <v>46408.799999999996</v>
      </c>
      <c r="CF36" s="103">
        <v>124</v>
      </c>
      <c r="CG36" s="103">
        <v>94339.199999999997</v>
      </c>
      <c r="CH36" s="103">
        <v>172</v>
      </c>
      <c r="CI36" s="103">
        <v>130857.59999999999</v>
      </c>
      <c r="CJ36" s="103">
        <v>140</v>
      </c>
      <c r="CK36" s="103">
        <v>106512</v>
      </c>
      <c r="CL36" s="103">
        <v>198</v>
      </c>
      <c r="CM36" s="103">
        <v>150638.39999999999</v>
      </c>
      <c r="CN36" s="103">
        <v>212.19190492021278</v>
      </c>
      <c r="CO36" s="103">
        <v>161435.60126329787</v>
      </c>
      <c r="CP36" s="103">
        <v>23.49981637899376</v>
      </c>
      <c r="CQ36" s="103">
        <v>17878.66030113845</v>
      </c>
      <c r="CR36" s="103">
        <v>32.687926224426533</v>
      </c>
      <c r="CS36" s="103">
        <v>24868.974271543706</v>
      </c>
      <c r="CT36" s="103">
        <v>54.98061882117382</v>
      </c>
      <c r="CU36" s="103">
        <v>41829.254799149043</v>
      </c>
    </row>
    <row r="37" spans="2:99" x14ac:dyDescent="0.2">
      <c r="B37" s="102" t="s">
        <v>128</v>
      </c>
      <c r="C37" s="102" t="s">
        <v>202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</v>
      </c>
      <c r="AF37" s="103">
        <v>0</v>
      </c>
      <c r="AG37" s="103">
        <v>0</v>
      </c>
      <c r="AH37" s="103">
        <v>0</v>
      </c>
      <c r="AI37" s="103">
        <v>0</v>
      </c>
      <c r="AJ37" s="103">
        <v>0</v>
      </c>
      <c r="AK37" s="103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</v>
      </c>
      <c r="AT37" s="103">
        <v>5</v>
      </c>
      <c r="AU37" s="103">
        <v>4302</v>
      </c>
      <c r="AV37" s="103">
        <v>5</v>
      </c>
      <c r="AW37" s="103">
        <v>4302</v>
      </c>
      <c r="AX37" s="103">
        <v>4</v>
      </c>
      <c r="AY37" s="103">
        <v>3441.6</v>
      </c>
      <c r="AZ37" s="103">
        <v>8</v>
      </c>
      <c r="BA37" s="103">
        <v>6883.2</v>
      </c>
      <c r="BB37" s="103">
        <v>6</v>
      </c>
      <c r="BC37" s="103">
        <v>5162.3999999999996</v>
      </c>
      <c r="BD37" s="103">
        <v>5</v>
      </c>
      <c r="BE37" s="103">
        <v>4302</v>
      </c>
      <c r="BF37" s="103">
        <v>8</v>
      </c>
      <c r="BG37" s="103">
        <v>6883.2</v>
      </c>
      <c r="BH37" s="103">
        <v>16</v>
      </c>
      <c r="BI37" s="103">
        <v>13766.4</v>
      </c>
      <c r="BJ37" s="103">
        <v>9</v>
      </c>
      <c r="BK37" s="103">
        <v>7743.5999999999995</v>
      </c>
      <c r="BL37" s="103">
        <v>9</v>
      </c>
      <c r="BM37" s="103">
        <v>7743.5999999999995</v>
      </c>
      <c r="BN37" s="103">
        <v>11</v>
      </c>
      <c r="BO37" s="103">
        <v>9464.4</v>
      </c>
      <c r="BP37" s="103">
        <v>21</v>
      </c>
      <c r="BQ37" s="103">
        <v>18068.399999999998</v>
      </c>
      <c r="BR37" s="103">
        <v>24</v>
      </c>
      <c r="BS37" s="103">
        <v>20649.599999999999</v>
      </c>
      <c r="BT37" s="103">
        <v>22</v>
      </c>
      <c r="BU37" s="103">
        <v>18928.8</v>
      </c>
      <c r="BV37" s="103">
        <v>16</v>
      </c>
      <c r="BW37" s="103">
        <v>13766.4</v>
      </c>
      <c r="BX37" s="103">
        <v>33</v>
      </c>
      <c r="BY37" s="103">
        <v>28393.200000000001</v>
      </c>
      <c r="BZ37" s="103">
        <v>49</v>
      </c>
      <c r="CA37" s="103">
        <v>42159.6</v>
      </c>
      <c r="CB37" s="103">
        <v>28</v>
      </c>
      <c r="CC37" s="103">
        <v>24091.200000000001</v>
      </c>
      <c r="CD37" s="103">
        <v>45</v>
      </c>
      <c r="CE37" s="103">
        <v>38718</v>
      </c>
      <c r="CF37" s="103">
        <v>62</v>
      </c>
      <c r="CG37" s="103">
        <v>53344.799999999996</v>
      </c>
      <c r="CH37" s="103">
        <v>57</v>
      </c>
      <c r="CI37" s="103">
        <v>49042.799999999996</v>
      </c>
      <c r="CJ37" s="103">
        <v>74</v>
      </c>
      <c r="CK37" s="103">
        <v>63669.599999999999</v>
      </c>
      <c r="CL37" s="103">
        <v>111</v>
      </c>
      <c r="CM37" s="103">
        <v>95504.4</v>
      </c>
      <c r="CN37" s="103">
        <v>95.710898912424014</v>
      </c>
      <c r="CO37" s="103">
        <v>82349.657424249614</v>
      </c>
      <c r="CP37" s="103">
        <v>14.984851266984943</v>
      </c>
      <c r="CQ37" s="103">
        <v>12892.966030113845</v>
      </c>
      <c r="CR37" s="103">
        <v>16.005812151270923</v>
      </c>
      <c r="CS37" s="103">
        <v>13771.400774953503</v>
      </c>
      <c r="CT37" s="103">
        <v>35.850941684394947</v>
      </c>
      <c r="CU37" s="103">
        <v>30846.150225253412</v>
      </c>
    </row>
    <row r="38" spans="2:99" x14ac:dyDescent="0.2">
      <c r="C38" s="102" t="s">
        <v>203</v>
      </c>
      <c r="D38" s="103">
        <v>0</v>
      </c>
      <c r="E38" s="103">
        <v>0</v>
      </c>
      <c r="F38" s="103">
        <v>0</v>
      </c>
      <c r="G38" s="103">
        <v>0</v>
      </c>
      <c r="H38" s="103">
        <v>0</v>
      </c>
      <c r="I38" s="103">
        <v>0</v>
      </c>
      <c r="J38" s="103">
        <v>0</v>
      </c>
      <c r="K38" s="103">
        <v>0</v>
      </c>
      <c r="L38" s="103">
        <v>0</v>
      </c>
      <c r="M38" s="103">
        <v>0</v>
      </c>
      <c r="N38" s="103">
        <v>0</v>
      </c>
      <c r="O38" s="103">
        <v>0</v>
      </c>
      <c r="P38" s="103">
        <v>0</v>
      </c>
      <c r="Q38" s="103">
        <v>0</v>
      </c>
      <c r="R38" s="103">
        <v>0</v>
      </c>
      <c r="S38" s="103">
        <v>0</v>
      </c>
      <c r="T38" s="103">
        <v>0</v>
      </c>
      <c r="U38" s="103">
        <v>0</v>
      </c>
      <c r="V38" s="103">
        <v>0</v>
      </c>
      <c r="W38" s="103">
        <v>0</v>
      </c>
      <c r="X38" s="103">
        <v>0</v>
      </c>
      <c r="Y38" s="103">
        <v>0</v>
      </c>
      <c r="Z38" s="103">
        <v>0</v>
      </c>
      <c r="AA38" s="103">
        <v>0</v>
      </c>
      <c r="AB38" s="103">
        <v>0</v>
      </c>
      <c r="AC38" s="103">
        <v>0</v>
      </c>
      <c r="AD38" s="103">
        <v>0</v>
      </c>
      <c r="AE38" s="103">
        <v>0</v>
      </c>
      <c r="AF38" s="103">
        <v>0</v>
      </c>
      <c r="AG38" s="103">
        <v>0</v>
      </c>
      <c r="AH38" s="103">
        <v>0</v>
      </c>
      <c r="AI38" s="103">
        <v>0</v>
      </c>
      <c r="AJ38" s="103">
        <v>0</v>
      </c>
      <c r="AK38" s="103">
        <v>0</v>
      </c>
      <c r="AL38" s="103">
        <v>0</v>
      </c>
      <c r="AM38" s="103">
        <v>0</v>
      </c>
      <c r="AN38" s="103">
        <v>0</v>
      </c>
      <c r="AO38" s="103">
        <v>0</v>
      </c>
      <c r="AP38" s="103">
        <v>0</v>
      </c>
      <c r="AQ38" s="103">
        <v>0</v>
      </c>
      <c r="AR38" s="103">
        <v>0</v>
      </c>
      <c r="AS38" s="103">
        <v>0</v>
      </c>
      <c r="AT38" s="103">
        <v>5</v>
      </c>
      <c r="AU38" s="103">
        <v>6210</v>
      </c>
      <c r="AV38" s="103">
        <v>5</v>
      </c>
      <c r="AW38" s="103">
        <v>6210</v>
      </c>
      <c r="AX38" s="103">
        <v>4</v>
      </c>
      <c r="AY38" s="103">
        <v>4968</v>
      </c>
      <c r="AZ38" s="103">
        <v>8</v>
      </c>
      <c r="BA38" s="103">
        <v>9936</v>
      </c>
      <c r="BB38" s="103">
        <v>7</v>
      </c>
      <c r="BC38" s="103">
        <v>8694</v>
      </c>
      <c r="BD38" s="103">
        <v>6</v>
      </c>
      <c r="BE38" s="103">
        <v>7452</v>
      </c>
      <c r="BF38" s="103">
        <v>7</v>
      </c>
      <c r="BG38" s="103">
        <v>8694</v>
      </c>
      <c r="BH38" s="103">
        <v>15</v>
      </c>
      <c r="BI38" s="103">
        <v>18630</v>
      </c>
      <c r="BJ38" s="103">
        <v>8</v>
      </c>
      <c r="BK38" s="103">
        <v>9936</v>
      </c>
      <c r="BL38" s="103">
        <v>10</v>
      </c>
      <c r="BM38" s="103">
        <v>12420</v>
      </c>
      <c r="BN38" s="103">
        <v>10</v>
      </c>
      <c r="BO38" s="103">
        <v>12420</v>
      </c>
      <c r="BP38" s="103">
        <v>24</v>
      </c>
      <c r="BQ38" s="103">
        <v>29808</v>
      </c>
      <c r="BR38" s="103">
        <v>24</v>
      </c>
      <c r="BS38" s="103">
        <v>29808</v>
      </c>
      <c r="BT38" s="103">
        <v>21</v>
      </c>
      <c r="BU38" s="103">
        <v>26082</v>
      </c>
      <c r="BV38" s="103">
        <v>14</v>
      </c>
      <c r="BW38" s="103">
        <v>17388</v>
      </c>
      <c r="BX38" s="103">
        <v>34</v>
      </c>
      <c r="BY38" s="103">
        <v>42228</v>
      </c>
      <c r="BZ38" s="103">
        <v>46</v>
      </c>
      <c r="CA38" s="103">
        <v>57132</v>
      </c>
      <c r="CB38" s="103">
        <v>26</v>
      </c>
      <c r="CC38" s="103">
        <v>32292</v>
      </c>
      <c r="CD38" s="103">
        <v>36</v>
      </c>
      <c r="CE38" s="103">
        <v>44712</v>
      </c>
      <c r="CF38" s="103">
        <v>56</v>
      </c>
      <c r="CG38" s="103">
        <v>69552</v>
      </c>
      <c r="CH38" s="103">
        <v>58</v>
      </c>
      <c r="CI38" s="103">
        <v>72036</v>
      </c>
      <c r="CJ38" s="103">
        <v>64</v>
      </c>
      <c r="CK38" s="103">
        <v>79488</v>
      </c>
      <c r="CL38" s="103">
        <v>109</v>
      </c>
      <c r="CM38" s="103">
        <v>135378</v>
      </c>
      <c r="CN38" s="103">
        <v>80.273657152355625</v>
      </c>
      <c r="CO38" s="103">
        <v>99699.88218322568</v>
      </c>
      <c r="CP38" s="103">
        <v>13.60907087770841</v>
      </c>
      <c r="CQ38" s="103">
        <v>16902.466030113847</v>
      </c>
      <c r="CR38" s="103">
        <v>13.7514724116553</v>
      </c>
      <c r="CS38" s="103">
        <v>17079.328735275882</v>
      </c>
      <c r="CT38" s="103">
        <v>30.345998623451383</v>
      </c>
      <c r="CU38" s="103">
        <v>37689.730290326617</v>
      </c>
    </row>
    <row r="39" spans="2:99" x14ac:dyDescent="0.2">
      <c r="C39" s="102" t="s">
        <v>204</v>
      </c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103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5</v>
      </c>
      <c r="AU39" s="103">
        <v>7116</v>
      </c>
      <c r="AV39" s="103">
        <v>6</v>
      </c>
      <c r="AW39" s="103">
        <v>8539.2000000000007</v>
      </c>
      <c r="AX39" s="103">
        <v>4</v>
      </c>
      <c r="AY39" s="103">
        <v>5692.8</v>
      </c>
      <c r="AZ39" s="103">
        <v>7</v>
      </c>
      <c r="BA39" s="103">
        <v>9962.4</v>
      </c>
      <c r="BB39" s="103">
        <v>7</v>
      </c>
      <c r="BC39" s="103">
        <v>9962.4</v>
      </c>
      <c r="BD39" s="103">
        <v>5</v>
      </c>
      <c r="BE39" s="103">
        <v>7116</v>
      </c>
      <c r="BF39" s="103">
        <v>7</v>
      </c>
      <c r="BG39" s="103">
        <v>9962.4</v>
      </c>
      <c r="BH39" s="103">
        <v>16</v>
      </c>
      <c r="BI39" s="103">
        <v>22771.200000000001</v>
      </c>
      <c r="BJ39" s="103">
        <v>8</v>
      </c>
      <c r="BK39" s="103">
        <v>11385.6</v>
      </c>
      <c r="BL39" s="103">
        <v>10</v>
      </c>
      <c r="BM39" s="103">
        <v>14232</v>
      </c>
      <c r="BN39" s="103">
        <v>12</v>
      </c>
      <c r="BO39" s="103">
        <v>17078.400000000001</v>
      </c>
      <c r="BP39" s="103">
        <v>20</v>
      </c>
      <c r="BQ39" s="103">
        <v>28464</v>
      </c>
      <c r="BR39" s="103">
        <v>22</v>
      </c>
      <c r="BS39" s="103">
        <v>31310.400000000001</v>
      </c>
      <c r="BT39" s="103">
        <v>21</v>
      </c>
      <c r="BU39" s="103">
        <v>29887.200000000001</v>
      </c>
      <c r="BV39" s="103">
        <v>15</v>
      </c>
      <c r="BW39" s="103">
        <v>21348</v>
      </c>
      <c r="BX39" s="103">
        <v>32</v>
      </c>
      <c r="BY39" s="103">
        <v>45542.400000000001</v>
      </c>
      <c r="BZ39" s="103">
        <v>45</v>
      </c>
      <c r="CA39" s="103">
        <v>64044</v>
      </c>
      <c r="CB39" s="103">
        <v>25</v>
      </c>
      <c r="CC39" s="103">
        <v>35580</v>
      </c>
      <c r="CD39" s="103">
        <v>41</v>
      </c>
      <c r="CE39" s="103">
        <v>58351.200000000004</v>
      </c>
      <c r="CF39" s="103">
        <v>52</v>
      </c>
      <c r="CG39" s="103">
        <v>74006.400000000009</v>
      </c>
      <c r="CH39" s="103">
        <v>58</v>
      </c>
      <c r="CI39" s="103">
        <v>82545.600000000006</v>
      </c>
      <c r="CJ39" s="103">
        <v>66</v>
      </c>
      <c r="CK39" s="103">
        <v>93931.199999999997</v>
      </c>
      <c r="CL39" s="103">
        <v>103</v>
      </c>
      <c r="CM39" s="103">
        <v>146589.6</v>
      </c>
      <c r="CN39" s="103">
        <v>78.028240169072944</v>
      </c>
      <c r="CO39" s="103">
        <v>111049.79140862462</v>
      </c>
      <c r="CP39" s="103">
        <v>12.679489533602645</v>
      </c>
      <c r="CQ39" s="103">
        <v>18045.449504223285</v>
      </c>
      <c r="CR39" s="103">
        <v>12.567944048357099</v>
      </c>
      <c r="CS39" s="103">
        <v>17886.697969621822</v>
      </c>
      <c r="CT39" s="103">
        <v>31.034116506069328</v>
      </c>
      <c r="CU39" s="103">
        <v>44167.754611437871</v>
      </c>
    </row>
    <row r="40" spans="2:99" x14ac:dyDescent="0.2">
      <c r="C40" s="102" t="s">
        <v>205</v>
      </c>
      <c r="D40" s="103">
        <v>0</v>
      </c>
      <c r="E40" s="103">
        <v>0</v>
      </c>
      <c r="F40" s="103">
        <v>0</v>
      </c>
      <c r="G40" s="103">
        <v>0</v>
      </c>
      <c r="H40" s="103">
        <v>0</v>
      </c>
      <c r="I40" s="103">
        <v>0</v>
      </c>
      <c r="J40" s="103">
        <v>0</v>
      </c>
      <c r="K40" s="103">
        <v>0</v>
      </c>
      <c r="L40" s="103">
        <v>0</v>
      </c>
      <c r="M40" s="103">
        <v>0</v>
      </c>
      <c r="N40" s="103">
        <v>0</v>
      </c>
      <c r="O40" s="103">
        <v>0</v>
      </c>
      <c r="P40" s="103">
        <v>0</v>
      </c>
      <c r="Q40" s="103">
        <v>0</v>
      </c>
      <c r="R40" s="103">
        <v>0</v>
      </c>
      <c r="S40" s="103">
        <v>0</v>
      </c>
      <c r="T40" s="103">
        <v>0</v>
      </c>
      <c r="U40" s="103">
        <v>0</v>
      </c>
      <c r="V40" s="103">
        <v>0</v>
      </c>
      <c r="W40" s="103">
        <v>0</v>
      </c>
      <c r="X40" s="103">
        <v>0</v>
      </c>
      <c r="Y40" s="103">
        <v>0</v>
      </c>
      <c r="Z40" s="103">
        <v>0</v>
      </c>
      <c r="AA40" s="103">
        <v>0</v>
      </c>
      <c r="AB40" s="103">
        <v>0</v>
      </c>
      <c r="AC40" s="103">
        <v>0</v>
      </c>
      <c r="AD40" s="103">
        <v>0</v>
      </c>
      <c r="AE40" s="103">
        <v>0</v>
      </c>
      <c r="AF40" s="103">
        <v>0</v>
      </c>
      <c r="AG40" s="103">
        <v>0</v>
      </c>
      <c r="AH40" s="103">
        <v>0</v>
      </c>
      <c r="AI40" s="103">
        <v>0</v>
      </c>
      <c r="AJ40" s="103">
        <v>0</v>
      </c>
      <c r="AK40" s="103">
        <v>0</v>
      </c>
      <c r="AL40" s="103">
        <v>0</v>
      </c>
      <c r="AM40" s="103">
        <v>0</v>
      </c>
      <c r="AN40" s="103">
        <v>0</v>
      </c>
      <c r="AO40" s="103">
        <v>0</v>
      </c>
      <c r="AP40" s="103">
        <v>0</v>
      </c>
      <c r="AQ40" s="103">
        <v>0</v>
      </c>
      <c r="AR40" s="103">
        <v>0</v>
      </c>
      <c r="AS40" s="103">
        <v>0</v>
      </c>
      <c r="AT40" s="103">
        <v>5</v>
      </c>
      <c r="AU40" s="103">
        <v>3624</v>
      </c>
      <c r="AV40" s="103">
        <v>6</v>
      </c>
      <c r="AW40" s="103">
        <v>4348.7999999999993</v>
      </c>
      <c r="AX40" s="103">
        <v>5</v>
      </c>
      <c r="AY40" s="103">
        <v>3624</v>
      </c>
      <c r="AZ40" s="103">
        <v>8</v>
      </c>
      <c r="BA40" s="103">
        <v>5798.4</v>
      </c>
      <c r="BB40" s="103">
        <v>7</v>
      </c>
      <c r="BC40" s="103">
        <v>5073.5999999999995</v>
      </c>
      <c r="BD40" s="103">
        <v>6</v>
      </c>
      <c r="BE40" s="103">
        <v>4348.7999999999993</v>
      </c>
      <c r="BF40" s="103">
        <v>8</v>
      </c>
      <c r="BG40" s="103">
        <v>5798.4</v>
      </c>
      <c r="BH40" s="103">
        <v>15</v>
      </c>
      <c r="BI40" s="103">
        <v>10872</v>
      </c>
      <c r="BJ40" s="103">
        <v>9</v>
      </c>
      <c r="BK40" s="103">
        <v>6523.2</v>
      </c>
      <c r="BL40" s="103">
        <v>11</v>
      </c>
      <c r="BM40" s="103">
        <v>7972.7999999999993</v>
      </c>
      <c r="BN40" s="103">
        <v>11</v>
      </c>
      <c r="BO40" s="103">
        <v>7972.7999999999993</v>
      </c>
      <c r="BP40" s="103">
        <v>22</v>
      </c>
      <c r="BQ40" s="103">
        <v>15945.599999999999</v>
      </c>
      <c r="BR40" s="103">
        <v>24</v>
      </c>
      <c r="BS40" s="103">
        <v>17395.199999999997</v>
      </c>
      <c r="BT40" s="103">
        <v>21</v>
      </c>
      <c r="BU40" s="103">
        <v>15220.8</v>
      </c>
      <c r="BV40" s="103">
        <v>14</v>
      </c>
      <c r="BW40" s="103">
        <v>10147.199999999999</v>
      </c>
      <c r="BX40" s="103">
        <v>34</v>
      </c>
      <c r="BY40" s="103">
        <v>24643.199999999997</v>
      </c>
      <c r="BZ40" s="103">
        <v>42</v>
      </c>
      <c r="CA40" s="103">
        <v>30441.599999999999</v>
      </c>
      <c r="CB40" s="103">
        <v>25</v>
      </c>
      <c r="CC40" s="103">
        <v>18120</v>
      </c>
      <c r="CD40" s="103">
        <v>38</v>
      </c>
      <c r="CE40" s="103">
        <v>27542.399999999998</v>
      </c>
      <c r="CF40" s="103">
        <v>58</v>
      </c>
      <c r="CG40" s="103">
        <v>42038.399999999994</v>
      </c>
      <c r="CH40" s="103">
        <v>62</v>
      </c>
      <c r="CI40" s="103">
        <v>44937.599999999999</v>
      </c>
      <c r="CJ40" s="103">
        <v>76</v>
      </c>
      <c r="CK40" s="103">
        <v>55084.799999999996</v>
      </c>
      <c r="CL40" s="103">
        <v>112</v>
      </c>
      <c r="CM40" s="103">
        <v>81177.599999999991</v>
      </c>
      <c r="CN40" s="103">
        <v>97.394961649886028</v>
      </c>
      <c r="CO40" s="103">
        <v>70591.868203837395</v>
      </c>
      <c r="CP40" s="103">
        <v>17.736412045538007</v>
      </c>
      <c r="CQ40" s="103">
        <v>12855.351450605947</v>
      </c>
      <c r="CR40" s="103">
        <v>17.076623527588346</v>
      </c>
      <c r="CS40" s="103">
        <v>12377.136732796032</v>
      </c>
      <c r="CT40" s="103">
        <v>33.167281942184957</v>
      </c>
      <c r="CU40" s="103">
        <v>24039.645951695657</v>
      </c>
    </row>
    <row r="41" spans="2:99" x14ac:dyDescent="0.2">
      <c r="C41" s="102" t="s">
        <v>206</v>
      </c>
      <c r="D41" s="103">
        <v>0</v>
      </c>
      <c r="E41" s="103">
        <v>0</v>
      </c>
      <c r="F41" s="103">
        <v>0</v>
      </c>
      <c r="G41" s="103">
        <v>0</v>
      </c>
      <c r="H41" s="103">
        <v>0</v>
      </c>
      <c r="I41" s="103">
        <v>0</v>
      </c>
      <c r="J41" s="103">
        <v>0</v>
      </c>
      <c r="K41" s="103">
        <v>0</v>
      </c>
      <c r="L41" s="103">
        <v>0</v>
      </c>
      <c r="M41" s="103">
        <v>0</v>
      </c>
      <c r="N41" s="103">
        <v>0</v>
      </c>
      <c r="O41" s="103">
        <v>0</v>
      </c>
      <c r="P41" s="103">
        <v>0</v>
      </c>
      <c r="Q41" s="103">
        <v>0</v>
      </c>
      <c r="R41" s="103">
        <v>0</v>
      </c>
      <c r="S41" s="103">
        <v>0</v>
      </c>
      <c r="T41" s="103">
        <v>0</v>
      </c>
      <c r="U41" s="103">
        <v>0</v>
      </c>
      <c r="V41" s="103">
        <v>0</v>
      </c>
      <c r="W41" s="103">
        <v>0</v>
      </c>
      <c r="X41" s="103">
        <v>0</v>
      </c>
      <c r="Y41" s="103">
        <v>0</v>
      </c>
      <c r="Z41" s="103">
        <v>0</v>
      </c>
      <c r="AA41" s="103">
        <v>0</v>
      </c>
      <c r="AB41" s="103">
        <v>0</v>
      </c>
      <c r="AC41" s="103">
        <v>0</v>
      </c>
      <c r="AD41" s="103">
        <v>0</v>
      </c>
      <c r="AE41" s="103">
        <v>0</v>
      </c>
      <c r="AF41" s="103">
        <v>0</v>
      </c>
      <c r="AG41" s="103">
        <v>0</v>
      </c>
      <c r="AH41" s="103">
        <v>0</v>
      </c>
      <c r="AI41" s="103">
        <v>0</v>
      </c>
      <c r="AJ41" s="103">
        <v>0</v>
      </c>
      <c r="AK41" s="103">
        <v>0</v>
      </c>
      <c r="AL41" s="103">
        <v>0</v>
      </c>
      <c r="AM41" s="103">
        <v>0</v>
      </c>
      <c r="AN41" s="103">
        <v>0</v>
      </c>
      <c r="AO41" s="103">
        <v>0</v>
      </c>
      <c r="AP41" s="103">
        <v>0</v>
      </c>
      <c r="AQ41" s="103">
        <v>0</v>
      </c>
      <c r="AR41" s="103">
        <v>0</v>
      </c>
      <c r="AS41" s="103">
        <v>0</v>
      </c>
      <c r="AT41" s="103">
        <v>5</v>
      </c>
      <c r="AU41" s="103">
        <v>3300</v>
      </c>
      <c r="AV41" s="103">
        <v>6</v>
      </c>
      <c r="AW41" s="103">
        <v>3960</v>
      </c>
      <c r="AX41" s="103">
        <v>4</v>
      </c>
      <c r="AY41" s="103">
        <v>2640</v>
      </c>
      <c r="AZ41" s="103">
        <v>8</v>
      </c>
      <c r="BA41" s="103">
        <v>5280</v>
      </c>
      <c r="BB41" s="103">
        <v>7</v>
      </c>
      <c r="BC41" s="103">
        <v>4620</v>
      </c>
      <c r="BD41" s="103">
        <v>6</v>
      </c>
      <c r="BE41" s="103">
        <v>3960</v>
      </c>
      <c r="BF41" s="103">
        <v>7</v>
      </c>
      <c r="BG41" s="103">
        <v>4620</v>
      </c>
      <c r="BH41" s="103">
        <v>17</v>
      </c>
      <c r="BI41" s="103">
        <v>11220</v>
      </c>
      <c r="BJ41" s="103">
        <v>9</v>
      </c>
      <c r="BK41" s="103">
        <v>5940</v>
      </c>
      <c r="BL41" s="103">
        <v>10</v>
      </c>
      <c r="BM41" s="103">
        <v>6600</v>
      </c>
      <c r="BN41" s="103">
        <v>11</v>
      </c>
      <c r="BO41" s="103">
        <v>7260</v>
      </c>
      <c r="BP41" s="103">
        <v>25</v>
      </c>
      <c r="BQ41" s="103">
        <v>16500</v>
      </c>
      <c r="BR41" s="103">
        <v>25</v>
      </c>
      <c r="BS41" s="103">
        <v>16500</v>
      </c>
      <c r="BT41" s="103">
        <v>19</v>
      </c>
      <c r="BU41" s="103">
        <v>12540</v>
      </c>
      <c r="BV41" s="103">
        <v>15</v>
      </c>
      <c r="BW41" s="103">
        <v>9900</v>
      </c>
      <c r="BX41" s="103">
        <v>40</v>
      </c>
      <c r="BY41" s="103">
        <v>26400</v>
      </c>
      <c r="BZ41" s="103">
        <v>44</v>
      </c>
      <c r="CA41" s="103">
        <v>29040</v>
      </c>
      <c r="CB41" s="103">
        <v>28</v>
      </c>
      <c r="CC41" s="103">
        <v>18480</v>
      </c>
      <c r="CD41" s="103">
        <v>38</v>
      </c>
      <c r="CE41" s="103">
        <v>25080</v>
      </c>
      <c r="CF41" s="103">
        <v>63</v>
      </c>
      <c r="CG41" s="103">
        <v>41580</v>
      </c>
      <c r="CH41" s="103">
        <v>58</v>
      </c>
      <c r="CI41" s="103">
        <v>38280</v>
      </c>
      <c r="CJ41" s="103">
        <v>82</v>
      </c>
      <c r="CK41" s="103">
        <v>54120</v>
      </c>
      <c r="CL41" s="103">
        <v>106</v>
      </c>
      <c r="CM41" s="103">
        <v>69960</v>
      </c>
      <c r="CN41" s="103">
        <v>106.93798382883739</v>
      </c>
      <c r="CO41" s="103">
        <v>70579.069327032674</v>
      </c>
      <c r="CP41" s="103">
        <v>16.472181417554168</v>
      </c>
      <c r="CQ41" s="103">
        <v>10871.639735585752</v>
      </c>
      <c r="CR41" s="103">
        <v>17.865642436453815</v>
      </c>
      <c r="CS41" s="103">
        <v>11791.324008059517</v>
      </c>
      <c r="CT41" s="103">
        <v>40.117272556626205</v>
      </c>
      <c r="CU41" s="103">
        <v>26477.399887373296</v>
      </c>
    </row>
    <row r="42" spans="2:99" x14ac:dyDescent="0.2">
      <c r="C42" s="102" t="s">
        <v>207</v>
      </c>
      <c r="D42" s="103">
        <v>0</v>
      </c>
      <c r="E42" s="103">
        <v>0</v>
      </c>
      <c r="F42" s="103">
        <v>0</v>
      </c>
      <c r="G42" s="103">
        <v>0</v>
      </c>
      <c r="H42" s="103">
        <v>0</v>
      </c>
      <c r="I42" s="103">
        <v>0</v>
      </c>
      <c r="J42" s="103">
        <v>0</v>
      </c>
      <c r="K42" s="103">
        <v>0</v>
      </c>
      <c r="L42" s="103">
        <v>0</v>
      </c>
      <c r="M42" s="103">
        <v>0</v>
      </c>
      <c r="N42" s="103">
        <v>0</v>
      </c>
      <c r="O42" s="103">
        <v>0</v>
      </c>
      <c r="P42" s="103">
        <v>0</v>
      </c>
      <c r="Q42" s="103">
        <v>0</v>
      </c>
      <c r="R42" s="103">
        <v>0</v>
      </c>
      <c r="S42" s="103">
        <v>0</v>
      </c>
      <c r="T42" s="103">
        <v>0</v>
      </c>
      <c r="U42" s="103">
        <v>0</v>
      </c>
      <c r="V42" s="103">
        <v>0</v>
      </c>
      <c r="W42" s="103">
        <v>0</v>
      </c>
      <c r="X42" s="103">
        <v>0</v>
      </c>
      <c r="Y42" s="103">
        <v>0</v>
      </c>
      <c r="Z42" s="103">
        <v>0</v>
      </c>
      <c r="AA42" s="103">
        <v>0</v>
      </c>
      <c r="AB42" s="103">
        <v>0</v>
      </c>
      <c r="AC42" s="103">
        <v>0</v>
      </c>
      <c r="AD42" s="103">
        <v>0</v>
      </c>
      <c r="AE42" s="103">
        <v>0</v>
      </c>
      <c r="AF42" s="103">
        <v>0</v>
      </c>
      <c r="AG42" s="103">
        <v>0</v>
      </c>
      <c r="AH42" s="103">
        <v>0</v>
      </c>
      <c r="AI42" s="103">
        <v>0</v>
      </c>
      <c r="AJ42" s="103">
        <v>0</v>
      </c>
      <c r="AK42" s="103">
        <v>0</v>
      </c>
      <c r="AL42" s="103">
        <v>0</v>
      </c>
      <c r="AM42" s="103">
        <v>0</v>
      </c>
      <c r="AN42" s="103">
        <v>0</v>
      </c>
      <c r="AO42" s="103">
        <v>0</v>
      </c>
      <c r="AP42" s="103">
        <v>0</v>
      </c>
      <c r="AQ42" s="103">
        <v>0</v>
      </c>
      <c r="AR42" s="103">
        <v>0</v>
      </c>
      <c r="AS42" s="103">
        <v>0</v>
      </c>
      <c r="AT42" s="103">
        <v>5</v>
      </c>
      <c r="AU42" s="103">
        <v>4230</v>
      </c>
      <c r="AV42" s="103">
        <v>6</v>
      </c>
      <c r="AW42" s="103">
        <v>5076</v>
      </c>
      <c r="AX42" s="103">
        <v>4</v>
      </c>
      <c r="AY42" s="103">
        <v>3384</v>
      </c>
      <c r="AZ42" s="103">
        <v>8</v>
      </c>
      <c r="BA42" s="103">
        <v>6768</v>
      </c>
      <c r="BB42" s="103">
        <v>7</v>
      </c>
      <c r="BC42" s="103">
        <v>5922</v>
      </c>
      <c r="BD42" s="103">
        <v>6</v>
      </c>
      <c r="BE42" s="103">
        <v>5076</v>
      </c>
      <c r="BF42" s="103">
        <v>7</v>
      </c>
      <c r="BG42" s="103">
        <v>5922</v>
      </c>
      <c r="BH42" s="103">
        <v>14</v>
      </c>
      <c r="BI42" s="103">
        <v>11844</v>
      </c>
      <c r="BJ42" s="103">
        <v>9</v>
      </c>
      <c r="BK42" s="103">
        <v>7614</v>
      </c>
      <c r="BL42" s="103">
        <v>9</v>
      </c>
      <c r="BM42" s="103">
        <v>7614</v>
      </c>
      <c r="BN42" s="103">
        <v>11</v>
      </c>
      <c r="BO42" s="103">
        <v>9306</v>
      </c>
      <c r="BP42" s="103">
        <v>22</v>
      </c>
      <c r="BQ42" s="103">
        <v>18612</v>
      </c>
      <c r="BR42" s="103">
        <v>25</v>
      </c>
      <c r="BS42" s="103">
        <v>21150</v>
      </c>
      <c r="BT42" s="103">
        <v>22</v>
      </c>
      <c r="BU42" s="103">
        <v>18612</v>
      </c>
      <c r="BV42" s="103">
        <v>14</v>
      </c>
      <c r="BW42" s="103">
        <v>11844</v>
      </c>
      <c r="BX42" s="103">
        <v>38</v>
      </c>
      <c r="BY42" s="103">
        <v>32148</v>
      </c>
      <c r="BZ42" s="103">
        <v>47</v>
      </c>
      <c r="CA42" s="103">
        <v>39762</v>
      </c>
      <c r="CB42" s="103">
        <v>25</v>
      </c>
      <c r="CC42" s="103">
        <v>21150</v>
      </c>
      <c r="CD42" s="103">
        <v>44</v>
      </c>
      <c r="CE42" s="103">
        <v>37224</v>
      </c>
      <c r="CF42" s="103">
        <v>55</v>
      </c>
      <c r="CG42" s="103">
        <v>46530</v>
      </c>
      <c r="CH42" s="103">
        <v>55</v>
      </c>
      <c r="CI42" s="103">
        <v>46530</v>
      </c>
      <c r="CJ42" s="103">
        <v>68</v>
      </c>
      <c r="CK42" s="103">
        <v>57528</v>
      </c>
      <c r="CL42" s="103">
        <v>104</v>
      </c>
      <c r="CM42" s="103">
        <v>87984</v>
      </c>
      <c r="CN42" s="103">
        <v>104.69256684555471</v>
      </c>
      <c r="CO42" s="103">
        <v>88569.91155133929</v>
      </c>
      <c r="CP42" s="103">
        <v>14.836118251928021</v>
      </c>
      <c r="CQ42" s="103">
        <v>12551.356041131105</v>
      </c>
      <c r="CR42" s="103">
        <v>14.315057346559206</v>
      </c>
      <c r="CS42" s="103">
        <v>12110.538515189088</v>
      </c>
      <c r="CT42" s="103">
        <v>35.025200225253414</v>
      </c>
      <c r="CU42" s="103">
        <v>29631.319390564389</v>
      </c>
    </row>
    <row r="43" spans="2:99" x14ac:dyDescent="0.2">
      <c r="C43" s="102" t="s">
        <v>208</v>
      </c>
      <c r="D43" s="103">
        <v>0</v>
      </c>
      <c r="E43" s="103">
        <v>0</v>
      </c>
      <c r="F43" s="103">
        <v>0</v>
      </c>
      <c r="G43" s="103">
        <v>0</v>
      </c>
      <c r="H43" s="103">
        <v>0</v>
      </c>
      <c r="I43" s="103">
        <v>0</v>
      </c>
      <c r="J43" s="103">
        <v>0</v>
      </c>
      <c r="K43" s="103">
        <v>0</v>
      </c>
      <c r="L43" s="103">
        <v>0</v>
      </c>
      <c r="M43" s="103">
        <v>0</v>
      </c>
      <c r="N43" s="103">
        <v>0</v>
      </c>
      <c r="O43" s="103">
        <v>0</v>
      </c>
      <c r="P43" s="103">
        <v>0</v>
      </c>
      <c r="Q43" s="103">
        <v>0</v>
      </c>
      <c r="R43" s="103">
        <v>0</v>
      </c>
      <c r="S43" s="103">
        <v>0</v>
      </c>
      <c r="T43" s="103">
        <v>0</v>
      </c>
      <c r="U43" s="103">
        <v>0</v>
      </c>
      <c r="V43" s="103">
        <v>0</v>
      </c>
      <c r="W43" s="103">
        <v>0</v>
      </c>
      <c r="X43" s="103">
        <v>0</v>
      </c>
      <c r="Y43" s="103">
        <v>0</v>
      </c>
      <c r="Z43" s="103">
        <v>0</v>
      </c>
      <c r="AA43" s="103">
        <v>0</v>
      </c>
      <c r="AB43" s="103">
        <v>0</v>
      </c>
      <c r="AC43" s="103">
        <v>0</v>
      </c>
      <c r="AD43" s="103">
        <v>0</v>
      </c>
      <c r="AE43" s="103">
        <v>0</v>
      </c>
      <c r="AF43" s="103">
        <v>0</v>
      </c>
      <c r="AG43" s="103">
        <v>0</v>
      </c>
      <c r="AH43" s="103">
        <v>0</v>
      </c>
      <c r="AI43" s="103">
        <v>0</v>
      </c>
      <c r="AJ43" s="103">
        <v>0</v>
      </c>
      <c r="AK43" s="103">
        <v>0</v>
      </c>
      <c r="AL43" s="103">
        <v>0</v>
      </c>
      <c r="AM43" s="103">
        <v>0</v>
      </c>
      <c r="AN43" s="103">
        <v>0</v>
      </c>
      <c r="AO43" s="103">
        <v>0</v>
      </c>
      <c r="AP43" s="103">
        <v>0</v>
      </c>
      <c r="AQ43" s="103">
        <v>0</v>
      </c>
      <c r="AR43" s="103">
        <v>0</v>
      </c>
      <c r="AS43" s="103">
        <v>0</v>
      </c>
      <c r="AT43" s="103">
        <v>5</v>
      </c>
      <c r="AU43" s="103">
        <v>5112</v>
      </c>
      <c r="AV43" s="103">
        <v>5</v>
      </c>
      <c r="AW43" s="103">
        <v>5112</v>
      </c>
      <c r="AX43" s="103">
        <v>4</v>
      </c>
      <c r="AY43" s="103">
        <v>4089.6</v>
      </c>
      <c r="AZ43" s="103">
        <v>7</v>
      </c>
      <c r="BA43" s="103">
        <v>7156.8</v>
      </c>
      <c r="BB43" s="103">
        <v>7</v>
      </c>
      <c r="BC43" s="103">
        <v>7156.8</v>
      </c>
      <c r="BD43" s="103">
        <v>6</v>
      </c>
      <c r="BE43" s="103">
        <v>6134.4</v>
      </c>
      <c r="BF43" s="103">
        <v>7</v>
      </c>
      <c r="BG43" s="103">
        <v>7156.8</v>
      </c>
      <c r="BH43" s="103">
        <v>15</v>
      </c>
      <c r="BI43" s="103">
        <v>15336</v>
      </c>
      <c r="BJ43" s="103">
        <v>8</v>
      </c>
      <c r="BK43" s="103">
        <v>8179.2</v>
      </c>
      <c r="BL43" s="103">
        <v>10</v>
      </c>
      <c r="BM43" s="103">
        <v>10224</v>
      </c>
      <c r="BN43" s="103">
        <v>12</v>
      </c>
      <c r="BO43" s="103">
        <v>12268.8</v>
      </c>
      <c r="BP43" s="103">
        <v>22</v>
      </c>
      <c r="BQ43" s="103">
        <v>22492.799999999999</v>
      </c>
      <c r="BR43" s="103">
        <v>22</v>
      </c>
      <c r="BS43" s="103">
        <v>22492.799999999999</v>
      </c>
      <c r="BT43" s="103">
        <v>22</v>
      </c>
      <c r="BU43" s="103">
        <v>22492.799999999999</v>
      </c>
      <c r="BV43" s="103">
        <v>16</v>
      </c>
      <c r="BW43" s="103">
        <v>16358.4</v>
      </c>
      <c r="BX43" s="103">
        <v>35</v>
      </c>
      <c r="BY43" s="103">
        <v>35784</v>
      </c>
      <c r="BZ43" s="103">
        <v>42</v>
      </c>
      <c r="CA43" s="103">
        <v>42940.799999999996</v>
      </c>
      <c r="CB43" s="103">
        <v>24</v>
      </c>
      <c r="CC43" s="103">
        <v>24537.599999999999</v>
      </c>
      <c r="CD43" s="103">
        <v>44</v>
      </c>
      <c r="CE43" s="103">
        <v>44985.599999999999</v>
      </c>
      <c r="CF43" s="103">
        <v>51</v>
      </c>
      <c r="CG43" s="103">
        <v>52142.400000000001</v>
      </c>
      <c r="CH43" s="103">
        <v>60</v>
      </c>
      <c r="CI43" s="103">
        <v>61344</v>
      </c>
      <c r="CJ43" s="103">
        <v>66</v>
      </c>
      <c r="CK43" s="103">
        <v>67478.399999999994</v>
      </c>
      <c r="CL43" s="103">
        <v>110</v>
      </c>
      <c r="CM43" s="103">
        <v>112464</v>
      </c>
      <c r="CN43" s="103">
        <v>83.641782627279625</v>
      </c>
      <c r="CO43" s="103">
        <v>85515.358558130683</v>
      </c>
      <c r="CP43" s="103">
        <v>14.018086669114947</v>
      </c>
      <c r="CQ43" s="103">
        <v>14332.091810503121</v>
      </c>
      <c r="CR43" s="103">
        <v>15.611302696838189</v>
      </c>
      <c r="CS43" s="103">
        <v>15960.995877247364</v>
      </c>
      <c r="CT43" s="103">
        <v>30.277186835189585</v>
      </c>
      <c r="CU43" s="103">
        <v>30955.395820297832</v>
      </c>
    </row>
    <row r="44" spans="2:99" x14ac:dyDescent="0.2">
      <c r="C44" s="102" t="s">
        <v>209</v>
      </c>
      <c r="D44" s="103">
        <v>0</v>
      </c>
      <c r="E44" s="103">
        <v>0</v>
      </c>
      <c r="F44" s="103">
        <v>0</v>
      </c>
      <c r="G44" s="103">
        <v>0</v>
      </c>
      <c r="H44" s="103">
        <v>0</v>
      </c>
      <c r="I44" s="103">
        <v>0</v>
      </c>
      <c r="J44" s="103">
        <v>0</v>
      </c>
      <c r="K44" s="103">
        <v>0</v>
      </c>
      <c r="L44" s="103">
        <v>0</v>
      </c>
      <c r="M44" s="103">
        <v>0</v>
      </c>
      <c r="N44" s="103">
        <v>0</v>
      </c>
      <c r="O44" s="103">
        <v>0</v>
      </c>
      <c r="P44" s="103">
        <v>0</v>
      </c>
      <c r="Q44" s="103">
        <v>0</v>
      </c>
      <c r="R44" s="103">
        <v>0</v>
      </c>
      <c r="S44" s="103">
        <v>0</v>
      </c>
      <c r="T44" s="103">
        <v>0</v>
      </c>
      <c r="U44" s="103">
        <v>0</v>
      </c>
      <c r="V44" s="103">
        <v>0</v>
      </c>
      <c r="W44" s="103">
        <v>0</v>
      </c>
      <c r="X44" s="103">
        <v>0</v>
      </c>
      <c r="Y44" s="103">
        <v>0</v>
      </c>
      <c r="Z44" s="103">
        <v>0</v>
      </c>
      <c r="AA44" s="103">
        <v>0</v>
      </c>
      <c r="AB44" s="103">
        <v>0</v>
      </c>
      <c r="AC44" s="103">
        <v>0</v>
      </c>
      <c r="AD44" s="103">
        <v>0</v>
      </c>
      <c r="AE44" s="103">
        <v>0</v>
      </c>
      <c r="AF44" s="103">
        <v>0</v>
      </c>
      <c r="AG44" s="103">
        <v>0</v>
      </c>
      <c r="AH44" s="103">
        <v>0</v>
      </c>
      <c r="AI44" s="103">
        <v>0</v>
      </c>
      <c r="AJ44" s="103">
        <v>0</v>
      </c>
      <c r="AK44" s="103">
        <v>0</v>
      </c>
      <c r="AL44" s="103">
        <v>0</v>
      </c>
      <c r="AM44" s="103">
        <v>0</v>
      </c>
      <c r="AN44" s="103">
        <v>0</v>
      </c>
      <c r="AO44" s="103">
        <v>0</v>
      </c>
      <c r="AP44" s="103">
        <v>0</v>
      </c>
      <c r="AQ44" s="103">
        <v>0</v>
      </c>
      <c r="AR44" s="103">
        <v>0</v>
      </c>
      <c r="AS44" s="103">
        <v>0</v>
      </c>
      <c r="AT44" s="103">
        <v>5</v>
      </c>
      <c r="AU44" s="103">
        <v>5112</v>
      </c>
      <c r="AV44" s="103">
        <v>6</v>
      </c>
      <c r="AW44" s="103">
        <v>6134.4</v>
      </c>
      <c r="AX44" s="103">
        <v>4</v>
      </c>
      <c r="AY44" s="103">
        <v>4089.6</v>
      </c>
      <c r="AZ44" s="103">
        <v>8</v>
      </c>
      <c r="BA44" s="103">
        <v>8179.2</v>
      </c>
      <c r="BB44" s="103">
        <v>7</v>
      </c>
      <c r="BC44" s="103">
        <v>7156.8</v>
      </c>
      <c r="BD44" s="103">
        <v>6</v>
      </c>
      <c r="BE44" s="103">
        <v>6134.4</v>
      </c>
      <c r="BF44" s="103">
        <v>7</v>
      </c>
      <c r="BG44" s="103">
        <v>7156.8</v>
      </c>
      <c r="BH44" s="103">
        <v>15</v>
      </c>
      <c r="BI44" s="103">
        <v>15336</v>
      </c>
      <c r="BJ44" s="103">
        <v>9</v>
      </c>
      <c r="BK44" s="103">
        <v>9201.6</v>
      </c>
      <c r="BL44" s="103">
        <v>9</v>
      </c>
      <c r="BM44" s="103">
        <v>9201.6</v>
      </c>
      <c r="BN44" s="103">
        <v>12</v>
      </c>
      <c r="BO44" s="103">
        <v>12268.8</v>
      </c>
      <c r="BP44" s="103">
        <v>22</v>
      </c>
      <c r="BQ44" s="103">
        <v>22492.799999999999</v>
      </c>
      <c r="BR44" s="103">
        <v>23</v>
      </c>
      <c r="BS44" s="103">
        <v>23515.200000000001</v>
      </c>
      <c r="BT44" s="103">
        <v>22</v>
      </c>
      <c r="BU44" s="103">
        <v>22492.799999999999</v>
      </c>
      <c r="BV44" s="103">
        <v>13</v>
      </c>
      <c r="BW44" s="103">
        <v>13291.199999999999</v>
      </c>
      <c r="BX44" s="103">
        <v>39</v>
      </c>
      <c r="BY44" s="103">
        <v>39873.599999999999</v>
      </c>
      <c r="BZ44" s="103">
        <v>47</v>
      </c>
      <c r="CA44" s="103">
        <v>48052.799999999996</v>
      </c>
      <c r="CB44" s="103">
        <v>23</v>
      </c>
      <c r="CC44" s="103">
        <v>23515.200000000001</v>
      </c>
      <c r="CD44" s="103">
        <v>40</v>
      </c>
      <c r="CE44" s="103">
        <v>40896</v>
      </c>
      <c r="CF44" s="103">
        <v>50</v>
      </c>
      <c r="CG44" s="103">
        <v>51120</v>
      </c>
      <c r="CH44" s="103">
        <v>60</v>
      </c>
      <c r="CI44" s="103">
        <v>61344</v>
      </c>
      <c r="CJ44" s="103">
        <v>69</v>
      </c>
      <c r="CK44" s="103">
        <v>70545.599999999991</v>
      </c>
      <c r="CL44" s="103">
        <v>118</v>
      </c>
      <c r="CM44" s="103">
        <v>120643.2</v>
      </c>
      <c r="CN44" s="103">
        <v>94.307513297872333</v>
      </c>
      <c r="CO44" s="103">
        <v>96420.001595744674</v>
      </c>
      <c r="CP44" s="103">
        <v>14.315552699228791</v>
      </c>
      <c r="CQ44" s="103">
        <v>14636.221079691515</v>
      </c>
      <c r="CR44" s="103">
        <v>15.442227216367018</v>
      </c>
      <c r="CS44" s="103">
        <v>15788.133106013638</v>
      </c>
      <c r="CT44" s="103">
        <v>35.713318107871352</v>
      </c>
      <c r="CU44" s="103">
        <v>36513.296433487667</v>
      </c>
    </row>
    <row r="45" spans="2:99" x14ac:dyDescent="0.2">
      <c r="C45" s="102" t="s">
        <v>210</v>
      </c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</v>
      </c>
      <c r="AG45" s="103">
        <v>0</v>
      </c>
      <c r="AH45" s="103">
        <v>0</v>
      </c>
      <c r="AI45" s="103">
        <v>0</v>
      </c>
      <c r="AJ45" s="103">
        <v>0</v>
      </c>
      <c r="AK45" s="103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</v>
      </c>
      <c r="AQ45" s="103">
        <v>0</v>
      </c>
      <c r="AR45" s="103">
        <v>0</v>
      </c>
      <c r="AS45" s="103">
        <v>0</v>
      </c>
      <c r="AT45" s="103">
        <v>4</v>
      </c>
      <c r="AU45" s="103">
        <v>4996.8</v>
      </c>
      <c r="AV45" s="103">
        <v>6</v>
      </c>
      <c r="AW45" s="103">
        <v>7495.2000000000007</v>
      </c>
      <c r="AX45" s="103">
        <v>4</v>
      </c>
      <c r="AY45" s="103">
        <v>4996.8</v>
      </c>
      <c r="AZ45" s="103">
        <v>7</v>
      </c>
      <c r="BA45" s="103">
        <v>8744.4</v>
      </c>
      <c r="BB45" s="103">
        <v>7</v>
      </c>
      <c r="BC45" s="103">
        <v>8744.4</v>
      </c>
      <c r="BD45" s="103">
        <v>6</v>
      </c>
      <c r="BE45" s="103">
        <v>7495.2000000000007</v>
      </c>
      <c r="BF45" s="103">
        <v>7</v>
      </c>
      <c r="BG45" s="103">
        <v>8744.4</v>
      </c>
      <c r="BH45" s="103">
        <v>15</v>
      </c>
      <c r="BI45" s="103">
        <v>18738</v>
      </c>
      <c r="BJ45" s="103">
        <v>8</v>
      </c>
      <c r="BK45" s="103">
        <v>9993.6</v>
      </c>
      <c r="BL45" s="103">
        <v>10</v>
      </c>
      <c r="BM45" s="103">
        <v>12492</v>
      </c>
      <c r="BN45" s="103">
        <v>12</v>
      </c>
      <c r="BO45" s="103">
        <v>14990.400000000001</v>
      </c>
      <c r="BP45" s="103">
        <v>21</v>
      </c>
      <c r="BQ45" s="103">
        <v>26233.200000000001</v>
      </c>
      <c r="BR45" s="103">
        <v>23</v>
      </c>
      <c r="BS45" s="103">
        <v>28731.600000000002</v>
      </c>
      <c r="BT45" s="103">
        <v>22</v>
      </c>
      <c r="BU45" s="103">
        <v>27482.400000000001</v>
      </c>
      <c r="BV45" s="103">
        <v>13</v>
      </c>
      <c r="BW45" s="103">
        <v>16239.6</v>
      </c>
      <c r="BX45" s="103">
        <v>37</v>
      </c>
      <c r="BY45" s="103">
        <v>46220.4</v>
      </c>
      <c r="BZ45" s="103">
        <v>44</v>
      </c>
      <c r="CA45" s="103">
        <v>54964.800000000003</v>
      </c>
      <c r="CB45" s="103">
        <v>22</v>
      </c>
      <c r="CC45" s="103">
        <v>27482.400000000001</v>
      </c>
      <c r="CD45" s="103">
        <v>38</v>
      </c>
      <c r="CE45" s="103">
        <v>47469.599999999999</v>
      </c>
      <c r="CF45" s="103">
        <v>59</v>
      </c>
      <c r="CG45" s="103">
        <v>73702.8</v>
      </c>
      <c r="CH45" s="103">
        <v>57</v>
      </c>
      <c r="CI45" s="103">
        <v>71204.400000000009</v>
      </c>
      <c r="CJ45" s="103">
        <v>68</v>
      </c>
      <c r="CK45" s="103">
        <v>84945.600000000006</v>
      </c>
      <c r="CL45" s="103">
        <v>106</v>
      </c>
      <c r="CM45" s="103">
        <v>132415.20000000001</v>
      </c>
      <c r="CN45" s="103">
        <v>83.922459750189972</v>
      </c>
      <c r="CO45" s="103">
        <v>104835.93671993732</v>
      </c>
      <c r="CP45" s="103">
        <v>13.60907087770841</v>
      </c>
      <c r="CQ45" s="103">
        <v>17000.451340433345</v>
      </c>
      <c r="CR45" s="103">
        <v>12.455227061376316</v>
      </c>
      <c r="CS45" s="103">
        <v>15559.069645071295</v>
      </c>
      <c r="CT45" s="103">
        <v>27.111844575147042</v>
      </c>
      <c r="CU45" s="103">
        <v>33868.116243273689</v>
      </c>
    </row>
    <row r="46" spans="2:99" x14ac:dyDescent="0.2">
      <c r="C46" s="102" t="s">
        <v>211</v>
      </c>
      <c r="D46" s="103">
        <v>0</v>
      </c>
      <c r="E46" s="103">
        <v>0</v>
      </c>
      <c r="F46" s="103">
        <v>0</v>
      </c>
      <c r="G46" s="103">
        <v>0</v>
      </c>
      <c r="H46" s="103">
        <v>0</v>
      </c>
      <c r="I46" s="103">
        <v>0</v>
      </c>
      <c r="J46" s="103">
        <v>0</v>
      </c>
      <c r="K46" s="103">
        <v>0</v>
      </c>
      <c r="L46" s="103">
        <v>0</v>
      </c>
      <c r="M46" s="103">
        <v>0</v>
      </c>
      <c r="N46" s="103">
        <v>0</v>
      </c>
      <c r="O46" s="103">
        <v>0</v>
      </c>
      <c r="P46" s="103">
        <v>0</v>
      </c>
      <c r="Q46" s="103">
        <v>0</v>
      </c>
      <c r="R46" s="103">
        <v>0</v>
      </c>
      <c r="S46" s="103">
        <v>0</v>
      </c>
      <c r="T46" s="103">
        <v>0</v>
      </c>
      <c r="U46" s="103">
        <v>0</v>
      </c>
      <c r="V46" s="103">
        <v>0</v>
      </c>
      <c r="W46" s="103">
        <v>0</v>
      </c>
      <c r="X46" s="103">
        <v>0</v>
      </c>
      <c r="Y46" s="103">
        <v>0</v>
      </c>
      <c r="Z46" s="103">
        <v>0</v>
      </c>
      <c r="AA46" s="103">
        <v>0</v>
      </c>
      <c r="AB46" s="103">
        <v>0</v>
      </c>
      <c r="AC46" s="103">
        <v>0</v>
      </c>
      <c r="AD46" s="103">
        <v>0</v>
      </c>
      <c r="AE46" s="103">
        <v>0</v>
      </c>
      <c r="AF46" s="103">
        <v>0</v>
      </c>
      <c r="AG46" s="103">
        <v>0</v>
      </c>
      <c r="AH46" s="103">
        <v>0</v>
      </c>
      <c r="AI46" s="103">
        <v>0</v>
      </c>
      <c r="AJ46" s="103">
        <v>0</v>
      </c>
      <c r="AK46" s="103">
        <v>0</v>
      </c>
      <c r="AL46" s="103">
        <v>0</v>
      </c>
      <c r="AM46" s="103">
        <v>0</v>
      </c>
      <c r="AN46" s="103">
        <v>0</v>
      </c>
      <c r="AO46" s="103">
        <v>0</v>
      </c>
      <c r="AP46" s="103">
        <v>0</v>
      </c>
      <c r="AQ46" s="103">
        <v>0</v>
      </c>
      <c r="AR46" s="103">
        <v>0</v>
      </c>
      <c r="AS46" s="103">
        <v>0</v>
      </c>
      <c r="AT46" s="103">
        <v>5</v>
      </c>
      <c r="AU46" s="103">
        <v>6060</v>
      </c>
      <c r="AV46" s="103">
        <v>6</v>
      </c>
      <c r="AW46" s="103">
        <v>7272</v>
      </c>
      <c r="AX46" s="103">
        <v>4</v>
      </c>
      <c r="AY46" s="103">
        <v>4848</v>
      </c>
      <c r="AZ46" s="103">
        <v>7</v>
      </c>
      <c r="BA46" s="103">
        <v>8484</v>
      </c>
      <c r="BB46" s="103">
        <v>7</v>
      </c>
      <c r="BC46" s="103">
        <v>8484</v>
      </c>
      <c r="BD46" s="103">
        <v>6</v>
      </c>
      <c r="BE46" s="103">
        <v>7272</v>
      </c>
      <c r="BF46" s="103">
        <v>7</v>
      </c>
      <c r="BG46" s="103">
        <v>8484</v>
      </c>
      <c r="BH46" s="103">
        <v>15</v>
      </c>
      <c r="BI46" s="103">
        <v>18180</v>
      </c>
      <c r="BJ46" s="103">
        <v>8</v>
      </c>
      <c r="BK46" s="103">
        <v>9696</v>
      </c>
      <c r="BL46" s="103">
        <v>9</v>
      </c>
      <c r="BM46" s="103">
        <v>10908</v>
      </c>
      <c r="BN46" s="103">
        <v>11</v>
      </c>
      <c r="BO46" s="103">
        <v>13332</v>
      </c>
      <c r="BP46" s="103">
        <v>21</v>
      </c>
      <c r="BQ46" s="103">
        <v>25452</v>
      </c>
      <c r="BR46" s="103">
        <v>21</v>
      </c>
      <c r="BS46" s="103">
        <v>25452</v>
      </c>
      <c r="BT46" s="103">
        <v>22</v>
      </c>
      <c r="BU46" s="103">
        <v>26664</v>
      </c>
      <c r="BV46" s="103">
        <v>13</v>
      </c>
      <c r="BW46" s="103">
        <v>15756</v>
      </c>
      <c r="BX46" s="103">
        <v>38</v>
      </c>
      <c r="BY46" s="103">
        <v>46056</v>
      </c>
      <c r="BZ46" s="103">
        <v>40</v>
      </c>
      <c r="CA46" s="103">
        <v>48480</v>
      </c>
      <c r="CB46" s="103">
        <v>26</v>
      </c>
      <c r="CC46" s="103">
        <v>31512</v>
      </c>
      <c r="CD46" s="103">
        <v>42</v>
      </c>
      <c r="CE46" s="103">
        <v>50904</v>
      </c>
      <c r="CF46" s="103">
        <v>53</v>
      </c>
      <c r="CG46" s="103">
        <v>64236</v>
      </c>
      <c r="CH46" s="103">
        <v>52</v>
      </c>
      <c r="CI46" s="103">
        <v>63024</v>
      </c>
      <c r="CJ46" s="103">
        <v>63</v>
      </c>
      <c r="CK46" s="103">
        <v>76356</v>
      </c>
      <c r="CL46" s="103">
        <v>116</v>
      </c>
      <c r="CM46" s="103">
        <v>140592</v>
      </c>
      <c r="CN46" s="103">
        <v>92.062096314589667</v>
      </c>
      <c r="CO46" s="103">
        <v>111579.26073328267</v>
      </c>
      <c r="CP46" s="103">
        <v>15.022034520749173</v>
      </c>
      <c r="CQ46" s="103">
        <v>18206.705839147999</v>
      </c>
      <c r="CR46" s="103">
        <v>14.033264879107254</v>
      </c>
      <c r="CS46" s="103">
        <v>17008.31703347799</v>
      </c>
      <c r="CT46" s="103">
        <v>28.006397822550369</v>
      </c>
      <c r="CU46" s="103">
        <v>33943.75416093105</v>
      </c>
    </row>
    <row r="47" spans="2:99" x14ac:dyDescent="0.2">
      <c r="C47" s="102" t="s">
        <v>212</v>
      </c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0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103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5</v>
      </c>
      <c r="AU47" s="103">
        <v>7638</v>
      </c>
      <c r="AV47" s="103">
        <v>6</v>
      </c>
      <c r="AW47" s="103">
        <v>9165.5999999999985</v>
      </c>
      <c r="AX47" s="103">
        <v>4</v>
      </c>
      <c r="AY47" s="103">
        <v>6110.4</v>
      </c>
      <c r="AZ47" s="103">
        <v>7</v>
      </c>
      <c r="BA47" s="103">
        <v>10693.199999999999</v>
      </c>
      <c r="BB47" s="103">
        <v>6</v>
      </c>
      <c r="BC47" s="103">
        <v>9165.5999999999985</v>
      </c>
      <c r="BD47" s="103">
        <v>5</v>
      </c>
      <c r="BE47" s="103">
        <v>7638</v>
      </c>
      <c r="BF47" s="103">
        <v>7</v>
      </c>
      <c r="BG47" s="103">
        <v>10693.199999999999</v>
      </c>
      <c r="BH47" s="103">
        <v>15</v>
      </c>
      <c r="BI47" s="103">
        <v>22914</v>
      </c>
      <c r="BJ47" s="103">
        <v>8</v>
      </c>
      <c r="BK47" s="103">
        <v>12220.8</v>
      </c>
      <c r="BL47" s="103">
        <v>8</v>
      </c>
      <c r="BM47" s="103">
        <v>12220.8</v>
      </c>
      <c r="BN47" s="103">
        <v>12</v>
      </c>
      <c r="BO47" s="103">
        <v>18331.199999999997</v>
      </c>
      <c r="BP47" s="103">
        <v>23</v>
      </c>
      <c r="BQ47" s="103">
        <v>35134.799999999996</v>
      </c>
      <c r="BR47" s="103">
        <v>24</v>
      </c>
      <c r="BS47" s="103">
        <v>36662.399999999994</v>
      </c>
      <c r="BT47" s="103">
        <v>18</v>
      </c>
      <c r="BU47" s="103">
        <v>27496.799999999999</v>
      </c>
      <c r="BV47" s="103">
        <v>13</v>
      </c>
      <c r="BW47" s="103">
        <v>19858.8</v>
      </c>
      <c r="BX47" s="103">
        <v>34</v>
      </c>
      <c r="BY47" s="103">
        <v>51938.399999999994</v>
      </c>
      <c r="BZ47" s="103">
        <v>41</v>
      </c>
      <c r="CA47" s="103">
        <v>62631.6</v>
      </c>
      <c r="CB47" s="103">
        <v>26</v>
      </c>
      <c r="CC47" s="103">
        <v>39717.599999999999</v>
      </c>
      <c r="CD47" s="103">
        <v>38</v>
      </c>
      <c r="CE47" s="103">
        <v>58048.799999999996</v>
      </c>
      <c r="CF47" s="103">
        <v>54</v>
      </c>
      <c r="CG47" s="103">
        <v>82490.399999999994</v>
      </c>
      <c r="CH47" s="103">
        <v>54</v>
      </c>
      <c r="CI47" s="103">
        <v>82490.399999999994</v>
      </c>
      <c r="CJ47" s="103">
        <v>67</v>
      </c>
      <c r="CK47" s="103">
        <v>102349.2</v>
      </c>
      <c r="CL47" s="103">
        <v>98</v>
      </c>
      <c r="CM47" s="103">
        <v>149704.79999999999</v>
      </c>
      <c r="CN47" s="103">
        <v>81.957719889817625</v>
      </c>
      <c r="CO47" s="103">
        <v>125198.6129036854</v>
      </c>
      <c r="CP47" s="103">
        <v>12.382023503488799</v>
      </c>
      <c r="CQ47" s="103">
        <v>18914.77910392949</v>
      </c>
      <c r="CR47" s="103">
        <v>13.131528983261004</v>
      </c>
      <c r="CS47" s="103">
        <v>20059.723674829511</v>
      </c>
      <c r="CT47" s="103">
        <v>26.698973845576273</v>
      </c>
      <c r="CU47" s="103">
        <v>40785.352446502315</v>
      </c>
    </row>
    <row r="48" spans="2:99" x14ac:dyDescent="0.2">
      <c r="C48" s="102" t="s">
        <v>213</v>
      </c>
      <c r="D48" s="103">
        <v>0</v>
      </c>
      <c r="E48" s="103">
        <v>0</v>
      </c>
      <c r="F48" s="103">
        <v>0</v>
      </c>
      <c r="G48" s="103">
        <v>0</v>
      </c>
      <c r="H48" s="103">
        <v>0</v>
      </c>
      <c r="I48" s="103">
        <v>0</v>
      </c>
      <c r="J48" s="103">
        <v>0</v>
      </c>
      <c r="K48" s="103">
        <v>0</v>
      </c>
      <c r="L48" s="103">
        <v>0</v>
      </c>
      <c r="M48" s="103">
        <v>0</v>
      </c>
      <c r="N48" s="103">
        <v>0</v>
      </c>
      <c r="O48" s="103">
        <v>0</v>
      </c>
      <c r="P48" s="103">
        <v>0</v>
      </c>
      <c r="Q48" s="103">
        <v>0</v>
      </c>
      <c r="R48" s="103">
        <v>0</v>
      </c>
      <c r="S48" s="103">
        <v>0</v>
      </c>
      <c r="T48" s="103">
        <v>0</v>
      </c>
      <c r="U48" s="103">
        <v>0</v>
      </c>
      <c r="V48" s="103">
        <v>0</v>
      </c>
      <c r="W48" s="103">
        <v>0</v>
      </c>
      <c r="X48" s="103">
        <v>0</v>
      </c>
      <c r="Y48" s="103">
        <v>0</v>
      </c>
      <c r="Z48" s="103">
        <v>0</v>
      </c>
      <c r="AA48" s="103">
        <v>0</v>
      </c>
      <c r="AB48" s="103">
        <v>0</v>
      </c>
      <c r="AC48" s="103">
        <v>0</v>
      </c>
      <c r="AD48" s="103">
        <v>0</v>
      </c>
      <c r="AE48" s="103">
        <v>0</v>
      </c>
      <c r="AF48" s="103">
        <v>0</v>
      </c>
      <c r="AG48" s="103">
        <v>0</v>
      </c>
      <c r="AH48" s="103">
        <v>0</v>
      </c>
      <c r="AI48" s="103">
        <v>0</v>
      </c>
      <c r="AJ48" s="103">
        <v>0</v>
      </c>
      <c r="AK48" s="103">
        <v>0</v>
      </c>
      <c r="AL48" s="103">
        <v>0</v>
      </c>
      <c r="AM48" s="103">
        <v>0</v>
      </c>
      <c r="AN48" s="103">
        <v>0</v>
      </c>
      <c r="AO48" s="103">
        <v>0</v>
      </c>
      <c r="AP48" s="103">
        <v>0</v>
      </c>
      <c r="AQ48" s="103">
        <v>0</v>
      </c>
      <c r="AR48" s="103">
        <v>0</v>
      </c>
      <c r="AS48" s="103">
        <v>0</v>
      </c>
      <c r="AT48" s="103">
        <v>5</v>
      </c>
      <c r="AU48" s="103">
        <v>4338</v>
      </c>
      <c r="AV48" s="103">
        <v>5</v>
      </c>
      <c r="AW48" s="103">
        <v>4338</v>
      </c>
      <c r="AX48" s="103">
        <v>4</v>
      </c>
      <c r="AY48" s="103">
        <v>3470.4</v>
      </c>
      <c r="AZ48" s="103">
        <v>8</v>
      </c>
      <c r="BA48" s="103">
        <v>6940.8</v>
      </c>
      <c r="BB48" s="103">
        <v>7</v>
      </c>
      <c r="BC48" s="103">
        <v>6073.2</v>
      </c>
      <c r="BD48" s="103">
        <v>6</v>
      </c>
      <c r="BE48" s="103">
        <v>5205.6000000000004</v>
      </c>
      <c r="BF48" s="103">
        <v>7</v>
      </c>
      <c r="BG48" s="103">
        <v>6073.2</v>
      </c>
      <c r="BH48" s="103">
        <v>16</v>
      </c>
      <c r="BI48" s="103">
        <v>13881.6</v>
      </c>
      <c r="BJ48" s="103">
        <v>9</v>
      </c>
      <c r="BK48" s="103">
        <v>7808.4000000000005</v>
      </c>
      <c r="BL48" s="103">
        <v>11</v>
      </c>
      <c r="BM48" s="103">
        <v>9543.6</v>
      </c>
      <c r="BN48" s="103">
        <v>11</v>
      </c>
      <c r="BO48" s="103">
        <v>9543.6</v>
      </c>
      <c r="BP48" s="103">
        <v>22</v>
      </c>
      <c r="BQ48" s="103">
        <v>19087.2</v>
      </c>
      <c r="BR48" s="103">
        <v>26</v>
      </c>
      <c r="BS48" s="103">
        <v>22557.600000000002</v>
      </c>
      <c r="BT48" s="103">
        <v>20</v>
      </c>
      <c r="BU48" s="103">
        <v>17352</v>
      </c>
      <c r="BV48" s="103">
        <v>15</v>
      </c>
      <c r="BW48" s="103">
        <v>13014</v>
      </c>
      <c r="BX48" s="103">
        <v>37</v>
      </c>
      <c r="BY48" s="103">
        <v>32101.200000000001</v>
      </c>
      <c r="BZ48" s="103">
        <v>45</v>
      </c>
      <c r="CA48" s="103">
        <v>39042</v>
      </c>
      <c r="CB48" s="103">
        <v>23</v>
      </c>
      <c r="CC48" s="103">
        <v>19954.8</v>
      </c>
      <c r="CD48" s="103">
        <v>43</v>
      </c>
      <c r="CE48" s="103">
        <v>37306.800000000003</v>
      </c>
      <c r="CF48" s="103">
        <v>58</v>
      </c>
      <c r="CG48" s="103">
        <v>50320.800000000003</v>
      </c>
      <c r="CH48" s="103">
        <v>60</v>
      </c>
      <c r="CI48" s="103">
        <v>52056</v>
      </c>
      <c r="CJ48" s="103">
        <v>80</v>
      </c>
      <c r="CK48" s="103">
        <v>69408</v>
      </c>
      <c r="CL48" s="103">
        <v>108</v>
      </c>
      <c r="CM48" s="103">
        <v>93700.800000000003</v>
      </c>
      <c r="CN48" s="103">
        <v>96.272253158244681</v>
      </c>
      <c r="CO48" s="103">
        <v>83525.806840093093</v>
      </c>
      <c r="CP48" s="103">
        <v>17.104296731546089</v>
      </c>
      <c r="CQ48" s="103">
        <v>14839.687844289387</v>
      </c>
      <c r="CR48" s="103">
        <v>14.70956680099194</v>
      </c>
      <c r="CS48" s="103">
        <v>12762.020156540608</v>
      </c>
      <c r="CT48" s="103">
        <v>31.997481541734448</v>
      </c>
      <c r="CU48" s="103">
        <v>27761.014985608806</v>
      </c>
    </row>
    <row r="49" spans="2:99" x14ac:dyDescent="0.2">
      <c r="B49" s="102" t="s">
        <v>129</v>
      </c>
      <c r="C49" s="102" t="s">
        <v>214</v>
      </c>
      <c r="D49" s="103">
        <v>0</v>
      </c>
      <c r="E49" s="103">
        <v>0</v>
      </c>
      <c r="F49" s="103">
        <v>0</v>
      </c>
      <c r="G49" s="103">
        <v>0</v>
      </c>
      <c r="H49" s="103">
        <v>0</v>
      </c>
      <c r="I49" s="103">
        <v>0</v>
      </c>
      <c r="J49" s="103">
        <v>0</v>
      </c>
      <c r="K49" s="103">
        <v>0</v>
      </c>
      <c r="L49" s="103">
        <v>0</v>
      </c>
      <c r="M49" s="103">
        <v>0</v>
      </c>
      <c r="N49" s="103">
        <v>0</v>
      </c>
      <c r="O49" s="103">
        <v>0</v>
      </c>
      <c r="P49" s="103">
        <v>0</v>
      </c>
      <c r="Q49" s="103">
        <v>0</v>
      </c>
      <c r="R49" s="103">
        <v>0</v>
      </c>
      <c r="S49" s="103">
        <v>0</v>
      </c>
      <c r="T49" s="103">
        <v>0</v>
      </c>
      <c r="U49" s="103">
        <v>0</v>
      </c>
      <c r="V49" s="103">
        <v>0</v>
      </c>
      <c r="W49" s="103">
        <v>0</v>
      </c>
      <c r="X49" s="103">
        <v>0</v>
      </c>
      <c r="Y49" s="103">
        <v>0</v>
      </c>
      <c r="Z49" s="103">
        <v>0</v>
      </c>
      <c r="AA49" s="103">
        <v>0</v>
      </c>
      <c r="AB49" s="103">
        <v>0</v>
      </c>
      <c r="AC49" s="103">
        <v>0</v>
      </c>
      <c r="AD49" s="103">
        <v>0</v>
      </c>
      <c r="AE49" s="103">
        <v>0</v>
      </c>
      <c r="AF49" s="103">
        <v>0</v>
      </c>
      <c r="AG49" s="103">
        <v>0</v>
      </c>
      <c r="AH49" s="103">
        <v>0</v>
      </c>
      <c r="AI49" s="103">
        <v>0</v>
      </c>
      <c r="AJ49" s="103">
        <v>0</v>
      </c>
      <c r="AK49" s="103">
        <v>0</v>
      </c>
      <c r="AL49" s="103">
        <v>0</v>
      </c>
      <c r="AM49" s="103">
        <v>0</v>
      </c>
      <c r="AN49" s="103">
        <v>0</v>
      </c>
      <c r="AO49" s="103">
        <v>0</v>
      </c>
      <c r="AP49" s="103">
        <v>0</v>
      </c>
      <c r="AQ49" s="103">
        <v>0</v>
      </c>
      <c r="AR49" s="103">
        <v>0</v>
      </c>
      <c r="AS49" s="103">
        <v>0</v>
      </c>
      <c r="AT49" s="103">
        <v>5</v>
      </c>
      <c r="AU49" s="103">
        <v>4926</v>
      </c>
      <c r="AV49" s="103">
        <v>5</v>
      </c>
      <c r="AW49" s="103">
        <v>4926</v>
      </c>
      <c r="AX49" s="103">
        <v>4</v>
      </c>
      <c r="AY49" s="103">
        <v>3940.7999999999997</v>
      </c>
      <c r="AZ49" s="103">
        <v>7</v>
      </c>
      <c r="BA49" s="103">
        <v>6896.4</v>
      </c>
      <c r="BB49" s="103">
        <v>8</v>
      </c>
      <c r="BC49" s="103">
        <v>7881.5999999999995</v>
      </c>
      <c r="BD49" s="103">
        <v>5</v>
      </c>
      <c r="BE49" s="103">
        <v>4926</v>
      </c>
      <c r="BF49" s="103">
        <v>8</v>
      </c>
      <c r="BG49" s="103">
        <v>7881.5999999999995</v>
      </c>
      <c r="BH49" s="103">
        <v>11</v>
      </c>
      <c r="BI49" s="103">
        <v>10837.199999999999</v>
      </c>
      <c r="BJ49" s="103">
        <v>12</v>
      </c>
      <c r="BK49" s="103">
        <v>11822.4</v>
      </c>
      <c r="BL49" s="103">
        <v>6</v>
      </c>
      <c r="BM49" s="103">
        <v>5911.2</v>
      </c>
      <c r="BN49" s="103">
        <v>9</v>
      </c>
      <c r="BO49" s="103">
        <v>8866.7999999999993</v>
      </c>
      <c r="BP49" s="103">
        <v>17</v>
      </c>
      <c r="BQ49" s="103">
        <v>16748.399999999998</v>
      </c>
      <c r="BR49" s="103">
        <v>18</v>
      </c>
      <c r="BS49" s="103">
        <v>17733.599999999999</v>
      </c>
      <c r="BT49" s="103">
        <v>16</v>
      </c>
      <c r="BU49" s="103">
        <v>15763.199999999999</v>
      </c>
      <c r="BV49" s="103">
        <v>17</v>
      </c>
      <c r="BW49" s="103">
        <v>16748.399999999998</v>
      </c>
      <c r="BX49" s="103">
        <v>19</v>
      </c>
      <c r="BY49" s="103">
        <v>18718.8</v>
      </c>
      <c r="BZ49" s="103">
        <v>24</v>
      </c>
      <c r="CA49" s="103">
        <v>23644.799999999999</v>
      </c>
      <c r="CB49" s="103">
        <v>18</v>
      </c>
      <c r="CC49" s="103">
        <v>17733.599999999999</v>
      </c>
      <c r="CD49" s="103">
        <v>19</v>
      </c>
      <c r="CE49" s="103">
        <v>18718.8</v>
      </c>
      <c r="CF49" s="103">
        <v>63</v>
      </c>
      <c r="CG49" s="103">
        <v>62067.6</v>
      </c>
      <c r="CH49" s="103">
        <v>51</v>
      </c>
      <c r="CI49" s="103">
        <v>50245.2</v>
      </c>
      <c r="CJ49" s="103">
        <v>72</v>
      </c>
      <c r="CK49" s="103">
        <v>70934.399999999994</v>
      </c>
      <c r="CL49" s="103">
        <v>50</v>
      </c>
      <c r="CM49" s="103">
        <v>49260</v>
      </c>
      <c r="CN49" s="103">
        <v>181</v>
      </c>
      <c r="CO49" s="103">
        <v>178321.19999999998</v>
      </c>
      <c r="CP49" s="103">
        <v>164</v>
      </c>
      <c r="CQ49" s="103">
        <v>161572.79999999999</v>
      </c>
      <c r="CR49" s="103">
        <v>176.65992865636147</v>
      </c>
      <c r="CS49" s="103">
        <v>174045.36171224731</v>
      </c>
      <c r="CT49" s="103">
        <v>21.531372549019608</v>
      </c>
      <c r="CU49" s="103">
        <v>21212.708235294114</v>
      </c>
    </row>
    <row r="50" spans="2:99" x14ac:dyDescent="0.2">
      <c r="C50" s="102" t="s">
        <v>215</v>
      </c>
      <c r="D50" s="103">
        <v>0</v>
      </c>
      <c r="E50" s="103">
        <v>0</v>
      </c>
      <c r="F50" s="103">
        <v>0</v>
      </c>
      <c r="G50" s="103">
        <v>0</v>
      </c>
      <c r="H50" s="103">
        <v>0</v>
      </c>
      <c r="I50" s="103">
        <v>0</v>
      </c>
      <c r="J50" s="103">
        <v>0</v>
      </c>
      <c r="K50" s="103">
        <v>0</v>
      </c>
      <c r="L50" s="103">
        <v>0</v>
      </c>
      <c r="M50" s="103">
        <v>0</v>
      </c>
      <c r="N50" s="103">
        <v>0</v>
      </c>
      <c r="O50" s="103">
        <v>0</v>
      </c>
      <c r="P50" s="103"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v>0</v>
      </c>
      <c r="W50" s="103">
        <v>0</v>
      </c>
      <c r="X50" s="103">
        <v>0</v>
      </c>
      <c r="Y50" s="103">
        <v>0</v>
      </c>
      <c r="Z50" s="103">
        <v>0</v>
      </c>
      <c r="AA50" s="103">
        <v>0</v>
      </c>
      <c r="AB50" s="103">
        <v>0</v>
      </c>
      <c r="AC50" s="103">
        <v>0</v>
      </c>
      <c r="AD50" s="103">
        <v>0</v>
      </c>
      <c r="AE50" s="103">
        <v>0</v>
      </c>
      <c r="AF50" s="103">
        <v>0</v>
      </c>
      <c r="AG50" s="103">
        <v>0</v>
      </c>
      <c r="AH50" s="103">
        <v>0</v>
      </c>
      <c r="AI50" s="103">
        <v>0</v>
      </c>
      <c r="AJ50" s="103">
        <v>0</v>
      </c>
      <c r="AK50" s="103">
        <v>0</v>
      </c>
      <c r="AL50" s="103">
        <v>0</v>
      </c>
      <c r="AM50" s="103">
        <v>0</v>
      </c>
      <c r="AN50" s="103">
        <v>0</v>
      </c>
      <c r="AO50" s="103">
        <v>0</v>
      </c>
      <c r="AP50" s="103">
        <v>0</v>
      </c>
      <c r="AQ50" s="103">
        <v>0</v>
      </c>
      <c r="AR50" s="103">
        <v>0</v>
      </c>
      <c r="AS50" s="103">
        <v>0</v>
      </c>
      <c r="AT50" s="103">
        <v>6</v>
      </c>
      <c r="AU50" s="103">
        <v>1692</v>
      </c>
      <c r="AV50" s="103">
        <v>6</v>
      </c>
      <c r="AW50" s="103">
        <v>1692</v>
      </c>
      <c r="AX50" s="103">
        <v>5</v>
      </c>
      <c r="AY50" s="103">
        <v>1410</v>
      </c>
      <c r="AZ50" s="103">
        <v>7</v>
      </c>
      <c r="BA50" s="103">
        <v>1974</v>
      </c>
      <c r="BB50" s="103">
        <v>8</v>
      </c>
      <c r="BC50" s="103">
        <v>2256</v>
      </c>
      <c r="BD50" s="103">
        <v>4</v>
      </c>
      <c r="BE50" s="103">
        <v>1128</v>
      </c>
      <c r="BF50" s="103">
        <v>8</v>
      </c>
      <c r="BG50" s="103">
        <v>2256</v>
      </c>
      <c r="BH50" s="103">
        <v>12</v>
      </c>
      <c r="BI50" s="103">
        <v>3384</v>
      </c>
      <c r="BJ50" s="103">
        <v>11</v>
      </c>
      <c r="BK50" s="103">
        <v>3102</v>
      </c>
      <c r="BL50" s="103">
        <v>6</v>
      </c>
      <c r="BM50" s="103">
        <v>1692</v>
      </c>
      <c r="BN50" s="103">
        <v>10</v>
      </c>
      <c r="BO50" s="103">
        <v>2820</v>
      </c>
      <c r="BP50" s="103">
        <v>20</v>
      </c>
      <c r="BQ50" s="103">
        <v>5640</v>
      </c>
      <c r="BR50" s="103">
        <v>18</v>
      </c>
      <c r="BS50" s="103">
        <v>5076</v>
      </c>
      <c r="BT50" s="103">
        <v>20</v>
      </c>
      <c r="BU50" s="103">
        <v>5640</v>
      </c>
      <c r="BV50" s="103">
        <v>20</v>
      </c>
      <c r="BW50" s="103">
        <v>5640</v>
      </c>
      <c r="BX50" s="103">
        <v>20</v>
      </c>
      <c r="BY50" s="103">
        <v>5640</v>
      </c>
      <c r="BZ50" s="103">
        <v>24</v>
      </c>
      <c r="CA50" s="103">
        <v>6768</v>
      </c>
      <c r="CB50" s="103">
        <v>20</v>
      </c>
      <c r="CC50" s="103">
        <v>5640</v>
      </c>
      <c r="CD50" s="103">
        <v>21</v>
      </c>
      <c r="CE50" s="103">
        <v>5922</v>
      </c>
      <c r="CF50" s="103">
        <v>78</v>
      </c>
      <c r="CG50" s="103">
        <v>21996</v>
      </c>
      <c r="CH50" s="103">
        <v>50</v>
      </c>
      <c r="CI50" s="103">
        <v>14100</v>
      </c>
      <c r="CJ50" s="103">
        <v>83</v>
      </c>
      <c r="CK50" s="103">
        <v>23406</v>
      </c>
      <c r="CL50" s="103">
        <v>54</v>
      </c>
      <c r="CM50" s="103">
        <v>15228</v>
      </c>
      <c r="CN50" s="103">
        <v>75.782823185790278</v>
      </c>
      <c r="CO50" s="103">
        <v>21370.756138392859</v>
      </c>
      <c r="CP50" s="103">
        <v>8.8496143958868903</v>
      </c>
      <c r="CQ50" s="103">
        <v>2495.5912596401031</v>
      </c>
      <c r="CR50" s="103">
        <v>19.443680254184748</v>
      </c>
      <c r="CS50" s="103">
        <v>5483.1178316800988</v>
      </c>
      <c r="CT50" s="103">
        <v>20.024230384182204</v>
      </c>
      <c r="CU50" s="103">
        <v>5646.8329683393813</v>
      </c>
    </row>
    <row r="51" spans="2:99" x14ac:dyDescent="0.2">
      <c r="C51" s="102" t="s">
        <v>216</v>
      </c>
      <c r="D51" s="103">
        <v>0</v>
      </c>
      <c r="E51" s="103">
        <v>0</v>
      </c>
      <c r="F51" s="103">
        <v>0</v>
      </c>
      <c r="G51" s="103">
        <v>0</v>
      </c>
      <c r="H51" s="103">
        <v>0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N51" s="103">
        <v>0</v>
      </c>
      <c r="AO51" s="103">
        <v>0</v>
      </c>
      <c r="AP51" s="103">
        <v>0</v>
      </c>
      <c r="AQ51" s="103">
        <v>0</v>
      </c>
      <c r="AR51" s="103">
        <v>0</v>
      </c>
      <c r="AS51" s="103">
        <v>0</v>
      </c>
      <c r="AT51" s="103">
        <v>6</v>
      </c>
      <c r="AU51" s="103">
        <v>5126.3999999999996</v>
      </c>
      <c r="AV51" s="103">
        <v>5</v>
      </c>
      <c r="AW51" s="103">
        <v>4272</v>
      </c>
      <c r="AX51" s="103">
        <v>5</v>
      </c>
      <c r="AY51" s="103">
        <v>4272</v>
      </c>
      <c r="AZ51" s="103">
        <v>8</v>
      </c>
      <c r="BA51" s="103">
        <v>6835.2</v>
      </c>
      <c r="BB51" s="103">
        <v>7</v>
      </c>
      <c r="BC51" s="103">
        <v>5980.8</v>
      </c>
      <c r="BD51" s="103">
        <v>4</v>
      </c>
      <c r="BE51" s="103">
        <v>3417.6</v>
      </c>
      <c r="BF51" s="103">
        <v>8</v>
      </c>
      <c r="BG51" s="103">
        <v>6835.2</v>
      </c>
      <c r="BH51" s="103">
        <v>11</v>
      </c>
      <c r="BI51" s="103">
        <v>9398.4</v>
      </c>
      <c r="BJ51" s="103">
        <v>11</v>
      </c>
      <c r="BK51" s="103">
        <v>9398.4</v>
      </c>
      <c r="BL51" s="103">
        <v>7</v>
      </c>
      <c r="BM51" s="103">
        <v>5980.8</v>
      </c>
      <c r="BN51" s="103">
        <v>10</v>
      </c>
      <c r="BO51" s="103">
        <v>8544</v>
      </c>
      <c r="BP51" s="103">
        <v>17</v>
      </c>
      <c r="BQ51" s="103">
        <v>14524.8</v>
      </c>
      <c r="BR51" s="103">
        <v>20</v>
      </c>
      <c r="BS51" s="103">
        <v>17088</v>
      </c>
      <c r="BT51" s="103">
        <v>16</v>
      </c>
      <c r="BU51" s="103">
        <v>13670.4</v>
      </c>
      <c r="BV51" s="103">
        <v>19</v>
      </c>
      <c r="BW51" s="103">
        <v>16233.6</v>
      </c>
      <c r="BX51" s="103">
        <v>19</v>
      </c>
      <c r="BY51" s="103">
        <v>16233.6</v>
      </c>
      <c r="BZ51" s="103">
        <v>20</v>
      </c>
      <c r="CA51" s="103">
        <v>17088</v>
      </c>
      <c r="CB51" s="103">
        <v>18</v>
      </c>
      <c r="CC51" s="103">
        <v>15379.199999999999</v>
      </c>
      <c r="CD51" s="103">
        <v>19</v>
      </c>
      <c r="CE51" s="103">
        <v>16233.6</v>
      </c>
      <c r="CF51" s="103">
        <v>69</v>
      </c>
      <c r="CG51" s="103">
        <v>58953.599999999999</v>
      </c>
      <c r="CH51" s="103">
        <v>49</v>
      </c>
      <c r="CI51" s="103">
        <v>41865.599999999999</v>
      </c>
      <c r="CJ51" s="103">
        <v>80</v>
      </c>
      <c r="CK51" s="103">
        <v>68352</v>
      </c>
      <c r="CL51" s="103">
        <v>56</v>
      </c>
      <c r="CM51" s="103">
        <v>47846.400000000001</v>
      </c>
      <c r="CN51" s="103">
        <v>59.222872934080549</v>
      </c>
      <c r="CO51" s="103">
        <v>50600.02263487842</v>
      </c>
      <c r="CP51" s="103">
        <v>6.2096033786265155</v>
      </c>
      <c r="CQ51" s="103">
        <v>5305.4851266984942</v>
      </c>
      <c r="CR51" s="103">
        <v>16.513038592684438</v>
      </c>
      <c r="CS51" s="103">
        <v>14108.740173589584</v>
      </c>
      <c r="CT51" s="103">
        <v>15.68908772368915</v>
      </c>
      <c r="CU51" s="103">
        <v>13404.75655112001</v>
      </c>
    </row>
    <row r="52" spans="2:99" x14ac:dyDescent="0.2">
      <c r="C52" s="102" t="s">
        <v>217</v>
      </c>
      <c r="D52" s="103">
        <v>0</v>
      </c>
      <c r="E52" s="103">
        <v>0</v>
      </c>
      <c r="F52" s="103">
        <v>0</v>
      </c>
      <c r="G52" s="103">
        <v>0</v>
      </c>
      <c r="H52" s="103">
        <v>0</v>
      </c>
      <c r="I52" s="103">
        <v>0</v>
      </c>
      <c r="J52" s="103">
        <v>0</v>
      </c>
      <c r="K52" s="103">
        <v>0</v>
      </c>
      <c r="L52" s="103">
        <v>0</v>
      </c>
      <c r="M52" s="103">
        <v>0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3">
        <v>0</v>
      </c>
      <c r="W52" s="103">
        <v>0</v>
      </c>
      <c r="X52" s="103">
        <v>0</v>
      </c>
      <c r="Y52" s="103">
        <v>0</v>
      </c>
      <c r="Z52" s="103">
        <v>0</v>
      </c>
      <c r="AA52" s="103">
        <v>0</v>
      </c>
      <c r="AB52" s="103">
        <v>0</v>
      </c>
      <c r="AC52" s="103">
        <v>0</v>
      </c>
      <c r="AD52" s="103">
        <v>0</v>
      </c>
      <c r="AE52" s="103">
        <v>0</v>
      </c>
      <c r="AF52" s="103">
        <v>0</v>
      </c>
      <c r="AG52" s="103">
        <v>0</v>
      </c>
      <c r="AH52" s="103">
        <v>0</v>
      </c>
      <c r="AI52" s="103">
        <v>0</v>
      </c>
      <c r="AJ52" s="103">
        <v>0</v>
      </c>
      <c r="AK52" s="103">
        <v>0</v>
      </c>
      <c r="AL52" s="103">
        <v>0</v>
      </c>
      <c r="AM52" s="103">
        <v>0</v>
      </c>
      <c r="AN52" s="103">
        <v>0</v>
      </c>
      <c r="AO52" s="103">
        <v>0</v>
      </c>
      <c r="AP52" s="103">
        <v>0</v>
      </c>
      <c r="AQ52" s="103">
        <v>0</v>
      </c>
      <c r="AR52" s="103">
        <v>0</v>
      </c>
      <c r="AS52" s="103">
        <v>0</v>
      </c>
      <c r="AT52" s="103">
        <v>5</v>
      </c>
      <c r="AU52" s="103">
        <v>2700</v>
      </c>
      <c r="AV52" s="103">
        <v>5</v>
      </c>
      <c r="AW52" s="103">
        <v>2700</v>
      </c>
      <c r="AX52" s="103">
        <v>5</v>
      </c>
      <c r="AY52" s="103">
        <v>2700</v>
      </c>
      <c r="AZ52" s="103">
        <v>7</v>
      </c>
      <c r="BA52" s="103">
        <v>3780</v>
      </c>
      <c r="BB52" s="103">
        <v>9</v>
      </c>
      <c r="BC52" s="103">
        <v>4860</v>
      </c>
      <c r="BD52" s="103">
        <v>5</v>
      </c>
      <c r="BE52" s="103">
        <v>2700</v>
      </c>
      <c r="BF52" s="103">
        <v>9</v>
      </c>
      <c r="BG52" s="103">
        <v>4860</v>
      </c>
      <c r="BH52" s="103">
        <v>11</v>
      </c>
      <c r="BI52" s="103">
        <v>5940</v>
      </c>
      <c r="BJ52" s="103">
        <v>11</v>
      </c>
      <c r="BK52" s="103">
        <v>5940</v>
      </c>
      <c r="BL52" s="103">
        <v>6</v>
      </c>
      <c r="BM52" s="103">
        <v>3240</v>
      </c>
      <c r="BN52" s="103">
        <v>10</v>
      </c>
      <c r="BO52" s="103">
        <v>5400</v>
      </c>
      <c r="BP52" s="103">
        <v>20</v>
      </c>
      <c r="BQ52" s="103">
        <v>10800</v>
      </c>
      <c r="BR52" s="103">
        <v>19</v>
      </c>
      <c r="BS52" s="103">
        <v>10260</v>
      </c>
      <c r="BT52" s="103">
        <v>19</v>
      </c>
      <c r="BU52" s="103">
        <v>10260</v>
      </c>
      <c r="BV52" s="103">
        <v>17</v>
      </c>
      <c r="BW52" s="103">
        <v>9180</v>
      </c>
      <c r="BX52" s="103">
        <v>19</v>
      </c>
      <c r="BY52" s="103">
        <v>10260</v>
      </c>
      <c r="BZ52" s="103">
        <v>25</v>
      </c>
      <c r="CA52" s="103">
        <v>13500</v>
      </c>
      <c r="CB52" s="103">
        <v>20</v>
      </c>
      <c r="CC52" s="103">
        <v>10800</v>
      </c>
      <c r="CD52" s="103">
        <v>21</v>
      </c>
      <c r="CE52" s="103">
        <v>11340</v>
      </c>
      <c r="CF52" s="103">
        <v>73</v>
      </c>
      <c r="CG52" s="103">
        <v>39420</v>
      </c>
      <c r="CH52" s="103">
        <v>49</v>
      </c>
      <c r="CI52" s="103">
        <v>26460</v>
      </c>
      <c r="CJ52" s="103">
        <v>82</v>
      </c>
      <c r="CK52" s="103">
        <v>44280</v>
      </c>
      <c r="CL52" s="103">
        <v>61</v>
      </c>
      <c r="CM52" s="103">
        <v>32940</v>
      </c>
      <c r="CN52" s="103">
        <v>65.678446761018236</v>
      </c>
      <c r="CO52" s="103">
        <v>35466.361250949849</v>
      </c>
      <c r="CP52" s="103">
        <v>7.3622842453176638</v>
      </c>
      <c r="CQ52" s="103">
        <v>3975.6334924715384</v>
      </c>
      <c r="CR52" s="103">
        <v>19.61275573465592</v>
      </c>
      <c r="CS52" s="103">
        <v>10590.888096714198</v>
      </c>
      <c r="CT52" s="103">
        <v>20.299477537229382</v>
      </c>
      <c r="CU52" s="103">
        <v>10961.717870103867</v>
      </c>
    </row>
    <row r="53" spans="2:99" x14ac:dyDescent="0.2">
      <c r="C53" s="102" t="s">
        <v>218</v>
      </c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</v>
      </c>
      <c r="Y53" s="103">
        <v>0</v>
      </c>
      <c r="Z53" s="103">
        <v>0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</v>
      </c>
      <c r="AG53" s="103"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</v>
      </c>
      <c r="AR53" s="103">
        <v>0</v>
      </c>
      <c r="AS53" s="103">
        <v>0</v>
      </c>
      <c r="AT53" s="103">
        <v>5</v>
      </c>
      <c r="AU53" s="103">
        <v>2034</v>
      </c>
      <c r="AV53" s="103">
        <v>5</v>
      </c>
      <c r="AW53" s="103">
        <v>2034</v>
      </c>
      <c r="AX53" s="103">
        <v>4</v>
      </c>
      <c r="AY53" s="103">
        <v>1627.2</v>
      </c>
      <c r="AZ53" s="103">
        <v>8</v>
      </c>
      <c r="BA53" s="103">
        <v>3254.4</v>
      </c>
      <c r="BB53" s="103">
        <v>7</v>
      </c>
      <c r="BC53" s="103">
        <v>2847.6</v>
      </c>
      <c r="BD53" s="103">
        <v>5</v>
      </c>
      <c r="BE53" s="103">
        <v>2034</v>
      </c>
      <c r="BF53" s="103">
        <v>8</v>
      </c>
      <c r="BG53" s="103">
        <v>3254.4</v>
      </c>
      <c r="BH53" s="103">
        <v>12</v>
      </c>
      <c r="BI53" s="103">
        <v>4881.6000000000004</v>
      </c>
      <c r="BJ53" s="103">
        <v>13</v>
      </c>
      <c r="BK53" s="103">
        <v>5288.4000000000005</v>
      </c>
      <c r="BL53" s="103">
        <v>7</v>
      </c>
      <c r="BM53" s="103">
        <v>2847.6</v>
      </c>
      <c r="BN53" s="103">
        <v>9</v>
      </c>
      <c r="BO53" s="103">
        <v>3661.2000000000003</v>
      </c>
      <c r="BP53" s="103">
        <v>18</v>
      </c>
      <c r="BQ53" s="103">
        <v>7322.4000000000005</v>
      </c>
      <c r="BR53" s="103">
        <v>18</v>
      </c>
      <c r="BS53" s="103">
        <v>7322.4000000000005</v>
      </c>
      <c r="BT53" s="103">
        <v>17</v>
      </c>
      <c r="BU53" s="103">
        <v>6915.6</v>
      </c>
      <c r="BV53" s="103">
        <v>18</v>
      </c>
      <c r="BW53" s="103">
        <v>7322.4000000000005</v>
      </c>
      <c r="BX53" s="103">
        <v>18</v>
      </c>
      <c r="BY53" s="103">
        <v>7322.4000000000005</v>
      </c>
      <c r="BZ53" s="103">
        <v>26</v>
      </c>
      <c r="CA53" s="103">
        <v>10576.800000000001</v>
      </c>
      <c r="CB53" s="103">
        <v>21</v>
      </c>
      <c r="CC53" s="103">
        <v>8542.8000000000011</v>
      </c>
      <c r="CD53" s="103">
        <v>19</v>
      </c>
      <c r="CE53" s="103">
        <v>7729.2</v>
      </c>
      <c r="CF53" s="103">
        <v>81</v>
      </c>
      <c r="CG53" s="103">
        <v>32950.800000000003</v>
      </c>
      <c r="CH53" s="103">
        <v>47</v>
      </c>
      <c r="CI53" s="103">
        <v>19119.600000000002</v>
      </c>
      <c r="CJ53" s="103">
        <v>81</v>
      </c>
      <c r="CK53" s="103">
        <v>32950.800000000003</v>
      </c>
      <c r="CL53" s="103">
        <v>56</v>
      </c>
      <c r="CM53" s="103">
        <v>22780.799999999999</v>
      </c>
      <c r="CN53" s="103">
        <v>73.256729079597264</v>
      </c>
      <c r="CO53" s="103">
        <v>29800.837389580167</v>
      </c>
      <c r="CP53" s="103">
        <v>7.5110172603745866</v>
      </c>
      <c r="CQ53" s="103">
        <v>3055.4818215203818</v>
      </c>
      <c r="CR53" s="103">
        <v>20.176340669559828</v>
      </c>
      <c r="CS53" s="103">
        <v>8207.7353843769379</v>
      </c>
      <c r="CT53" s="103">
        <v>19.886606807658616</v>
      </c>
      <c r="CU53" s="103">
        <v>8089.8716493555248</v>
      </c>
    </row>
    <row r="54" spans="2:99" x14ac:dyDescent="0.2">
      <c r="C54" s="102" t="s">
        <v>219</v>
      </c>
      <c r="D54" s="103">
        <v>0</v>
      </c>
      <c r="E54" s="103">
        <v>0</v>
      </c>
      <c r="F54" s="103">
        <v>0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3">
        <v>0</v>
      </c>
      <c r="W54" s="103">
        <v>0</v>
      </c>
      <c r="X54" s="103">
        <v>0</v>
      </c>
      <c r="Y54" s="103">
        <v>0</v>
      </c>
      <c r="Z54" s="103">
        <v>0</v>
      </c>
      <c r="AA54" s="103">
        <v>0</v>
      </c>
      <c r="AB54" s="103">
        <v>0</v>
      </c>
      <c r="AC54" s="103">
        <v>0</v>
      </c>
      <c r="AD54" s="103">
        <v>0</v>
      </c>
      <c r="AE54" s="103">
        <v>0</v>
      </c>
      <c r="AF54" s="103">
        <v>0</v>
      </c>
      <c r="AG54" s="103">
        <v>0</v>
      </c>
      <c r="AH54" s="103">
        <v>0</v>
      </c>
      <c r="AI54" s="103">
        <v>0</v>
      </c>
      <c r="AJ54" s="103">
        <v>0</v>
      </c>
      <c r="AK54" s="103">
        <v>0</v>
      </c>
      <c r="AL54" s="103">
        <v>0</v>
      </c>
      <c r="AM54" s="103">
        <v>0</v>
      </c>
      <c r="AN54" s="103">
        <v>0</v>
      </c>
      <c r="AO54" s="103">
        <v>0</v>
      </c>
      <c r="AP54" s="103">
        <v>0</v>
      </c>
      <c r="AQ54" s="103">
        <v>0</v>
      </c>
      <c r="AR54" s="103">
        <v>0</v>
      </c>
      <c r="AS54" s="103">
        <v>0</v>
      </c>
      <c r="AT54" s="103">
        <v>6</v>
      </c>
      <c r="AU54" s="103">
        <v>2008.8000000000002</v>
      </c>
      <c r="AV54" s="103">
        <v>5</v>
      </c>
      <c r="AW54" s="103">
        <v>1674</v>
      </c>
      <c r="AX54" s="103">
        <v>4</v>
      </c>
      <c r="AY54" s="103">
        <v>1339.2</v>
      </c>
      <c r="AZ54" s="103">
        <v>8</v>
      </c>
      <c r="BA54" s="103">
        <v>2678.4</v>
      </c>
      <c r="BB54" s="103">
        <v>8</v>
      </c>
      <c r="BC54" s="103">
        <v>2678.4</v>
      </c>
      <c r="BD54" s="103">
        <v>5</v>
      </c>
      <c r="BE54" s="103">
        <v>1674</v>
      </c>
      <c r="BF54" s="103">
        <v>8</v>
      </c>
      <c r="BG54" s="103">
        <v>2678.4</v>
      </c>
      <c r="BH54" s="103">
        <v>11</v>
      </c>
      <c r="BI54" s="103">
        <v>3682.8</v>
      </c>
      <c r="BJ54" s="103">
        <v>13</v>
      </c>
      <c r="BK54" s="103">
        <v>4352.4000000000005</v>
      </c>
      <c r="BL54" s="103">
        <v>6</v>
      </c>
      <c r="BM54" s="103">
        <v>2008.8000000000002</v>
      </c>
      <c r="BN54" s="103">
        <v>10</v>
      </c>
      <c r="BO54" s="103">
        <v>3348</v>
      </c>
      <c r="BP54" s="103">
        <v>19</v>
      </c>
      <c r="BQ54" s="103">
        <v>6361.2</v>
      </c>
      <c r="BR54" s="103">
        <v>19</v>
      </c>
      <c r="BS54" s="103">
        <v>6361.2</v>
      </c>
      <c r="BT54" s="103">
        <v>17</v>
      </c>
      <c r="BU54" s="103">
        <v>5691.6</v>
      </c>
      <c r="BV54" s="103">
        <v>18</v>
      </c>
      <c r="BW54" s="103">
        <v>6026.4000000000005</v>
      </c>
      <c r="BX54" s="103">
        <v>22</v>
      </c>
      <c r="BY54" s="103">
        <v>7365.6</v>
      </c>
      <c r="BZ54" s="103">
        <v>22</v>
      </c>
      <c r="CA54" s="103">
        <v>7365.6</v>
      </c>
      <c r="CB54" s="103">
        <v>18</v>
      </c>
      <c r="CC54" s="103">
        <v>6026.4000000000005</v>
      </c>
      <c r="CD54" s="103">
        <v>20</v>
      </c>
      <c r="CE54" s="103">
        <v>6696</v>
      </c>
      <c r="CF54" s="103">
        <v>73</v>
      </c>
      <c r="CG54" s="103">
        <v>24440.400000000001</v>
      </c>
      <c r="CH54" s="103">
        <v>47</v>
      </c>
      <c r="CI54" s="103">
        <v>15735.6</v>
      </c>
      <c r="CJ54" s="103">
        <v>87</v>
      </c>
      <c r="CK54" s="103">
        <v>29127.600000000002</v>
      </c>
      <c r="CL54" s="103">
        <v>57</v>
      </c>
      <c r="CM54" s="103">
        <v>19083.600000000002</v>
      </c>
      <c r="CN54" s="103">
        <v>66.239801006838917</v>
      </c>
      <c r="CO54" s="103">
        <v>22177.085377089668</v>
      </c>
      <c r="CP54" s="103">
        <v>7.4738340066103559</v>
      </c>
      <c r="CQ54" s="103">
        <v>2502.2396254131472</v>
      </c>
      <c r="CR54" s="103">
        <v>18.203793397396158</v>
      </c>
      <c r="CS54" s="103">
        <v>6094.6300294482335</v>
      </c>
      <c r="CT54" s="103">
        <v>20.093042172444001</v>
      </c>
      <c r="CU54" s="103">
        <v>6727.1505193342518</v>
      </c>
    </row>
    <row r="55" spans="2:99" x14ac:dyDescent="0.2">
      <c r="C55" s="102" t="s">
        <v>220</v>
      </c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0</v>
      </c>
      <c r="Y55" s="103">
        <v>0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v>0</v>
      </c>
      <c r="AN55" s="103">
        <v>0</v>
      </c>
      <c r="AO55" s="103">
        <v>0</v>
      </c>
      <c r="AP55" s="103">
        <v>0</v>
      </c>
      <c r="AQ55" s="103">
        <v>0</v>
      </c>
      <c r="AR55" s="103">
        <v>0</v>
      </c>
      <c r="AS55" s="103">
        <v>0</v>
      </c>
      <c r="AT55" s="103">
        <v>5</v>
      </c>
      <c r="AU55" s="103">
        <v>3318</v>
      </c>
      <c r="AV55" s="103">
        <v>5</v>
      </c>
      <c r="AW55" s="103">
        <v>3318</v>
      </c>
      <c r="AX55" s="103">
        <v>5</v>
      </c>
      <c r="AY55" s="103">
        <v>3318</v>
      </c>
      <c r="AZ55" s="103">
        <v>7</v>
      </c>
      <c r="BA55" s="103">
        <v>4645.2</v>
      </c>
      <c r="BB55" s="103">
        <v>8</v>
      </c>
      <c r="BC55" s="103">
        <v>5308.8</v>
      </c>
      <c r="BD55" s="103">
        <v>4</v>
      </c>
      <c r="BE55" s="103">
        <v>2654.4</v>
      </c>
      <c r="BF55" s="103">
        <v>7</v>
      </c>
      <c r="BG55" s="103">
        <v>4645.2</v>
      </c>
      <c r="BH55" s="103">
        <v>13</v>
      </c>
      <c r="BI55" s="103">
        <v>8626.8000000000011</v>
      </c>
      <c r="BJ55" s="103">
        <v>11</v>
      </c>
      <c r="BK55" s="103">
        <v>7299.6</v>
      </c>
      <c r="BL55" s="103">
        <v>7</v>
      </c>
      <c r="BM55" s="103">
        <v>4645.2</v>
      </c>
      <c r="BN55" s="103">
        <v>9</v>
      </c>
      <c r="BO55" s="103">
        <v>5972.4000000000005</v>
      </c>
      <c r="BP55" s="103">
        <v>19</v>
      </c>
      <c r="BQ55" s="103">
        <v>12608.4</v>
      </c>
      <c r="BR55" s="103">
        <v>21</v>
      </c>
      <c r="BS55" s="103">
        <v>13935.6</v>
      </c>
      <c r="BT55" s="103">
        <v>18</v>
      </c>
      <c r="BU55" s="103">
        <v>11944.800000000001</v>
      </c>
      <c r="BV55" s="103">
        <v>18</v>
      </c>
      <c r="BW55" s="103">
        <v>11944.800000000001</v>
      </c>
      <c r="BX55" s="103">
        <v>19</v>
      </c>
      <c r="BY55" s="103">
        <v>12608.4</v>
      </c>
      <c r="BZ55" s="103">
        <v>21</v>
      </c>
      <c r="CA55" s="103">
        <v>13935.6</v>
      </c>
      <c r="CB55" s="103">
        <v>19</v>
      </c>
      <c r="CC55" s="103">
        <v>12608.4</v>
      </c>
      <c r="CD55" s="103">
        <v>21</v>
      </c>
      <c r="CE55" s="103">
        <v>13935.6</v>
      </c>
      <c r="CF55" s="103">
        <v>67</v>
      </c>
      <c r="CG55" s="103">
        <v>44461.200000000004</v>
      </c>
      <c r="CH55" s="103">
        <v>45</v>
      </c>
      <c r="CI55" s="103">
        <v>29862</v>
      </c>
      <c r="CJ55" s="103">
        <v>82</v>
      </c>
      <c r="CK55" s="103">
        <v>54415.200000000004</v>
      </c>
      <c r="CL55" s="103">
        <v>54</v>
      </c>
      <c r="CM55" s="103">
        <v>35834.400000000001</v>
      </c>
      <c r="CN55" s="103">
        <v>61.748967040273548</v>
      </c>
      <c r="CO55" s="103">
        <v>40976.614527925529</v>
      </c>
      <c r="CP55" s="103">
        <v>7.7713000367242007</v>
      </c>
      <c r="CQ55" s="103">
        <v>5157.0347043701795</v>
      </c>
      <c r="CR55" s="103">
        <v>17.132982021078735</v>
      </c>
      <c r="CS55" s="103">
        <v>11369.446869187848</v>
      </c>
      <c r="CT55" s="103">
        <v>17.615817795019396</v>
      </c>
      <c r="CU55" s="103">
        <v>11689.856688774871</v>
      </c>
    </row>
    <row r="56" spans="2:99" x14ac:dyDescent="0.2">
      <c r="C56" s="102" t="s">
        <v>221</v>
      </c>
      <c r="D56" s="103">
        <v>0</v>
      </c>
      <c r="E56" s="103">
        <v>0</v>
      </c>
      <c r="F56" s="103">
        <v>0</v>
      </c>
      <c r="G56" s="103">
        <v>0</v>
      </c>
      <c r="H56" s="103">
        <v>0</v>
      </c>
      <c r="I56" s="103">
        <v>0</v>
      </c>
      <c r="J56" s="103">
        <v>0</v>
      </c>
      <c r="K56" s="103">
        <v>0</v>
      </c>
      <c r="L56" s="103">
        <v>0</v>
      </c>
      <c r="M56" s="103">
        <v>0</v>
      </c>
      <c r="N56" s="103">
        <v>0</v>
      </c>
      <c r="O56" s="103">
        <v>0</v>
      </c>
      <c r="P56" s="103">
        <v>0</v>
      </c>
      <c r="Q56" s="103">
        <v>0</v>
      </c>
      <c r="R56" s="103">
        <v>0</v>
      </c>
      <c r="S56" s="103">
        <v>0</v>
      </c>
      <c r="T56" s="103">
        <v>0</v>
      </c>
      <c r="U56" s="103">
        <v>0</v>
      </c>
      <c r="V56" s="103">
        <v>0</v>
      </c>
      <c r="W56" s="103">
        <v>0</v>
      </c>
      <c r="X56" s="103">
        <v>0</v>
      </c>
      <c r="Y56" s="103">
        <v>0</v>
      </c>
      <c r="Z56" s="103">
        <v>0</v>
      </c>
      <c r="AA56" s="103">
        <v>0</v>
      </c>
      <c r="AB56" s="103">
        <v>0</v>
      </c>
      <c r="AC56" s="103">
        <v>0</v>
      </c>
      <c r="AD56" s="103">
        <v>0</v>
      </c>
      <c r="AE56" s="103">
        <v>0</v>
      </c>
      <c r="AF56" s="103">
        <v>0</v>
      </c>
      <c r="AG56" s="103">
        <v>0</v>
      </c>
      <c r="AH56" s="103">
        <v>0</v>
      </c>
      <c r="AI56" s="103">
        <v>0</v>
      </c>
      <c r="AJ56" s="103">
        <v>0</v>
      </c>
      <c r="AK56" s="103">
        <v>0</v>
      </c>
      <c r="AL56" s="103">
        <v>0</v>
      </c>
      <c r="AM56" s="103">
        <v>0</v>
      </c>
      <c r="AN56" s="103">
        <v>0</v>
      </c>
      <c r="AO56" s="103">
        <v>0</v>
      </c>
      <c r="AP56" s="103">
        <v>0</v>
      </c>
      <c r="AQ56" s="103">
        <v>0</v>
      </c>
      <c r="AR56" s="103">
        <v>0</v>
      </c>
      <c r="AS56" s="103">
        <v>0</v>
      </c>
      <c r="AT56" s="103">
        <v>6</v>
      </c>
      <c r="AU56" s="103">
        <v>6904.7999999999993</v>
      </c>
      <c r="AV56" s="103">
        <v>5</v>
      </c>
      <c r="AW56" s="103">
        <v>5754</v>
      </c>
      <c r="AX56" s="103">
        <v>4</v>
      </c>
      <c r="AY56" s="103">
        <v>4603.2</v>
      </c>
      <c r="AZ56" s="103">
        <v>7</v>
      </c>
      <c r="BA56" s="103">
        <v>8055.5999999999995</v>
      </c>
      <c r="BB56" s="103">
        <v>8</v>
      </c>
      <c r="BC56" s="103">
        <v>9206.4</v>
      </c>
      <c r="BD56" s="103">
        <v>4</v>
      </c>
      <c r="BE56" s="103">
        <v>4603.2</v>
      </c>
      <c r="BF56" s="103">
        <v>8</v>
      </c>
      <c r="BG56" s="103">
        <v>9206.4</v>
      </c>
      <c r="BH56" s="103">
        <v>11</v>
      </c>
      <c r="BI56" s="103">
        <v>12658.8</v>
      </c>
      <c r="BJ56" s="103">
        <v>10</v>
      </c>
      <c r="BK56" s="103">
        <v>11508</v>
      </c>
      <c r="BL56" s="103">
        <v>6</v>
      </c>
      <c r="BM56" s="103">
        <v>6904.7999999999993</v>
      </c>
      <c r="BN56" s="103">
        <v>9</v>
      </c>
      <c r="BO56" s="103">
        <v>10357.199999999999</v>
      </c>
      <c r="BP56" s="103">
        <v>18</v>
      </c>
      <c r="BQ56" s="103">
        <v>20714.399999999998</v>
      </c>
      <c r="BR56" s="103">
        <v>18</v>
      </c>
      <c r="BS56" s="103">
        <v>20714.399999999998</v>
      </c>
      <c r="BT56" s="103">
        <v>18</v>
      </c>
      <c r="BU56" s="103">
        <v>20714.399999999998</v>
      </c>
      <c r="BV56" s="103">
        <v>18</v>
      </c>
      <c r="BW56" s="103">
        <v>20714.399999999998</v>
      </c>
      <c r="BX56" s="103">
        <v>17</v>
      </c>
      <c r="BY56" s="103">
        <v>19563.599999999999</v>
      </c>
      <c r="BZ56" s="103">
        <v>23</v>
      </c>
      <c r="CA56" s="103">
        <v>26468.399999999998</v>
      </c>
      <c r="CB56" s="103">
        <v>17</v>
      </c>
      <c r="CC56" s="103">
        <v>19563.599999999999</v>
      </c>
      <c r="CD56" s="103">
        <v>18</v>
      </c>
      <c r="CE56" s="103">
        <v>20714.399999999998</v>
      </c>
      <c r="CF56" s="103">
        <v>62</v>
      </c>
      <c r="CG56" s="103">
        <v>71349.599999999991</v>
      </c>
      <c r="CH56" s="103">
        <v>46</v>
      </c>
      <c r="CI56" s="103">
        <v>52936.799999999996</v>
      </c>
      <c r="CJ56" s="103">
        <v>71</v>
      </c>
      <c r="CK56" s="103">
        <v>81706.8</v>
      </c>
      <c r="CL56" s="103">
        <v>55</v>
      </c>
      <c r="CM56" s="103">
        <v>63294</v>
      </c>
      <c r="CN56" s="103">
        <v>167</v>
      </c>
      <c r="CO56" s="103">
        <v>192183.6</v>
      </c>
      <c r="CP56" s="103">
        <v>160</v>
      </c>
      <c r="CQ56" s="103">
        <v>184128</v>
      </c>
      <c r="CR56" s="103">
        <v>165.5822433610781</v>
      </c>
      <c r="CS56" s="103">
        <v>190552.04565992867</v>
      </c>
      <c r="CT56" s="103">
        <v>21.077124183006536</v>
      </c>
      <c r="CU56" s="103">
        <v>24255.554509803922</v>
      </c>
    </row>
    <row r="57" spans="2:99" x14ac:dyDescent="0.2">
      <c r="C57" s="102" t="s">
        <v>222</v>
      </c>
      <c r="D57" s="103">
        <v>0</v>
      </c>
      <c r="E57" s="103">
        <v>0</v>
      </c>
      <c r="F57" s="103">
        <v>0</v>
      </c>
      <c r="G57" s="103">
        <v>0</v>
      </c>
      <c r="H57" s="103">
        <v>0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N57" s="103">
        <v>0</v>
      </c>
      <c r="AO57" s="103">
        <v>0</v>
      </c>
      <c r="AP57" s="103">
        <v>0</v>
      </c>
      <c r="AQ57" s="103">
        <v>0</v>
      </c>
      <c r="AR57" s="103">
        <v>0</v>
      </c>
      <c r="AS57" s="103">
        <v>0</v>
      </c>
      <c r="AT57" s="103">
        <v>6</v>
      </c>
      <c r="AU57" s="103">
        <v>8467.2000000000007</v>
      </c>
      <c r="AV57" s="103">
        <v>5</v>
      </c>
      <c r="AW57" s="103">
        <v>7056</v>
      </c>
      <c r="AX57" s="103">
        <v>4</v>
      </c>
      <c r="AY57" s="103">
        <v>5644.8</v>
      </c>
      <c r="AZ57" s="103">
        <v>7</v>
      </c>
      <c r="BA57" s="103">
        <v>9878.4</v>
      </c>
      <c r="BB57" s="103">
        <v>8</v>
      </c>
      <c r="BC57" s="103">
        <v>11289.6</v>
      </c>
      <c r="BD57" s="103">
        <v>4</v>
      </c>
      <c r="BE57" s="103">
        <v>5644.8</v>
      </c>
      <c r="BF57" s="103">
        <v>8</v>
      </c>
      <c r="BG57" s="103">
        <v>11289.6</v>
      </c>
      <c r="BH57" s="103">
        <v>11</v>
      </c>
      <c r="BI57" s="103">
        <v>15523.2</v>
      </c>
      <c r="BJ57" s="103">
        <v>11</v>
      </c>
      <c r="BK57" s="103">
        <v>15523.2</v>
      </c>
      <c r="BL57" s="103">
        <v>6</v>
      </c>
      <c r="BM57" s="103">
        <v>8467.2000000000007</v>
      </c>
      <c r="BN57" s="103">
        <v>9</v>
      </c>
      <c r="BO57" s="103">
        <v>12700.800000000001</v>
      </c>
      <c r="BP57" s="103">
        <v>16</v>
      </c>
      <c r="BQ57" s="103">
        <v>22579.200000000001</v>
      </c>
      <c r="BR57" s="103">
        <v>16</v>
      </c>
      <c r="BS57" s="103">
        <v>22579.200000000001</v>
      </c>
      <c r="BT57" s="103">
        <v>16</v>
      </c>
      <c r="BU57" s="103">
        <v>22579.200000000001</v>
      </c>
      <c r="BV57" s="103">
        <v>19</v>
      </c>
      <c r="BW57" s="103">
        <v>26812.799999999999</v>
      </c>
      <c r="BX57" s="103">
        <v>16</v>
      </c>
      <c r="BY57" s="103">
        <v>22579.200000000001</v>
      </c>
      <c r="BZ57" s="103">
        <v>20</v>
      </c>
      <c r="CA57" s="103">
        <v>28224</v>
      </c>
      <c r="CB57" s="103">
        <v>16</v>
      </c>
      <c r="CC57" s="103">
        <v>22579.200000000001</v>
      </c>
      <c r="CD57" s="103">
        <v>18</v>
      </c>
      <c r="CE57" s="103">
        <v>25401.600000000002</v>
      </c>
      <c r="CF57" s="103">
        <v>59</v>
      </c>
      <c r="CG57" s="103">
        <v>83260.800000000003</v>
      </c>
      <c r="CH57" s="103">
        <v>46</v>
      </c>
      <c r="CI57" s="103">
        <v>64915.200000000004</v>
      </c>
      <c r="CJ57" s="103">
        <v>67</v>
      </c>
      <c r="CK57" s="103">
        <v>94550.400000000009</v>
      </c>
      <c r="CL57" s="103">
        <v>51</v>
      </c>
      <c r="CM57" s="103">
        <v>71971.199999999997</v>
      </c>
      <c r="CN57" s="103">
        <v>50.802559246770521</v>
      </c>
      <c r="CO57" s="103">
        <v>71692.571609042556</v>
      </c>
      <c r="CP57" s="103">
        <v>5.2800220345207487</v>
      </c>
      <c r="CQ57" s="103">
        <v>7451.1670951156811</v>
      </c>
      <c r="CR57" s="103">
        <v>14.653208307501549</v>
      </c>
      <c r="CS57" s="103">
        <v>20678.607563546186</v>
      </c>
      <c r="CT57" s="103">
        <v>13.693545864097109</v>
      </c>
      <c r="CU57" s="103">
        <v>19324.33192341384</v>
      </c>
    </row>
    <row r="58" spans="2:99" x14ac:dyDescent="0.2">
      <c r="C58" s="102" t="s">
        <v>223</v>
      </c>
      <c r="D58" s="103">
        <v>0</v>
      </c>
      <c r="E58" s="103">
        <v>0</v>
      </c>
      <c r="F58" s="103">
        <v>0</v>
      </c>
      <c r="G58" s="103">
        <v>0</v>
      </c>
      <c r="H58" s="103">
        <v>0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N58" s="103">
        <v>0</v>
      </c>
      <c r="AO58" s="103">
        <v>0</v>
      </c>
      <c r="AP58" s="103">
        <v>0</v>
      </c>
      <c r="AQ58" s="103">
        <v>0</v>
      </c>
      <c r="AR58" s="103">
        <v>0</v>
      </c>
      <c r="AS58" s="103">
        <v>0</v>
      </c>
      <c r="AT58" s="103">
        <v>6</v>
      </c>
      <c r="AU58" s="103">
        <v>7063.2000000000007</v>
      </c>
      <c r="AV58" s="103">
        <v>5</v>
      </c>
      <c r="AW58" s="103">
        <v>5886</v>
      </c>
      <c r="AX58" s="103">
        <v>4</v>
      </c>
      <c r="AY58" s="103">
        <v>4708.8</v>
      </c>
      <c r="AZ58" s="103">
        <v>8</v>
      </c>
      <c r="BA58" s="103">
        <v>9417.6</v>
      </c>
      <c r="BB58" s="103">
        <v>7</v>
      </c>
      <c r="BC58" s="103">
        <v>8240.4</v>
      </c>
      <c r="BD58" s="103">
        <v>5</v>
      </c>
      <c r="BE58" s="103">
        <v>5886</v>
      </c>
      <c r="BF58" s="103">
        <v>8</v>
      </c>
      <c r="BG58" s="103">
        <v>9417.6</v>
      </c>
      <c r="BH58" s="103">
        <v>11</v>
      </c>
      <c r="BI58" s="103">
        <v>12949.2</v>
      </c>
      <c r="BJ58" s="103">
        <v>12</v>
      </c>
      <c r="BK58" s="103">
        <v>14126.400000000001</v>
      </c>
      <c r="BL58" s="103">
        <v>7</v>
      </c>
      <c r="BM58" s="103">
        <v>8240.4</v>
      </c>
      <c r="BN58" s="103">
        <v>8</v>
      </c>
      <c r="BO58" s="103">
        <v>9417.6</v>
      </c>
      <c r="BP58" s="103">
        <v>17</v>
      </c>
      <c r="BQ58" s="103">
        <v>20012.400000000001</v>
      </c>
      <c r="BR58" s="103">
        <v>19</v>
      </c>
      <c r="BS58" s="103">
        <v>22366.799999999999</v>
      </c>
      <c r="BT58" s="103">
        <v>16</v>
      </c>
      <c r="BU58" s="103">
        <v>18835.2</v>
      </c>
      <c r="BV58" s="103">
        <v>16</v>
      </c>
      <c r="BW58" s="103">
        <v>18835.2</v>
      </c>
      <c r="BX58" s="103">
        <v>18</v>
      </c>
      <c r="BY58" s="103">
        <v>21189.600000000002</v>
      </c>
      <c r="BZ58" s="103">
        <v>22</v>
      </c>
      <c r="CA58" s="103">
        <v>25898.400000000001</v>
      </c>
      <c r="CB58" s="103">
        <v>17</v>
      </c>
      <c r="CC58" s="103">
        <v>20012.400000000001</v>
      </c>
      <c r="CD58" s="103">
        <v>20</v>
      </c>
      <c r="CE58" s="103">
        <v>23544</v>
      </c>
      <c r="CF58" s="103">
        <v>70</v>
      </c>
      <c r="CG58" s="103">
        <v>82404</v>
      </c>
      <c r="CH58" s="103">
        <v>47</v>
      </c>
      <c r="CI58" s="103">
        <v>55328.4</v>
      </c>
      <c r="CJ58" s="103">
        <v>70</v>
      </c>
      <c r="CK58" s="103">
        <v>82404</v>
      </c>
      <c r="CL58" s="103">
        <v>54</v>
      </c>
      <c r="CM58" s="103">
        <v>63568.800000000003</v>
      </c>
      <c r="CN58" s="103">
        <v>162</v>
      </c>
      <c r="CO58" s="103">
        <v>190706.4</v>
      </c>
      <c r="CP58" s="103">
        <v>176</v>
      </c>
      <c r="CQ58" s="103">
        <v>207187.20000000001</v>
      </c>
      <c r="CR58" s="103">
        <v>144.59294490685693</v>
      </c>
      <c r="CS58" s="103">
        <v>170214.81474435198</v>
      </c>
      <c r="CT58" s="103">
        <v>22.076470588235292</v>
      </c>
      <c r="CU58" s="103">
        <v>25988.421176470587</v>
      </c>
    </row>
    <row r="59" spans="2:99" x14ac:dyDescent="0.2">
      <c r="C59" s="102" t="s">
        <v>224</v>
      </c>
      <c r="D59" s="103">
        <v>0</v>
      </c>
      <c r="E59" s="103">
        <v>0</v>
      </c>
      <c r="F59" s="103">
        <v>0</v>
      </c>
      <c r="G59" s="103">
        <v>0</v>
      </c>
      <c r="H59" s="103">
        <v>0</v>
      </c>
      <c r="I59" s="103">
        <v>0</v>
      </c>
      <c r="J59" s="103">
        <v>0</v>
      </c>
      <c r="K59" s="103">
        <v>0</v>
      </c>
      <c r="L59" s="103">
        <v>0</v>
      </c>
      <c r="M59" s="103">
        <v>0</v>
      </c>
      <c r="N59" s="103">
        <v>0</v>
      </c>
      <c r="O59" s="103"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3">
        <v>0</v>
      </c>
      <c r="W59" s="103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6</v>
      </c>
      <c r="AU59" s="103">
        <v>1821.6</v>
      </c>
      <c r="AV59" s="103">
        <v>5</v>
      </c>
      <c r="AW59" s="103">
        <v>1517.9999999999998</v>
      </c>
      <c r="AX59" s="103">
        <v>5</v>
      </c>
      <c r="AY59" s="103">
        <v>1517.9999999999998</v>
      </c>
      <c r="AZ59" s="103">
        <v>8</v>
      </c>
      <c r="BA59" s="103">
        <v>2428.7999999999997</v>
      </c>
      <c r="BB59" s="103">
        <v>8</v>
      </c>
      <c r="BC59" s="103">
        <v>2428.7999999999997</v>
      </c>
      <c r="BD59" s="103">
        <v>5</v>
      </c>
      <c r="BE59" s="103">
        <v>1517.9999999999998</v>
      </c>
      <c r="BF59" s="103">
        <v>9</v>
      </c>
      <c r="BG59" s="103">
        <v>2732.3999999999996</v>
      </c>
      <c r="BH59" s="103">
        <v>11</v>
      </c>
      <c r="BI59" s="103">
        <v>3339.5999999999995</v>
      </c>
      <c r="BJ59" s="103">
        <v>12</v>
      </c>
      <c r="BK59" s="103">
        <v>3643.2</v>
      </c>
      <c r="BL59" s="103">
        <v>7</v>
      </c>
      <c r="BM59" s="103">
        <v>2125.1999999999998</v>
      </c>
      <c r="BN59" s="103">
        <v>10</v>
      </c>
      <c r="BO59" s="103">
        <v>3035.9999999999995</v>
      </c>
      <c r="BP59" s="103">
        <v>20</v>
      </c>
      <c r="BQ59" s="103">
        <v>6071.9999999999991</v>
      </c>
      <c r="BR59" s="103">
        <v>19</v>
      </c>
      <c r="BS59" s="103">
        <v>5768.4</v>
      </c>
      <c r="BT59" s="103">
        <v>17</v>
      </c>
      <c r="BU59" s="103">
        <v>5161.2</v>
      </c>
      <c r="BV59" s="103">
        <v>21</v>
      </c>
      <c r="BW59" s="103">
        <v>6375.5999999999995</v>
      </c>
      <c r="BX59" s="103">
        <v>20</v>
      </c>
      <c r="BY59" s="103">
        <v>6071.9999999999991</v>
      </c>
      <c r="BZ59" s="103">
        <v>25</v>
      </c>
      <c r="CA59" s="103">
        <v>7589.9999999999991</v>
      </c>
      <c r="CB59" s="103">
        <v>21</v>
      </c>
      <c r="CC59" s="103">
        <v>6375.5999999999995</v>
      </c>
      <c r="CD59" s="103">
        <v>18</v>
      </c>
      <c r="CE59" s="103">
        <v>5464.7999999999993</v>
      </c>
      <c r="CF59" s="103">
        <v>73</v>
      </c>
      <c r="CG59" s="103">
        <v>22162.799999999999</v>
      </c>
      <c r="CH59" s="103">
        <v>49</v>
      </c>
      <c r="CI59" s="103">
        <v>14876.399999999998</v>
      </c>
      <c r="CJ59" s="103">
        <v>83</v>
      </c>
      <c r="CK59" s="103">
        <v>25198.799999999996</v>
      </c>
      <c r="CL59" s="103">
        <v>64</v>
      </c>
      <c r="CM59" s="103">
        <v>19430.399999999998</v>
      </c>
      <c r="CN59" s="103">
        <v>64.555738269376903</v>
      </c>
      <c r="CO59" s="103">
        <v>19599.122138582825</v>
      </c>
      <c r="CP59" s="103">
        <v>9.0727139184722727</v>
      </c>
      <c r="CQ59" s="103">
        <v>2754.4759456481816</v>
      </c>
      <c r="CR59" s="103">
        <v>20.627208617482953</v>
      </c>
      <c r="CS59" s="103">
        <v>6262.420536267824</v>
      </c>
      <c r="CT59" s="103">
        <v>20.84997184332374</v>
      </c>
      <c r="CU59" s="103">
        <v>6330.0514516330868</v>
      </c>
    </row>
    <row r="60" spans="2:99" x14ac:dyDescent="0.2">
      <c r="C60" s="102" t="s">
        <v>225</v>
      </c>
      <c r="D60" s="103">
        <v>0</v>
      </c>
      <c r="E60" s="103">
        <v>0</v>
      </c>
      <c r="F60" s="103">
        <v>0</v>
      </c>
      <c r="G60" s="103">
        <v>0</v>
      </c>
      <c r="H60" s="103">
        <v>0</v>
      </c>
      <c r="I60" s="103">
        <v>0</v>
      </c>
      <c r="J60" s="103">
        <v>0</v>
      </c>
      <c r="K60" s="103">
        <v>0</v>
      </c>
      <c r="L60" s="103">
        <v>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>
        <v>0</v>
      </c>
      <c r="X60" s="103">
        <v>0</v>
      </c>
      <c r="Y60" s="103">
        <v>0</v>
      </c>
      <c r="Z60" s="103">
        <v>0</v>
      </c>
      <c r="AA60" s="103">
        <v>0</v>
      </c>
      <c r="AB60" s="103">
        <v>0</v>
      </c>
      <c r="AC60" s="103">
        <v>0</v>
      </c>
      <c r="AD60" s="103">
        <v>0</v>
      </c>
      <c r="AE60" s="103">
        <v>0</v>
      </c>
      <c r="AF60" s="103">
        <v>0</v>
      </c>
      <c r="AG60" s="103">
        <v>0</v>
      </c>
      <c r="AH60" s="103">
        <v>0</v>
      </c>
      <c r="AI60" s="103">
        <v>0</v>
      </c>
      <c r="AJ60" s="103">
        <v>0</v>
      </c>
      <c r="AK60" s="103">
        <v>0</v>
      </c>
      <c r="AL60" s="103">
        <v>0</v>
      </c>
      <c r="AM60" s="103">
        <v>0</v>
      </c>
      <c r="AN60" s="103">
        <v>0</v>
      </c>
      <c r="AO60" s="103">
        <v>0</v>
      </c>
      <c r="AP60" s="103">
        <v>0</v>
      </c>
      <c r="AQ60" s="103">
        <v>0</v>
      </c>
      <c r="AR60" s="103">
        <v>0</v>
      </c>
      <c r="AS60" s="103">
        <v>0</v>
      </c>
      <c r="AT60" s="103">
        <v>6</v>
      </c>
      <c r="AU60" s="103">
        <v>3909.6000000000004</v>
      </c>
      <c r="AV60" s="103">
        <v>5</v>
      </c>
      <c r="AW60" s="103">
        <v>3258</v>
      </c>
      <c r="AX60" s="103">
        <v>5</v>
      </c>
      <c r="AY60" s="103">
        <v>3258</v>
      </c>
      <c r="AZ60" s="103">
        <v>8</v>
      </c>
      <c r="BA60" s="103">
        <v>5212.8</v>
      </c>
      <c r="BB60" s="103">
        <v>7</v>
      </c>
      <c r="BC60" s="103">
        <v>4561.2</v>
      </c>
      <c r="BD60" s="103">
        <v>4</v>
      </c>
      <c r="BE60" s="103">
        <v>2606.4</v>
      </c>
      <c r="BF60" s="103">
        <v>8</v>
      </c>
      <c r="BG60" s="103">
        <v>5212.8</v>
      </c>
      <c r="BH60" s="103">
        <v>13</v>
      </c>
      <c r="BI60" s="103">
        <v>8470.8000000000011</v>
      </c>
      <c r="BJ60" s="103">
        <v>11</v>
      </c>
      <c r="BK60" s="103">
        <v>7167.6</v>
      </c>
      <c r="BL60" s="103">
        <v>6</v>
      </c>
      <c r="BM60" s="103">
        <v>3909.6000000000004</v>
      </c>
      <c r="BN60" s="103">
        <v>9</v>
      </c>
      <c r="BO60" s="103">
        <v>5864.4000000000005</v>
      </c>
      <c r="BP60" s="103">
        <v>19</v>
      </c>
      <c r="BQ60" s="103">
        <v>12380.4</v>
      </c>
      <c r="BR60" s="103">
        <v>19</v>
      </c>
      <c r="BS60" s="103">
        <v>12380.4</v>
      </c>
      <c r="BT60" s="103">
        <v>18</v>
      </c>
      <c r="BU60" s="103">
        <v>11728.800000000001</v>
      </c>
      <c r="BV60" s="103">
        <v>17</v>
      </c>
      <c r="BW60" s="103">
        <v>11077.2</v>
      </c>
      <c r="BX60" s="103">
        <v>19</v>
      </c>
      <c r="BY60" s="103">
        <v>12380.4</v>
      </c>
      <c r="BZ60" s="103">
        <v>23</v>
      </c>
      <c r="CA60" s="103">
        <v>14986.800000000001</v>
      </c>
      <c r="CB60" s="103">
        <v>19</v>
      </c>
      <c r="CC60" s="103">
        <v>12380.4</v>
      </c>
      <c r="CD60" s="103">
        <v>20</v>
      </c>
      <c r="CE60" s="103">
        <v>13032</v>
      </c>
      <c r="CF60" s="103">
        <v>74</v>
      </c>
      <c r="CG60" s="103">
        <v>48218.400000000001</v>
      </c>
      <c r="CH60" s="103">
        <v>44</v>
      </c>
      <c r="CI60" s="103">
        <v>28670.400000000001</v>
      </c>
      <c r="CJ60" s="103">
        <v>83</v>
      </c>
      <c r="CK60" s="103">
        <v>54082.8</v>
      </c>
      <c r="CL60" s="103">
        <v>60</v>
      </c>
      <c r="CM60" s="103">
        <v>39096</v>
      </c>
      <c r="CN60" s="103">
        <v>66.801155252659569</v>
      </c>
      <c r="CO60" s="103">
        <v>43527.63276263298</v>
      </c>
      <c r="CP60" s="103">
        <v>7.1763679764965111</v>
      </c>
      <c r="CQ60" s="103">
        <v>4676.1213734851272</v>
      </c>
      <c r="CR60" s="103">
        <v>19.33096326720397</v>
      </c>
      <c r="CS60" s="103">
        <v>12596.055664910107</v>
      </c>
      <c r="CT60" s="103">
        <v>17.822253159804781</v>
      </c>
      <c r="CU60" s="103">
        <v>11612.980158928796</v>
      </c>
    </row>
    <row r="61" spans="2:99" x14ac:dyDescent="0.2">
      <c r="C61" s="102" t="s">
        <v>226</v>
      </c>
      <c r="D61" s="103">
        <v>0</v>
      </c>
      <c r="E61" s="103">
        <v>0</v>
      </c>
      <c r="F61" s="103">
        <v>0</v>
      </c>
      <c r="G61" s="103">
        <v>0</v>
      </c>
      <c r="H61" s="103">
        <v>0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3">
        <v>0</v>
      </c>
      <c r="W61" s="103">
        <v>0</v>
      </c>
      <c r="X61" s="103">
        <v>0</v>
      </c>
      <c r="Y61" s="103">
        <v>0</v>
      </c>
      <c r="Z61" s="103">
        <v>0</v>
      </c>
      <c r="AA61" s="103">
        <v>0</v>
      </c>
      <c r="AB61" s="103">
        <v>0</v>
      </c>
      <c r="AC61" s="103">
        <v>0</v>
      </c>
      <c r="AD61" s="103">
        <v>0</v>
      </c>
      <c r="AE61" s="103">
        <v>0</v>
      </c>
      <c r="AF61" s="103">
        <v>0</v>
      </c>
      <c r="AG61" s="103">
        <v>0</v>
      </c>
      <c r="AH61" s="103">
        <v>0</v>
      </c>
      <c r="AI61" s="103">
        <v>0</v>
      </c>
      <c r="AJ61" s="103">
        <v>0</v>
      </c>
      <c r="AK61" s="103">
        <v>0</v>
      </c>
      <c r="AL61" s="103">
        <v>0</v>
      </c>
      <c r="AM61" s="103">
        <v>0</v>
      </c>
      <c r="AN61" s="103">
        <v>0</v>
      </c>
      <c r="AO61" s="103">
        <v>0</v>
      </c>
      <c r="AP61" s="103">
        <v>0</v>
      </c>
      <c r="AQ61" s="103">
        <v>0</v>
      </c>
      <c r="AR61" s="103">
        <v>0</v>
      </c>
      <c r="AS61" s="103">
        <v>0</v>
      </c>
      <c r="AT61" s="103">
        <v>6</v>
      </c>
      <c r="AU61" s="103">
        <v>5709.5999999999995</v>
      </c>
      <c r="AV61" s="103">
        <v>5</v>
      </c>
      <c r="AW61" s="103">
        <v>4758</v>
      </c>
      <c r="AX61" s="103">
        <v>5</v>
      </c>
      <c r="AY61" s="103">
        <v>4758</v>
      </c>
      <c r="AZ61" s="103">
        <v>7</v>
      </c>
      <c r="BA61" s="103">
        <v>6661.1999999999989</v>
      </c>
      <c r="BB61" s="103">
        <v>7</v>
      </c>
      <c r="BC61" s="103">
        <v>6661.1999999999989</v>
      </c>
      <c r="BD61" s="103">
        <v>4</v>
      </c>
      <c r="BE61" s="103">
        <v>3806.3999999999996</v>
      </c>
      <c r="BF61" s="103">
        <v>8</v>
      </c>
      <c r="BG61" s="103">
        <v>7612.7999999999993</v>
      </c>
      <c r="BH61" s="103">
        <v>12</v>
      </c>
      <c r="BI61" s="103">
        <v>11419.199999999999</v>
      </c>
      <c r="BJ61" s="103">
        <v>10</v>
      </c>
      <c r="BK61" s="103">
        <v>9516</v>
      </c>
      <c r="BL61" s="103">
        <v>6</v>
      </c>
      <c r="BM61" s="103">
        <v>5709.5999999999995</v>
      </c>
      <c r="BN61" s="103">
        <v>9</v>
      </c>
      <c r="BO61" s="103">
        <v>8564.4</v>
      </c>
      <c r="BP61" s="103">
        <v>20</v>
      </c>
      <c r="BQ61" s="103">
        <v>19032</v>
      </c>
      <c r="BR61" s="103">
        <v>18</v>
      </c>
      <c r="BS61" s="103">
        <v>17128.8</v>
      </c>
      <c r="BT61" s="103">
        <v>19</v>
      </c>
      <c r="BU61" s="103">
        <v>18080.399999999998</v>
      </c>
      <c r="BV61" s="103">
        <v>17</v>
      </c>
      <c r="BW61" s="103">
        <v>16177.199999999999</v>
      </c>
      <c r="BX61" s="103">
        <v>17</v>
      </c>
      <c r="BY61" s="103">
        <v>16177.199999999999</v>
      </c>
      <c r="BZ61" s="103">
        <v>20</v>
      </c>
      <c r="CA61" s="103">
        <v>19032</v>
      </c>
      <c r="CB61" s="103">
        <v>17</v>
      </c>
      <c r="CC61" s="103">
        <v>16177.199999999999</v>
      </c>
      <c r="CD61" s="103">
        <v>19</v>
      </c>
      <c r="CE61" s="103">
        <v>18080.399999999998</v>
      </c>
      <c r="CF61" s="103">
        <v>62</v>
      </c>
      <c r="CG61" s="103">
        <v>58999.199999999997</v>
      </c>
      <c r="CH61" s="103">
        <v>49</v>
      </c>
      <c r="CI61" s="103">
        <v>46628.399999999994</v>
      </c>
      <c r="CJ61" s="103">
        <v>65</v>
      </c>
      <c r="CK61" s="103">
        <v>61853.999999999993</v>
      </c>
      <c r="CL61" s="103">
        <v>54</v>
      </c>
      <c r="CM61" s="103">
        <v>51386.399999999994</v>
      </c>
      <c r="CN61" s="103">
        <v>49.960527878039514</v>
      </c>
      <c r="CO61" s="103">
        <v>47542.438328742399</v>
      </c>
      <c r="CP61" s="103">
        <v>6.3583363936834374</v>
      </c>
      <c r="CQ61" s="103">
        <v>6050.5929122291582</v>
      </c>
      <c r="CR61" s="103">
        <v>16.062170644761313</v>
      </c>
      <c r="CS61" s="103">
        <v>15284.761585554865</v>
      </c>
      <c r="CT61" s="103">
        <v>16.101958453259918</v>
      </c>
      <c r="CU61" s="103">
        <v>15322.623664122137</v>
      </c>
    </row>
    <row r="62" spans="2:99" x14ac:dyDescent="0.2">
      <c r="C62" s="102" t="s">
        <v>227</v>
      </c>
      <c r="D62" s="103">
        <v>0</v>
      </c>
      <c r="E62" s="103">
        <v>0</v>
      </c>
      <c r="F62" s="103">
        <v>0</v>
      </c>
      <c r="G62" s="103">
        <v>0</v>
      </c>
      <c r="H62" s="103">
        <v>0</v>
      </c>
      <c r="I62" s="103">
        <v>0</v>
      </c>
      <c r="J62" s="103">
        <v>0</v>
      </c>
      <c r="K62" s="103">
        <v>0</v>
      </c>
      <c r="L62" s="103">
        <v>0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>
        <v>0</v>
      </c>
      <c r="U62" s="103">
        <v>0</v>
      </c>
      <c r="V62" s="103">
        <v>0</v>
      </c>
      <c r="W62" s="103">
        <v>0</v>
      </c>
      <c r="X62" s="103">
        <v>0</v>
      </c>
      <c r="Y62" s="103">
        <v>0</v>
      </c>
      <c r="Z62" s="103">
        <v>0</v>
      </c>
      <c r="AA62" s="103">
        <v>0</v>
      </c>
      <c r="AB62" s="103">
        <v>0</v>
      </c>
      <c r="AC62" s="103">
        <v>0</v>
      </c>
      <c r="AD62" s="103">
        <v>0</v>
      </c>
      <c r="AE62" s="103">
        <v>0</v>
      </c>
      <c r="AF62" s="103">
        <v>0</v>
      </c>
      <c r="AG62" s="103">
        <v>0</v>
      </c>
      <c r="AH62" s="103">
        <v>0</v>
      </c>
      <c r="AI62" s="103">
        <v>0</v>
      </c>
      <c r="AJ62" s="103">
        <v>0</v>
      </c>
      <c r="AK62" s="103">
        <v>0</v>
      </c>
      <c r="AL62" s="103">
        <v>0</v>
      </c>
      <c r="AM62" s="103">
        <v>0</v>
      </c>
      <c r="AN62" s="103">
        <v>0</v>
      </c>
      <c r="AO62" s="103">
        <v>0</v>
      </c>
      <c r="AP62" s="103">
        <v>0</v>
      </c>
      <c r="AQ62" s="103">
        <v>0</v>
      </c>
      <c r="AR62" s="103">
        <v>0</v>
      </c>
      <c r="AS62" s="103">
        <v>0</v>
      </c>
      <c r="AT62" s="103">
        <v>5</v>
      </c>
      <c r="AU62" s="103">
        <v>8526</v>
      </c>
      <c r="AV62" s="103">
        <v>5</v>
      </c>
      <c r="AW62" s="103">
        <v>8526</v>
      </c>
      <c r="AX62" s="103">
        <v>4</v>
      </c>
      <c r="AY62" s="103">
        <v>6820.8</v>
      </c>
      <c r="AZ62" s="103">
        <v>7</v>
      </c>
      <c r="BA62" s="103">
        <v>11936.4</v>
      </c>
      <c r="BB62" s="103">
        <v>8</v>
      </c>
      <c r="BC62" s="103">
        <v>13641.6</v>
      </c>
      <c r="BD62" s="103">
        <v>4</v>
      </c>
      <c r="BE62" s="103">
        <v>6820.8</v>
      </c>
      <c r="BF62" s="103">
        <v>7</v>
      </c>
      <c r="BG62" s="103">
        <v>11936.4</v>
      </c>
      <c r="BH62" s="103">
        <v>11</v>
      </c>
      <c r="BI62" s="103">
        <v>18757.2</v>
      </c>
      <c r="BJ62" s="103">
        <v>11</v>
      </c>
      <c r="BK62" s="103">
        <v>18757.2</v>
      </c>
      <c r="BL62" s="103">
        <v>5</v>
      </c>
      <c r="BM62" s="103">
        <v>8526</v>
      </c>
      <c r="BN62" s="103">
        <v>9</v>
      </c>
      <c r="BO62" s="103">
        <v>15346.800000000001</v>
      </c>
      <c r="BP62" s="103">
        <v>16</v>
      </c>
      <c r="BQ62" s="103">
        <v>27283.200000000001</v>
      </c>
      <c r="BR62" s="103">
        <v>17</v>
      </c>
      <c r="BS62" s="103">
        <v>28988.400000000001</v>
      </c>
      <c r="BT62" s="103">
        <v>15</v>
      </c>
      <c r="BU62" s="103">
        <v>25578</v>
      </c>
      <c r="BV62" s="103">
        <v>18</v>
      </c>
      <c r="BW62" s="103">
        <v>30693.600000000002</v>
      </c>
      <c r="BX62" s="103">
        <v>18</v>
      </c>
      <c r="BY62" s="103">
        <v>30693.600000000002</v>
      </c>
      <c r="BZ62" s="103">
        <v>21</v>
      </c>
      <c r="CA62" s="103">
        <v>35809.200000000004</v>
      </c>
      <c r="CB62" s="103">
        <v>17</v>
      </c>
      <c r="CC62" s="103">
        <v>28988.400000000001</v>
      </c>
      <c r="CD62" s="103">
        <v>17</v>
      </c>
      <c r="CE62" s="103">
        <v>28988.400000000001</v>
      </c>
      <c r="CF62" s="103">
        <v>63</v>
      </c>
      <c r="CG62" s="103">
        <v>107427.6</v>
      </c>
      <c r="CH62" s="103">
        <v>40</v>
      </c>
      <c r="CI62" s="103">
        <v>68208</v>
      </c>
      <c r="CJ62" s="103">
        <v>67</v>
      </c>
      <c r="CK62" s="103">
        <v>114248.40000000001</v>
      </c>
      <c r="CL62" s="103">
        <v>44</v>
      </c>
      <c r="CM62" s="103">
        <v>75028.800000000003</v>
      </c>
      <c r="CN62" s="103">
        <v>42.382245559460486</v>
      </c>
      <c r="CO62" s="103">
        <v>72270.205127992027</v>
      </c>
      <c r="CP62" s="103">
        <v>5.3915717958134408</v>
      </c>
      <c r="CQ62" s="103">
        <v>9193.7082262210788</v>
      </c>
      <c r="CR62" s="103">
        <v>13.356962957222565</v>
      </c>
      <c r="CS62" s="103">
        <v>22776.293234655921</v>
      </c>
      <c r="CT62" s="103">
        <v>14.381663746715054</v>
      </c>
      <c r="CU62" s="103">
        <v>24523.613020898512</v>
      </c>
    </row>
    <row r="63" spans="2:99" x14ac:dyDescent="0.2">
      <c r="C63" s="102" t="s">
        <v>228</v>
      </c>
      <c r="D63" s="103">
        <v>0</v>
      </c>
      <c r="E63" s="103">
        <v>0</v>
      </c>
      <c r="F63" s="103">
        <v>0</v>
      </c>
      <c r="G63" s="103">
        <v>0</v>
      </c>
      <c r="H63" s="103">
        <v>0</v>
      </c>
      <c r="I63" s="103">
        <v>0</v>
      </c>
      <c r="J63" s="103">
        <v>0</v>
      </c>
      <c r="K63" s="103">
        <v>0</v>
      </c>
      <c r="L63" s="103">
        <v>0</v>
      </c>
      <c r="M63" s="103">
        <v>0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3">
        <v>0</v>
      </c>
      <c r="W63" s="103">
        <v>0</v>
      </c>
      <c r="X63" s="103">
        <v>0</v>
      </c>
      <c r="Y63" s="103">
        <v>0</v>
      </c>
      <c r="Z63" s="103">
        <v>0</v>
      </c>
      <c r="AA63" s="103">
        <v>0</v>
      </c>
      <c r="AB63" s="103">
        <v>0</v>
      </c>
      <c r="AC63" s="103">
        <v>0</v>
      </c>
      <c r="AD63" s="103">
        <v>0</v>
      </c>
      <c r="AE63" s="103">
        <v>0</v>
      </c>
      <c r="AF63" s="103">
        <v>0</v>
      </c>
      <c r="AG63" s="103">
        <v>0</v>
      </c>
      <c r="AH63" s="103">
        <v>0</v>
      </c>
      <c r="AI63" s="103">
        <v>0</v>
      </c>
      <c r="AJ63" s="103">
        <v>0</v>
      </c>
      <c r="AK63" s="103">
        <v>0</v>
      </c>
      <c r="AL63" s="103">
        <v>0</v>
      </c>
      <c r="AM63" s="103">
        <v>0</v>
      </c>
      <c r="AN63" s="103">
        <v>0</v>
      </c>
      <c r="AO63" s="103">
        <v>0</v>
      </c>
      <c r="AP63" s="103">
        <v>0</v>
      </c>
      <c r="AQ63" s="103">
        <v>0</v>
      </c>
      <c r="AR63" s="103">
        <v>0</v>
      </c>
      <c r="AS63" s="103">
        <v>0</v>
      </c>
      <c r="AT63" s="103">
        <v>6</v>
      </c>
      <c r="AU63" s="103">
        <v>4773.6000000000004</v>
      </c>
      <c r="AV63" s="103">
        <v>5</v>
      </c>
      <c r="AW63" s="103">
        <v>3978</v>
      </c>
      <c r="AX63" s="103">
        <v>5</v>
      </c>
      <c r="AY63" s="103">
        <v>3978</v>
      </c>
      <c r="AZ63" s="103">
        <v>7</v>
      </c>
      <c r="BA63" s="103">
        <v>5569.2</v>
      </c>
      <c r="BB63" s="103">
        <v>8</v>
      </c>
      <c r="BC63" s="103">
        <v>6364.8</v>
      </c>
      <c r="BD63" s="103">
        <v>4</v>
      </c>
      <c r="BE63" s="103">
        <v>3182.4</v>
      </c>
      <c r="BF63" s="103">
        <v>8</v>
      </c>
      <c r="BG63" s="103">
        <v>6364.8</v>
      </c>
      <c r="BH63" s="103">
        <v>12</v>
      </c>
      <c r="BI63" s="103">
        <v>9547.2000000000007</v>
      </c>
      <c r="BJ63" s="103">
        <v>12</v>
      </c>
      <c r="BK63" s="103">
        <v>9547.2000000000007</v>
      </c>
      <c r="BL63" s="103">
        <v>6</v>
      </c>
      <c r="BM63" s="103">
        <v>4773.6000000000004</v>
      </c>
      <c r="BN63" s="103">
        <v>9</v>
      </c>
      <c r="BO63" s="103">
        <v>7160.4000000000005</v>
      </c>
      <c r="BP63" s="103">
        <v>20</v>
      </c>
      <c r="BQ63" s="103">
        <v>15912</v>
      </c>
      <c r="BR63" s="103">
        <v>17</v>
      </c>
      <c r="BS63" s="103">
        <v>13525.2</v>
      </c>
      <c r="BT63" s="103">
        <v>19</v>
      </c>
      <c r="BU63" s="103">
        <v>15116.4</v>
      </c>
      <c r="BV63" s="103">
        <v>20</v>
      </c>
      <c r="BW63" s="103">
        <v>15912</v>
      </c>
      <c r="BX63" s="103">
        <v>20</v>
      </c>
      <c r="BY63" s="103">
        <v>15912</v>
      </c>
      <c r="BZ63" s="103">
        <v>20</v>
      </c>
      <c r="CA63" s="103">
        <v>15912</v>
      </c>
      <c r="CB63" s="103">
        <v>17</v>
      </c>
      <c r="CC63" s="103">
        <v>13525.2</v>
      </c>
      <c r="CD63" s="103">
        <v>19</v>
      </c>
      <c r="CE63" s="103">
        <v>15116.4</v>
      </c>
      <c r="CF63" s="103">
        <v>73</v>
      </c>
      <c r="CG63" s="103">
        <v>58078.8</v>
      </c>
      <c r="CH63" s="103">
        <v>44</v>
      </c>
      <c r="CI63" s="103">
        <v>35006.400000000001</v>
      </c>
      <c r="CJ63" s="103">
        <v>79</v>
      </c>
      <c r="CK63" s="103">
        <v>62852.4</v>
      </c>
      <c r="CL63" s="103">
        <v>59</v>
      </c>
      <c r="CM63" s="103">
        <v>46940.4</v>
      </c>
      <c r="CN63" s="103">
        <v>52.205944861322187</v>
      </c>
      <c r="CO63" s="103">
        <v>41535.049731667932</v>
      </c>
      <c r="CP63" s="103">
        <v>6.8789019463826664</v>
      </c>
      <c r="CQ63" s="103">
        <v>5472.8543885420495</v>
      </c>
      <c r="CR63" s="103">
        <v>17.922000929944204</v>
      </c>
      <c r="CS63" s="103">
        <v>14258.743939863609</v>
      </c>
      <c r="CT63" s="103">
        <v>18.372747465899138</v>
      </c>
      <c r="CU63" s="103">
        <v>14617.357883869356</v>
      </c>
    </row>
    <row r="64" spans="2:99" x14ac:dyDescent="0.2">
      <c r="C64" s="102" t="s">
        <v>229</v>
      </c>
      <c r="D64" s="103">
        <v>0</v>
      </c>
      <c r="E64" s="103">
        <v>0</v>
      </c>
      <c r="F64" s="103">
        <v>0</v>
      </c>
      <c r="G64" s="103">
        <v>0</v>
      </c>
      <c r="H64" s="103">
        <v>0</v>
      </c>
      <c r="I64" s="103">
        <v>0</v>
      </c>
      <c r="J64" s="103">
        <v>0</v>
      </c>
      <c r="K64" s="103">
        <v>0</v>
      </c>
      <c r="L64" s="103">
        <v>0</v>
      </c>
      <c r="M64" s="103">
        <v>0</v>
      </c>
      <c r="N64" s="103">
        <v>0</v>
      </c>
      <c r="O64" s="103">
        <v>0</v>
      </c>
      <c r="P64" s="103">
        <v>0</v>
      </c>
      <c r="Q64" s="103">
        <v>0</v>
      </c>
      <c r="R64" s="103">
        <v>0</v>
      </c>
      <c r="S64" s="103">
        <v>0</v>
      </c>
      <c r="T64" s="103">
        <v>0</v>
      </c>
      <c r="U64" s="103">
        <v>0</v>
      </c>
      <c r="V64" s="103">
        <v>0</v>
      </c>
      <c r="W64" s="103">
        <v>0</v>
      </c>
      <c r="X64" s="103">
        <v>0</v>
      </c>
      <c r="Y64" s="103">
        <v>0</v>
      </c>
      <c r="Z64" s="103">
        <v>0</v>
      </c>
      <c r="AA64" s="103">
        <v>0</v>
      </c>
      <c r="AB64" s="103">
        <v>0</v>
      </c>
      <c r="AC64" s="103">
        <v>0</v>
      </c>
      <c r="AD64" s="103">
        <v>0</v>
      </c>
      <c r="AE64" s="103">
        <v>0</v>
      </c>
      <c r="AF64" s="103">
        <v>0</v>
      </c>
      <c r="AG64" s="103">
        <v>0</v>
      </c>
      <c r="AH64" s="103">
        <v>0</v>
      </c>
      <c r="AI64" s="103">
        <v>0</v>
      </c>
      <c r="AJ64" s="103">
        <v>0</v>
      </c>
      <c r="AK64" s="103">
        <v>0</v>
      </c>
      <c r="AL64" s="103">
        <v>0</v>
      </c>
      <c r="AM64" s="103">
        <v>0</v>
      </c>
      <c r="AN64" s="103">
        <v>0</v>
      </c>
      <c r="AO64" s="103">
        <v>0</v>
      </c>
      <c r="AP64" s="103">
        <v>0</v>
      </c>
      <c r="AQ64" s="103">
        <v>0</v>
      </c>
      <c r="AR64" s="103">
        <v>0</v>
      </c>
      <c r="AS64" s="103">
        <v>0</v>
      </c>
      <c r="AT64" s="103">
        <v>5</v>
      </c>
      <c r="AU64" s="103">
        <v>5045.9999999999991</v>
      </c>
      <c r="AV64" s="103">
        <v>5</v>
      </c>
      <c r="AW64" s="103">
        <v>5045.9999999999991</v>
      </c>
      <c r="AX64" s="103">
        <v>5</v>
      </c>
      <c r="AY64" s="103">
        <v>5045.9999999999991</v>
      </c>
      <c r="AZ64" s="103">
        <v>7</v>
      </c>
      <c r="BA64" s="103">
        <v>7064.3999999999987</v>
      </c>
      <c r="BB64" s="103">
        <v>8</v>
      </c>
      <c r="BC64" s="103">
        <v>8073.5999999999985</v>
      </c>
      <c r="BD64" s="103">
        <v>4</v>
      </c>
      <c r="BE64" s="103">
        <v>4036.7999999999993</v>
      </c>
      <c r="BF64" s="103">
        <v>8</v>
      </c>
      <c r="BG64" s="103">
        <v>8073.5999999999985</v>
      </c>
      <c r="BH64" s="103">
        <v>12</v>
      </c>
      <c r="BI64" s="103">
        <v>12110.399999999998</v>
      </c>
      <c r="BJ64" s="103">
        <v>12</v>
      </c>
      <c r="BK64" s="103">
        <v>12110.399999999998</v>
      </c>
      <c r="BL64" s="103">
        <v>6</v>
      </c>
      <c r="BM64" s="103">
        <v>6055.1999999999989</v>
      </c>
      <c r="BN64" s="103">
        <v>8</v>
      </c>
      <c r="BO64" s="103">
        <v>8073.5999999999985</v>
      </c>
      <c r="BP64" s="103">
        <v>18</v>
      </c>
      <c r="BQ64" s="103">
        <v>18165.599999999999</v>
      </c>
      <c r="BR64" s="103">
        <v>17</v>
      </c>
      <c r="BS64" s="103">
        <v>17156.399999999998</v>
      </c>
      <c r="BT64" s="103">
        <v>16</v>
      </c>
      <c r="BU64" s="103">
        <v>16147.199999999997</v>
      </c>
      <c r="BV64" s="103">
        <v>19</v>
      </c>
      <c r="BW64" s="103">
        <v>19174.799999999996</v>
      </c>
      <c r="BX64" s="103">
        <v>17</v>
      </c>
      <c r="BY64" s="103">
        <v>17156.399999999998</v>
      </c>
      <c r="BZ64" s="103">
        <v>22</v>
      </c>
      <c r="CA64" s="103">
        <v>22202.399999999994</v>
      </c>
      <c r="CB64" s="103">
        <v>20</v>
      </c>
      <c r="CC64" s="103">
        <v>20183.999999999996</v>
      </c>
      <c r="CD64" s="103">
        <v>16</v>
      </c>
      <c r="CE64" s="103">
        <v>16147.199999999997</v>
      </c>
      <c r="CF64" s="103">
        <v>73</v>
      </c>
      <c r="CG64" s="103">
        <v>73671.599999999991</v>
      </c>
      <c r="CH64" s="103">
        <v>49</v>
      </c>
      <c r="CI64" s="103">
        <v>49450.799999999988</v>
      </c>
      <c r="CJ64" s="103">
        <v>73</v>
      </c>
      <c r="CK64" s="103">
        <v>73671.599999999991</v>
      </c>
      <c r="CL64" s="103">
        <v>54</v>
      </c>
      <c r="CM64" s="103">
        <v>54496.799999999988</v>
      </c>
      <c r="CN64" s="103">
        <v>51.925267738411854</v>
      </c>
      <c r="CO64" s="103">
        <v>52402.980201605234</v>
      </c>
      <c r="CP64" s="103">
        <v>6.2467866323907462</v>
      </c>
      <c r="CQ64" s="103">
        <v>6304.2570694087399</v>
      </c>
      <c r="CR64" s="103">
        <v>16.513038592684438</v>
      </c>
      <c r="CS64" s="103">
        <v>16664.958547737133</v>
      </c>
      <c r="CT64" s="103">
        <v>17.340570641972217</v>
      </c>
      <c r="CU64" s="103">
        <v>17500.10389187836</v>
      </c>
    </row>
    <row r="65" spans="2:99" x14ac:dyDescent="0.2">
      <c r="C65" s="102" t="s">
        <v>230</v>
      </c>
      <c r="D65" s="103">
        <v>0</v>
      </c>
      <c r="E65" s="103">
        <v>0</v>
      </c>
      <c r="F65" s="103">
        <v>0</v>
      </c>
      <c r="G65" s="103">
        <v>0</v>
      </c>
      <c r="H65" s="103">
        <v>0</v>
      </c>
      <c r="I65" s="103">
        <v>0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0</v>
      </c>
      <c r="S65" s="103">
        <v>0</v>
      </c>
      <c r="T65" s="103">
        <v>0</v>
      </c>
      <c r="U65" s="103">
        <v>0</v>
      </c>
      <c r="V65" s="103">
        <v>0</v>
      </c>
      <c r="W65" s="103">
        <v>0</v>
      </c>
      <c r="X65" s="103">
        <v>0</v>
      </c>
      <c r="Y65" s="103">
        <v>0</v>
      </c>
      <c r="Z65" s="103">
        <v>0</v>
      </c>
      <c r="AA65" s="103">
        <v>0</v>
      </c>
      <c r="AB65" s="103">
        <v>0</v>
      </c>
      <c r="AC65" s="103">
        <v>0</v>
      </c>
      <c r="AD65" s="103">
        <v>0</v>
      </c>
      <c r="AE65" s="103">
        <v>0</v>
      </c>
      <c r="AF65" s="103">
        <v>0</v>
      </c>
      <c r="AG65" s="103">
        <v>0</v>
      </c>
      <c r="AH65" s="103">
        <v>0</v>
      </c>
      <c r="AI65" s="103">
        <v>0</v>
      </c>
      <c r="AJ65" s="103">
        <v>0</v>
      </c>
      <c r="AK65" s="103">
        <v>0</v>
      </c>
      <c r="AL65" s="103">
        <v>0</v>
      </c>
      <c r="AM65" s="103">
        <v>0</v>
      </c>
      <c r="AN65" s="103">
        <v>0</v>
      </c>
      <c r="AO65" s="103">
        <v>0</v>
      </c>
      <c r="AP65" s="103">
        <v>0</v>
      </c>
      <c r="AQ65" s="103">
        <v>0</v>
      </c>
      <c r="AR65" s="103">
        <v>0</v>
      </c>
      <c r="AS65" s="103">
        <v>0</v>
      </c>
      <c r="AT65" s="103">
        <v>6</v>
      </c>
      <c r="AU65" s="103">
        <v>6156</v>
      </c>
      <c r="AV65" s="103">
        <v>5</v>
      </c>
      <c r="AW65" s="103">
        <v>5130</v>
      </c>
      <c r="AX65" s="103">
        <v>4</v>
      </c>
      <c r="AY65" s="103">
        <v>4104</v>
      </c>
      <c r="AZ65" s="103">
        <v>7</v>
      </c>
      <c r="BA65" s="103">
        <v>7182</v>
      </c>
      <c r="BB65" s="103">
        <v>7</v>
      </c>
      <c r="BC65" s="103">
        <v>7182</v>
      </c>
      <c r="BD65" s="103">
        <v>5</v>
      </c>
      <c r="BE65" s="103">
        <v>5130</v>
      </c>
      <c r="BF65" s="103">
        <v>7</v>
      </c>
      <c r="BG65" s="103">
        <v>7182</v>
      </c>
      <c r="BH65" s="103">
        <v>11</v>
      </c>
      <c r="BI65" s="103">
        <v>11286</v>
      </c>
      <c r="BJ65" s="103">
        <v>11</v>
      </c>
      <c r="BK65" s="103">
        <v>11286</v>
      </c>
      <c r="BL65" s="103">
        <v>6</v>
      </c>
      <c r="BM65" s="103">
        <v>6156</v>
      </c>
      <c r="BN65" s="103">
        <v>8</v>
      </c>
      <c r="BO65" s="103">
        <v>8208</v>
      </c>
      <c r="BP65" s="103">
        <v>17</v>
      </c>
      <c r="BQ65" s="103">
        <v>17442</v>
      </c>
      <c r="BR65" s="103">
        <v>19</v>
      </c>
      <c r="BS65" s="103">
        <v>19494</v>
      </c>
      <c r="BT65" s="103">
        <v>18</v>
      </c>
      <c r="BU65" s="103">
        <v>18468</v>
      </c>
      <c r="BV65" s="103">
        <v>19</v>
      </c>
      <c r="BW65" s="103">
        <v>19494</v>
      </c>
      <c r="BX65" s="103">
        <v>17</v>
      </c>
      <c r="BY65" s="103">
        <v>17442</v>
      </c>
      <c r="BZ65" s="103">
        <v>21</v>
      </c>
      <c r="CA65" s="103">
        <v>21546</v>
      </c>
      <c r="CB65" s="103">
        <v>17</v>
      </c>
      <c r="CC65" s="103">
        <v>17442</v>
      </c>
      <c r="CD65" s="103">
        <v>17</v>
      </c>
      <c r="CE65" s="103">
        <v>17442</v>
      </c>
      <c r="CF65" s="103">
        <v>73</v>
      </c>
      <c r="CG65" s="103">
        <v>74898</v>
      </c>
      <c r="CH65" s="103">
        <v>48</v>
      </c>
      <c r="CI65" s="103">
        <v>49248</v>
      </c>
      <c r="CJ65" s="103">
        <v>77</v>
      </c>
      <c r="CK65" s="103">
        <v>79002</v>
      </c>
      <c r="CL65" s="103">
        <v>55</v>
      </c>
      <c r="CM65" s="103">
        <v>56430</v>
      </c>
      <c r="CN65" s="103">
        <v>49.118496509308514</v>
      </c>
      <c r="CO65" s="103">
        <v>50395.577418550536</v>
      </c>
      <c r="CP65" s="103">
        <v>5.8005875872199786</v>
      </c>
      <c r="CQ65" s="103">
        <v>5951.402864487698</v>
      </c>
      <c r="CR65" s="103">
        <v>15.667661190328579</v>
      </c>
      <c r="CS65" s="103">
        <v>16075.020381277121</v>
      </c>
      <c r="CT65" s="103">
        <v>17.271758853710427</v>
      </c>
      <c r="CU65" s="103">
        <v>17720.824583906899</v>
      </c>
    </row>
    <row r="66" spans="2:99" x14ac:dyDescent="0.2">
      <c r="C66" s="102" t="s">
        <v>231</v>
      </c>
      <c r="D66" s="103">
        <v>0</v>
      </c>
      <c r="E66" s="103">
        <v>0</v>
      </c>
      <c r="F66" s="103">
        <v>0</v>
      </c>
      <c r="G66" s="103">
        <v>0</v>
      </c>
      <c r="H66" s="103">
        <v>0</v>
      </c>
      <c r="I66" s="103">
        <v>0</v>
      </c>
      <c r="J66" s="103">
        <v>0</v>
      </c>
      <c r="K66" s="103">
        <v>0</v>
      </c>
      <c r="L66" s="103">
        <v>0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>
        <v>0</v>
      </c>
      <c r="X66" s="103">
        <v>0</v>
      </c>
      <c r="Y66" s="103">
        <v>0</v>
      </c>
      <c r="Z66" s="103">
        <v>0</v>
      </c>
      <c r="AA66" s="103">
        <v>0</v>
      </c>
      <c r="AB66" s="103">
        <v>0</v>
      </c>
      <c r="AC66" s="103">
        <v>0</v>
      </c>
      <c r="AD66" s="103">
        <v>0</v>
      </c>
      <c r="AE66" s="103">
        <v>0</v>
      </c>
      <c r="AF66" s="103">
        <v>0</v>
      </c>
      <c r="AG66" s="103">
        <v>0</v>
      </c>
      <c r="AH66" s="103">
        <v>0</v>
      </c>
      <c r="AI66" s="103">
        <v>0</v>
      </c>
      <c r="AJ66" s="103">
        <v>0</v>
      </c>
      <c r="AK66" s="103">
        <v>0</v>
      </c>
      <c r="AL66" s="103">
        <v>0</v>
      </c>
      <c r="AM66" s="103">
        <v>0</v>
      </c>
      <c r="AN66" s="103">
        <v>0</v>
      </c>
      <c r="AO66" s="103">
        <v>0</v>
      </c>
      <c r="AP66" s="103">
        <v>0</v>
      </c>
      <c r="AQ66" s="103">
        <v>0</v>
      </c>
      <c r="AR66" s="103">
        <v>0</v>
      </c>
      <c r="AS66" s="103">
        <v>0</v>
      </c>
      <c r="AT66" s="103">
        <v>6</v>
      </c>
      <c r="AU66" s="103">
        <v>7142.4</v>
      </c>
      <c r="AV66" s="103">
        <v>5</v>
      </c>
      <c r="AW66" s="103">
        <v>5951.9999999999991</v>
      </c>
      <c r="AX66" s="103">
        <v>4</v>
      </c>
      <c r="AY66" s="103">
        <v>4761.5999999999995</v>
      </c>
      <c r="AZ66" s="103">
        <v>8</v>
      </c>
      <c r="BA66" s="103">
        <v>9523.1999999999989</v>
      </c>
      <c r="BB66" s="103">
        <v>8</v>
      </c>
      <c r="BC66" s="103">
        <v>9523.1999999999989</v>
      </c>
      <c r="BD66" s="103">
        <v>4</v>
      </c>
      <c r="BE66" s="103">
        <v>4761.5999999999995</v>
      </c>
      <c r="BF66" s="103">
        <v>8</v>
      </c>
      <c r="BG66" s="103">
        <v>9523.1999999999989</v>
      </c>
      <c r="BH66" s="103">
        <v>11</v>
      </c>
      <c r="BI66" s="103">
        <v>13094.399999999998</v>
      </c>
      <c r="BJ66" s="103">
        <v>11</v>
      </c>
      <c r="BK66" s="103">
        <v>13094.399999999998</v>
      </c>
      <c r="BL66" s="103">
        <v>6</v>
      </c>
      <c r="BM66" s="103">
        <v>7142.4</v>
      </c>
      <c r="BN66" s="103">
        <v>9</v>
      </c>
      <c r="BO66" s="103">
        <v>10713.599999999999</v>
      </c>
      <c r="BP66" s="103">
        <v>16</v>
      </c>
      <c r="BQ66" s="103">
        <v>19046.399999999998</v>
      </c>
      <c r="BR66" s="103">
        <v>20</v>
      </c>
      <c r="BS66" s="103">
        <v>23807.999999999996</v>
      </c>
      <c r="BT66" s="103">
        <v>16</v>
      </c>
      <c r="BU66" s="103">
        <v>19046.399999999998</v>
      </c>
      <c r="BV66" s="103">
        <v>19</v>
      </c>
      <c r="BW66" s="103">
        <v>22617.599999999999</v>
      </c>
      <c r="BX66" s="103">
        <v>19</v>
      </c>
      <c r="BY66" s="103">
        <v>22617.599999999999</v>
      </c>
      <c r="BZ66" s="103">
        <v>20</v>
      </c>
      <c r="CA66" s="103">
        <v>23807.999999999996</v>
      </c>
      <c r="CB66" s="103">
        <v>18</v>
      </c>
      <c r="CC66" s="103">
        <v>21427.199999999997</v>
      </c>
      <c r="CD66" s="103">
        <v>17</v>
      </c>
      <c r="CE66" s="103">
        <v>20236.8</v>
      </c>
      <c r="CF66" s="103">
        <v>68</v>
      </c>
      <c r="CG66" s="103">
        <v>80947.199999999997</v>
      </c>
      <c r="CH66" s="103">
        <v>43</v>
      </c>
      <c r="CI66" s="103">
        <v>51187.199999999997</v>
      </c>
      <c r="CJ66" s="103">
        <v>65</v>
      </c>
      <c r="CK66" s="103">
        <v>77375.999999999985</v>
      </c>
      <c r="CL66" s="103">
        <v>50</v>
      </c>
      <c r="CM66" s="103">
        <v>59519.999999999993</v>
      </c>
      <c r="CN66" s="103">
        <v>48.276465140577507</v>
      </c>
      <c r="CO66" s="103">
        <v>57468.304103343457</v>
      </c>
      <c r="CP66" s="103">
        <v>5.8005875872199786</v>
      </c>
      <c r="CQ66" s="103">
        <v>6905.0194638266621</v>
      </c>
      <c r="CR66" s="103">
        <v>14.70956680099194</v>
      </c>
      <c r="CS66" s="103">
        <v>17510.268319900802</v>
      </c>
      <c r="CT66" s="103">
        <v>16.721264547616066</v>
      </c>
      <c r="CU66" s="103">
        <v>19904.993317482164</v>
      </c>
    </row>
    <row r="67" spans="2:99" x14ac:dyDescent="0.2">
      <c r="C67" s="102" t="s">
        <v>232</v>
      </c>
      <c r="D67" s="103">
        <v>0</v>
      </c>
      <c r="E67" s="103">
        <v>0</v>
      </c>
      <c r="F67" s="103">
        <v>0</v>
      </c>
      <c r="G67" s="103">
        <v>0</v>
      </c>
      <c r="H67" s="103">
        <v>0</v>
      </c>
      <c r="I67" s="103">
        <v>0</v>
      </c>
      <c r="J67" s="103">
        <v>0</v>
      </c>
      <c r="K67" s="103">
        <v>0</v>
      </c>
      <c r="L67" s="103">
        <v>0</v>
      </c>
      <c r="M67" s="103">
        <v>0</v>
      </c>
      <c r="N67" s="103">
        <v>0</v>
      </c>
      <c r="O67" s="103">
        <v>0</v>
      </c>
      <c r="P67" s="103">
        <v>0</v>
      </c>
      <c r="Q67" s="103">
        <v>0</v>
      </c>
      <c r="R67" s="103">
        <v>0</v>
      </c>
      <c r="S67" s="103">
        <v>0</v>
      </c>
      <c r="T67" s="103">
        <v>0</v>
      </c>
      <c r="U67" s="103">
        <v>0</v>
      </c>
      <c r="V67" s="103">
        <v>0</v>
      </c>
      <c r="W67" s="103">
        <v>0</v>
      </c>
      <c r="X67" s="103">
        <v>0</v>
      </c>
      <c r="Y67" s="103">
        <v>0</v>
      </c>
      <c r="Z67" s="103">
        <v>0</v>
      </c>
      <c r="AA67" s="103">
        <v>0</v>
      </c>
      <c r="AB67" s="103">
        <v>0</v>
      </c>
      <c r="AC67" s="103">
        <v>0</v>
      </c>
      <c r="AD67" s="103">
        <v>0</v>
      </c>
      <c r="AE67" s="103">
        <v>0</v>
      </c>
      <c r="AF67" s="103">
        <v>0</v>
      </c>
      <c r="AG67" s="103">
        <v>0</v>
      </c>
      <c r="AH67" s="103">
        <v>0</v>
      </c>
      <c r="AI67" s="103">
        <v>0</v>
      </c>
      <c r="AJ67" s="103">
        <v>0</v>
      </c>
      <c r="AK67" s="103">
        <v>0</v>
      </c>
      <c r="AL67" s="103">
        <v>0</v>
      </c>
      <c r="AM67" s="103">
        <v>0</v>
      </c>
      <c r="AN67" s="103">
        <v>0</v>
      </c>
      <c r="AO67" s="103">
        <v>0</v>
      </c>
      <c r="AP67" s="103">
        <v>0</v>
      </c>
      <c r="AQ67" s="103">
        <v>0</v>
      </c>
      <c r="AR67" s="103">
        <v>0</v>
      </c>
      <c r="AS67" s="103">
        <v>0</v>
      </c>
      <c r="AT67" s="103">
        <v>5</v>
      </c>
      <c r="AU67" s="103">
        <v>5616</v>
      </c>
      <c r="AV67" s="103">
        <v>5</v>
      </c>
      <c r="AW67" s="103">
        <v>5616</v>
      </c>
      <c r="AX67" s="103">
        <v>5</v>
      </c>
      <c r="AY67" s="103">
        <v>5616</v>
      </c>
      <c r="AZ67" s="103">
        <v>6</v>
      </c>
      <c r="BA67" s="103">
        <v>6739.2000000000007</v>
      </c>
      <c r="BB67" s="103">
        <v>8</v>
      </c>
      <c r="BC67" s="103">
        <v>8985.6</v>
      </c>
      <c r="BD67" s="103">
        <v>4</v>
      </c>
      <c r="BE67" s="103">
        <v>4492.8</v>
      </c>
      <c r="BF67" s="103">
        <v>7</v>
      </c>
      <c r="BG67" s="103">
        <v>7862.4000000000005</v>
      </c>
      <c r="BH67" s="103">
        <v>11</v>
      </c>
      <c r="BI67" s="103">
        <v>12355.2</v>
      </c>
      <c r="BJ67" s="103">
        <v>12</v>
      </c>
      <c r="BK67" s="103">
        <v>13478.400000000001</v>
      </c>
      <c r="BL67" s="103">
        <v>6</v>
      </c>
      <c r="BM67" s="103">
        <v>6739.2000000000007</v>
      </c>
      <c r="BN67" s="103">
        <v>8</v>
      </c>
      <c r="BO67" s="103">
        <v>8985.6</v>
      </c>
      <c r="BP67" s="103">
        <v>17</v>
      </c>
      <c r="BQ67" s="103">
        <v>19094.400000000001</v>
      </c>
      <c r="BR67" s="103">
        <v>17</v>
      </c>
      <c r="BS67" s="103">
        <v>19094.400000000001</v>
      </c>
      <c r="BT67" s="103">
        <v>17</v>
      </c>
      <c r="BU67" s="103">
        <v>19094.400000000001</v>
      </c>
      <c r="BV67" s="103">
        <v>19</v>
      </c>
      <c r="BW67" s="103">
        <v>21340.799999999999</v>
      </c>
      <c r="BX67" s="103">
        <v>17</v>
      </c>
      <c r="BY67" s="103">
        <v>19094.400000000001</v>
      </c>
      <c r="BZ67" s="103">
        <v>20</v>
      </c>
      <c r="CA67" s="103">
        <v>22464</v>
      </c>
      <c r="CB67" s="103">
        <v>16</v>
      </c>
      <c r="CC67" s="103">
        <v>17971.2</v>
      </c>
      <c r="CD67" s="103">
        <v>20</v>
      </c>
      <c r="CE67" s="103">
        <v>22464</v>
      </c>
      <c r="CF67" s="103">
        <v>70</v>
      </c>
      <c r="CG67" s="103">
        <v>78624</v>
      </c>
      <c r="CH67" s="103">
        <v>45</v>
      </c>
      <c r="CI67" s="103">
        <v>50544</v>
      </c>
      <c r="CJ67" s="103">
        <v>75</v>
      </c>
      <c r="CK67" s="103">
        <v>84240</v>
      </c>
      <c r="CL67" s="103">
        <v>49</v>
      </c>
      <c r="CM67" s="103">
        <v>55036.800000000003</v>
      </c>
      <c r="CN67" s="103">
        <v>47.434433771846507</v>
      </c>
      <c r="CO67" s="103">
        <v>53278.356012537995</v>
      </c>
      <c r="CP67" s="103">
        <v>5.9121373485126698</v>
      </c>
      <c r="CQ67" s="103">
        <v>6640.5126698494314</v>
      </c>
      <c r="CR67" s="103">
        <v>14.765925294482331</v>
      </c>
      <c r="CS67" s="103">
        <v>16585.087290762556</v>
      </c>
      <c r="CT67" s="103">
        <v>14.794534476285822</v>
      </c>
      <c r="CU67" s="103">
        <v>16617.221123764237</v>
      </c>
    </row>
    <row r="68" spans="2:99" x14ac:dyDescent="0.2">
      <c r="C68" s="102" t="s">
        <v>233</v>
      </c>
      <c r="D68" s="103">
        <v>0</v>
      </c>
      <c r="E68" s="103">
        <v>0</v>
      </c>
      <c r="F68" s="103">
        <v>0</v>
      </c>
      <c r="G68" s="103">
        <v>0</v>
      </c>
      <c r="H68" s="103">
        <v>0</v>
      </c>
      <c r="I68" s="103">
        <v>0</v>
      </c>
      <c r="J68" s="103">
        <v>0</v>
      </c>
      <c r="K68" s="103">
        <v>0</v>
      </c>
      <c r="L68" s="103">
        <v>0</v>
      </c>
      <c r="M68" s="103">
        <v>0</v>
      </c>
      <c r="N68" s="103">
        <v>0</v>
      </c>
      <c r="O68" s="103">
        <v>0</v>
      </c>
      <c r="P68" s="103">
        <v>0</v>
      </c>
      <c r="Q68" s="103">
        <v>0</v>
      </c>
      <c r="R68" s="103">
        <v>0</v>
      </c>
      <c r="S68" s="103">
        <v>0</v>
      </c>
      <c r="T68" s="103">
        <v>0</v>
      </c>
      <c r="U68" s="103">
        <v>0</v>
      </c>
      <c r="V68" s="103">
        <v>0</v>
      </c>
      <c r="W68" s="103">
        <v>0</v>
      </c>
      <c r="X68" s="103">
        <v>0</v>
      </c>
      <c r="Y68" s="103">
        <v>0</v>
      </c>
      <c r="Z68" s="103">
        <v>0</v>
      </c>
      <c r="AA68" s="103">
        <v>0</v>
      </c>
      <c r="AB68" s="103">
        <v>0</v>
      </c>
      <c r="AC68" s="103">
        <v>0</v>
      </c>
      <c r="AD68" s="103">
        <v>0</v>
      </c>
      <c r="AE68" s="103">
        <v>0</v>
      </c>
      <c r="AF68" s="103">
        <v>0</v>
      </c>
      <c r="AG68" s="103">
        <v>0</v>
      </c>
      <c r="AH68" s="103">
        <v>0</v>
      </c>
      <c r="AI68" s="103">
        <v>0</v>
      </c>
      <c r="AJ68" s="103">
        <v>0</v>
      </c>
      <c r="AK68" s="103">
        <v>0</v>
      </c>
      <c r="AL68" s="103">
        <v>0</v>
      </c>
      <c r="AM68" s="103">
        <v>0</v>
      </c>
      <c r="AN68" s="103">
        <v>0</v>
      </c>
      <c r="AO68" s="103">
        <v>0</v>
      </c>
      <c r="AP68" s="103">
        <v>0</v>
      </c>
      <c r="AQ68" s="103">
        <v>0</v>
      </c>
      <c r="AR68" s="103">
        <v>0</v>
      </c>
      <c r="AS68" s="103">
        <v>0</v>
      </c>
      <c r="AT68" s="103">
        <v>6</v>
      </c>
      <c r="AU68" s="103">
        <v>6199.2000000000007</v>
      </c>
      <c r="AV68" s="103">
        <v>5</v>
      </c>
      <c r="AW68" s="103">
        <v>5166</v>
      </c>
      <c r="AX68" s="103">
        <v>5</v>
      </c>
      <c r="AY68" s="103">
        <v>5166</v>
      </c>
      <c r="AZ68" s="103">
        <v>7</v>
      </c>
      <c r="BA68" s="103">
        <v>7232.4000000000005</v>
      </c>
      <c r="BB68" s="103">
        <v>7</v>
      </c>
      <c r="BC68" s="103">
        <v>7232.4000000000005</v>
      </c>
      <c r="BD68" s="103">
        <v>5</v>
      </c>
      <c r="BE68" s="103">
        <v>5166</v>
      </c>
      <c r="BF68" s="103">
        <v>8</v>
      </c>
      <c r="BG68" s="103">
        <v>8265.6</v>
      </c>
      <c r="BH68" s="103">
        <v>11</v>
      </c>
      <c r="BI68" s="103">
        <v>11365.2</v>
      </c>
      <c r="BJ68" s="103">
        <v>12</v>
      </c>
      <c r="BK68" s="103">
        <v>12398.400000000001</v>
      </c>
      <c r="BL68" s="103">
        <v>6</v>
      </c>
      <c r="BM68" s="103">
        <v>6199.2000000000007</v>
      </c>
      <c r="BN68" s="103">
        <v>8</v>
      </c>
      <c r="BO68" s="103">
        <v>8265.6</v>
      </c>
      <c r="BP68" s="103">
        <v>20</v>
      </c>
      <c r="BQ68" s="103">
        <v>20664</v>
      </c>
      <c r="BR68" s="103">
        <v>17</v>
      </c>
      <c r="BS68" s="103">
        <v>17564.400000000001</v>
      </c>
      <c r="BT68" s="103">
        <v>16</v>
      </c>
      <c r="BU68" s="103">
        <v>16531.2</v>
      </c>
      <c r="BV68" s="103">
        <v>17</v>
      </c>
      <c r="BW68" s="103">
        <v>17564.400000000001</v>
      </c>
      <c r="BX68" s="103">
        <v>17</v>
      </c>
      <c r="BY68" s="103">
        <v>17564.400000000001</v>
      </c>
      <c r="BZ68" s="103">
        <v>20</v>
      </c>
      <c r="CA68" s="103">
        <v>20664</v>
      </c>
      <c r="CB68" s="103">
        <v>16</v>
      </c>
      <c r="CC68" s="103">
        <v>16531.2</v>
      </c>
      <c r="CD68" s="103">
        <v>18</v>
      </c>
      <c r="CE68" s="103">
        <v>18597.600000000002</v>
      </c>
      <c r="CF68" s="103">
        <v>61</v>
      </c>
      <c r="CG68" s="103">
        <v>63025.200000000004</v>
      </c>
      <c r="CH68" s="103">
        <v>46</v>
      </c>
      <c r="CI68" s="103">
        <v>47527.200000000004</v>
      </c>
      <c r="CJ68" s="103">
        <v>75</v>
      </c>
      <c r="CK68" s="103">
        <v>77490</v>
      </c>
      <c r="CL68" s="103">
        <v>54</v>
      </c>
      <c r="CM68" s="103">
        <v>55792.800000000003</v>
      </c>
      <c r="CN68" s="103">
        <v>55.854747459156535</v>
      </c>
      <c r="CO68" s="103">
        <v>57709.125074800533</v>
      </c>
      <c r="CP68" s="103">
        <v>5.8005875872199786</v>
      </c>
      <c r="CQ68" s="103">
        <v>5993.1670951156821</v>
      </c>
      <c r="CR68" s="103">
        <v>16.794831060136392</v>
      </c>
      <c r="CS68" s="103">
        <v>17352.41945133292</v>
      </c>
      <c r="CT68" s="103">
        <v>17.547006006757602</v>
      </c>
      <c r="CU68" s="103">
        <v>18129.566606181954</v>
      </c>
    </row>
    <row r="69" spans="2:99" x14ac:dyDescent="0.2">
      <c r="C69" s="102" t="s">
        <v>234</v>
      </c>
      <c r="D69" s="103">
        <v>0</v>
      </c>
      <c r="E69" s="103">
        <v>0</v>
      </c>
      <c r="F69" s="103">
        <v>0</v>
      </c>
      <c r="G69" s="103">
        <v>0</v>
      </c>
      <c r="H69" s="103">
        <v>0</v>
      </c>
      <c r="I69" s="103">
        <v>0</v>
      </c>
      <c r="J69" s="103">
        <v>0</v>
      </c>
      <c r="K69" s="103">
        <v>0</v>
      </c>
      <c r="L69" s="103">
        <v>0</v>
      </c>
      <c r="M69" s="103">
        <v>0</v>
      </c>
      <c r="N69" s="103">
        <v>0</v>
      </c>
      <c r="O69" s="103">
        <v>0</v>
      </c>
      <c r="P69" s="103">
        <v>0</v>
      </c>
      <c r="Q69" s="103">
        <v>0</v>
      </c>
      <c r="R69" s="103">
        <v>0</v>
      </c>
      <c r="S69" s="103">
        <v>0</v>
      </c>
      <c r="T69" s="103">
        <v>0</v>
      </c>
      <c r="U69" s="103">
        <v>0</v>
      </c>
      <c r="V69" s="103">
        <v>0</v>
      </c>
      <c r="W69" s="103">
        <v>0</v>
      </c>
      <c r="X69" s="103">
        <v>0</v>
      </c>
      <c r="Y69" s="103">
        <v>0</v>
      </c>
      <c r="Z69" s="103">
        <v>0</v>
      </c>
      <c r="AA69" s="103">
        <v>0</v>
      </c>
      <c r="AB69" s="103">
        <v>0</v>
      </c>
      <c r="AC69" s="103">
        <v>0</v>
      </c>
      <c r="AD69" s="103">
        <v>0</v>
      </c>
      <c r="AE69" s="103">
        <v>0</v>
      </c>
      <c r="AF69" s="103">
        <v>0</v>
      </c>
      <c r="AG69" s="103">
        <v>0</v>
      </c>
      <c r="AH69" s="103">
        <v>0</v>
      </c>
      <c r="AI69" s="103">
        <v>0</v>
      </c>
      <c r="AJ69" s="103">
        <v>0</v>
      </c>
      <c r="AK69" s="103">
        <v>0</v>
      </c>
      <c r="AL69" s="103">
        <v>0</v>
      </c>
      <c r="AM69" s="103">
        <v>0</v>
      </c>
      <c r="AN69" s="103">
        <v>0</v>
      </c>
      <c r="AO69" s="103">
        <v>0</v>
      </c>
      <c r="AP69" s="103">
        <v>0</v>
      </c>
      <c r="AQ69" s="103">
        <v>0</v>
      </c>
      <c r="AR69" s="103">
        <v>0</v>
      </c>
      <c r="AS69" s="103">
        <v>0</v>
      </c>
      <c r="AT69" s="103">
        <v>5</v>
      </c>
      <c r="AU69" s="103">
        <v>3792</v>
      </c>
      <c r="AV69" s="103">
        <v>5</v>
      </c>
      <c r="AW69" s="103">
        <v>3792</v>
      </c>
      <c r="AX69" s="103">
        <v>5</v>
      </c>
      <c r="AY69" s="103">
        <v>3792</v>
      </c>
      <c r="AZ69" s="103">
        <v>7</v>
      </c>
      <c r="BA69" s="103">
        <v>5308.8</v>
      </c>
      <c r="BB69" s="103">
        <v>8</v>
      </c>
      <c r="BC69" s="103">
        <v>6067.2</v>
      </c>
      <c r="BD69" s="103">
        <v>4</v>
      </c>
      <c r="BE69" s="103">
        <v>3033.6</v>
      </c>
      <c r="BF69" s="103">
        <v>7</v>
      </c>
      <c r="BG69" s="103">
        <v>5308.8</v>
      </c>
      <c r="BH69" s="103">
        <v>11</v>
      </c>
      <c r="BI69" s="103">
        <v>8342.4</v>
      </c>
      <c r="BJ69" s="103">
        <v>12</v>
      </c>
      <c r="BK69" s="103">
        <v>9100.7999999999993</v>
      </c>
      <c r="BL69" s="103">
        <v>6</v>
      </c>
      <c r="BM69" s="103">
        <v>4550.3999999999996</v>
      </c>
      <c r="BN69" s="103">
        <v>8</v>
      </c>
      <c r="BO69" s="103">
        <v>6067.2</v>
      </c>
      <c r="BP69" s="103">
        <v>17</v>
      </c>
      <c r="BQ69" s="103">
        <v>12892.8</v>
      </c>
      <c r="BR69" s="103">
        <v>18</v>
      </c>
      <c r="BS69" s="103">
        <v>13651.199999999999</v>
      </c>
      <c r="BT69" s="103">
        <v>17</v>
      </c>
      <c r="BU69" s="103">
        <v>12892.8</v>
      </c>
      <c r="BV69" s="103">
        <v>19</v>
      </c>
      <c r="BW69" s="103">
        <v>14409.6</v>
      </c>
      <c r="BX69" s="103">
        <v>18</v>
      </c>
      <c r="BY69" s="103">
        <v>13651.199999999999</v>
      </c>
      <c r="BZ69" s="103">
        <v>22</v>
      </c>
      <c r="CA69" s="103">
        <v>16684.8</v>
      </c>
      <c r="CB69" s="103">
        <v>20</v>
      </c>
      <c r="CC69" s="103">
        <v>15168</v>
      </c>
      <c r="CD69" s="103">
        <v>19</v>
      </c>
      <c r="CE69" s="103">
        <v>14409.6</v>
      </c>
      <c r="CF69" s="103">
        <v>67</v>
      </c>
      <c r="CG69" s="103">
        <v>50812.799999999996</v>
      </c>
      <c r="CH69" s="103">
        <v>52</v>
      </c>
      <c r="CI69" s="103">
        <v>39436.799999999996</v>
      </c>
      <c r="CJ69" s="103">
        <v>77</v>
      </c>
      <c r="CK69" s="103">
        <v>58396.799999999996</v>
      </c>
      <c r="CL69" s="103">
        <v>53</v>
      </c>
      <c r="CM69" s="103">
        <v>40195.199999999997</v>
      </c>
      <c r="CN69" s="103">
        <v>54.732038967515201</v>
      </c>
      <c r="CO69" s="103">
        <v>41508.778352963527</v>
      </c>
      <c r="CP69" s="103">
        <v>7.5110172603745866</v>
      </c>
      <c r="CQ69" s="103">
        <v>5696.3554902680862</v>
      </c>
      <c r="CR69" s="103">
        <v>17.809283942963422</v>
      </c>
      <c r="CS69" s="103">
        <v>13506.560942343458</v>
      </c>
      <c r="CT69" s="103">
        <v>19.47373607808785</v>
      </c>
      <c r="CU69" s="103">
        <v>14768.881441621825</v>
      </c>
    </row>
    <row r="70" spans="2:99" x14ac:dyDescent="0.2">
      <c r="C70" s="102" t="s">
        <v>235</v>
      </c>
      <c r="D70" s="103">
        <v>0</v>
      </c>
      <c r="E70" s="103">
        <v>0</v>
      </c>
      <c r="F70" s="103">
        <v>0</v>
      </c>
      <c r="G70" s="103">
        <v>0</v>
      </c>
      <c r="H70" s="103">
        <v>0</v>
      </c>
      <c r="I70" s="103">
        <v>0</v>
      </c>
      <c r="J70" s="103">
        <v>0</v>
      </c>
      <c r="K70" s="103">
        <v>0</v>
      </c>
      <c r="L70" s="103">
        <v>0</v>
      </c>
      <c r="M70" s="103">
        <v>0</v>
      </c>
      <c r="N70" s="103">
        <v>0</v>
      </c>
      <c r="O70" s="103">
        <v>0</v>
      </c>
      <c r="P70" s="103">
        <v>0</v>
      </c>
      <c r="Q70" s="103">
        <v>0</v>
      </c>
      <c r="R70" s="103">
        <v>0</v>
      </c>
      <c r="S70" s="103">
        <v>0</v>
      </c>
      <c r="T70" s="103">
        <v>0</v>
      </c>
      <c r="U70" s="103">
        <v>0</v>
      </c>
      <c r="V70" s="103">
        <v>0</v>
      </c>
      <c r="W70" s="103">
        <v>0</v>
      </c>
      <c r="X70" s="103">
        <v>0</v>
      </c>
      <c r="Y70" s="103">
        <v>0</v>
      </c>
      <c r="Z70" s="103">
        <v>0</v>
      </c>
      <c r="AA70" s="103">
        <v>0</v>
      </c>
      <c r="AB70" s="103">
        <v>0</v>
      </c>
      <c r="AC70" s="103">
        <v>0</v>
      </c>
      <c r="AD70" s="103">
        <v>0</v>
      </c>
      <c r="AE70" s="103">
        <v>0</v>
      </c>
      <c r="AF70" s="103">
        <v>0</v>
      </c>
      <c r="AG70" s="103">
        <v>0</v>
      </c>
      <c r="AH70" s="103">
        <v>0</v>
      </c>
      <c r="AI70" s="103">
        <v>0</v>
      </c>
      <c r="AJ70" s="103">
        <v>0</v>
      </c>
      <c r="AK70" s="103">
        <v>0</v>
      </c>
      <c r="AL70" s="103">
        <v>0</v>
      </c>
      <c r="AM70" s="103">
        <v>0</v>
      </c>
      <c r="AN70" s="103">
        <v>0</v>
      </c>
      <c r="AO70" s="103">
        <v>0</v>
      </c>
      <c r="AP70" s="103">
        <v>0</v>
      </c>
      <c r="AQ70" s="103">
        <v>0</v>
      </c>
      <c r="AR70" s="103">
        <v>0</v>
      </c>
      <c r="AS70" s="103">
        <v>0</v>
      </c>
      <c r="AT70" s="103">
        <v>6</v>
      </c>
      <c r="AU70" s="103">
        <v>3211.2</v>
      </c>
      <c r="AV70" s="103">
        <v>5</v>
      </c>
      <c r="AW70" s="103">
        <v>2675.9999999999995</v>
      </c>
      <c r="AX70" s="103">
        <v>5</v>
      </c>
      <c r="AY70" s="103">
        <v>2675.9999999999995</v>
      </c>
      <c r="AZ70" s="103">
        <v>8</v>
      </c>
      <c r="BA70" s="103">
        <v>4281.5999999999995</v>
      </c>
      <c r="BB70" s="103">
        <v>8</v>
      </c>
      <c r="BC70" s="103">
        <v>4281.5999999999995</v>
      </c>
      <c r="BD70" s="103">
        <v>4</v>
      </c>
      <c r="BE70" s="103">
        <v>2140.7999999999997</v>
      </c>
      <c r="BF70" s="103">
        <v>8</v>
      </c>
      <c r="BG70" s="103">
        <v>4281.5999999999995</v>
      </c>
      <c r="BH70" s="103">
        <v>13</v>
      </c>
      <c r="BI70" s="103">
        <v>6957.5999999999995</v>
      </c>
      <c r="BJ70" s="103">
        <v>13</v>
      </c>
      <c r="BK70" s="103">
        <v>6957.5999999999995</v>
      </c>
      <c r="BL70" s="103">
        <v>6</v>
      </c>
      <c r="BM70" s="103">
        <v>3211.2</v>
      </c>
      <c r="BN70" s="103">
        <v>8</v>
      </c>
      <c r="BO70" s="103">
        <v>4281.5999999999995</v>
      </c>
      <c r="BP70" s="103">
        <v>18</v>
      </c>
      <c r="BQ70" s="103">
        <v>9633.5999999999985</v>
      </c>
      <c r="BR70" s="103">
        <v>20</v>
      </c>
      <c r="BS70" s="103">
        <v>10703.999999999998</v>
      </c>
      <c r="BT70" s="103">
        <v>18</v>
      </c>
      <c r="BU70" s="103">
        <v>9633.5999999999985</v>
      </c>
      <c r="BV70" s="103">
        <v>20</v>
      </c>
      <c r="BW70" s="103">
        <v>10703.999999999998</v>
      </c>
      <c r="BX70" s="103">
        <v>19</v>
      </c>
      <c r="BY70" s="103">
        <v>10168.799999999999</v>
      </c>
      <c r="BZ70" s="103">
        <v>23</v>
      </c>
      <c r="CA70" s="103">
        <v>12309.599999999999</v>
      </c>
      <c r="CB70" s="103">
        <v>19</v>
      </c>
      <c r="CC70" s="103">
        <v>10168.799999999999</v>
      </c>
      <c r="CD70" s="103">
        <v>18</v>
      </c>
      <c r="CE70" s="103">
        <v>9633.5999999999985</v>
      </c>
      <c r="CF70" s="103">
        <v>73</v>
      </c>
      <c r="CG70" s="103">
        <v>39069.599999999999</v>
      </c>
      <c r="CH70" s="103">
        <v>53</v>
      </c>
      <c r="CI70" s="103">
        <v>28365.599999999995</v>
      </c>
      <c r="CJ70" s="103">
        <v>72</v>
      </c>
      <c r="CK70" s="103">
        <v>38534.399999999994</v>
      </c>
      <c r="CL70" s="103">
        <v>56</v>
      </c>
      <c r="CM70" s="103">
        <v>29971.199999999997</v>
      </c>
      <c r="CN70" s="103">
        <v>64.555738269376903</v>
      </c>
      <c r="CO70" s="103">
        <v>34550.231121770514</v>
      </c>
      <c r="CP70" s="103">
        <v>7.8456665442526621</v>
      </c>
      <c r="CQ70" s="103">
        <v>4199.0007344840242</v>
      </c>
      <c r="CR70" s="103">
        <v>18.767378332300062</v>
      </c>
      <c r="CS70" s="103">
        <v>10044.300883446991</v>
      </c>
      <c r="CT70" s="103">
        <v>18.647994618946317</v>
      </c>
      <c r="CU70" s="103">
        <v>9980.4067200600675</v>
      </c>
    </row>
    <row r="71" spans="2:99" x14ac:dyDescent="0.2">
      <c r="B71" s="102" t="s">
        <v>130</v>
      </c>
      <c r="C71" s="102" t="s">
        <v>236</v>
      </c>
      <c r="D71" s="103">
        <v>0</v>
      </c>
      <c r="E71" s="103">
        <v>0</v>
      </c>
      <c r="F71" s="103">
        <v>0</v>
      </c>
      <c r="G71" s="103">
        <v>0</v>
      </c>
      <c r="H71" s="103">
        <v>0</v>
      </c>
      <c r="I71" s="103">
        <v>0</v>
      </c>
      <c r="J71" s="103">
        <v>0</v>
      </c>
      <c r="K71" s="103">
        <v>0</v>
      </c>
      <c r="L71" s="103">
        <v>0</v>
      </c>
      <c r="M71" s="103">
        <v>0</v>
      </c>
      <c r="N71" s="103">
        <v>0</v>
      </c>
      <c r="O71" s="103">
        <v>0</v>
      </c>
      <c r="P71" s="103"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v>0</v>
      </c>
      <c r="W71" s="103">
        <v>0</v>
      </c>
      <c r="X71" s="103">
        <v>0</v>
      </c>
      <c r="Y71" s="103">
        <v>0</v>
      </c>
      <c r="Z71" s="103">
        <v>0</v>
      </c>
      <c r="AA71" s="103">
        <v>0</v>
      </c>
      <c r="AB71" s="103">
        <v>0</v>
      </c>
      <c r="AC71" s="103">
        <v>0</v>
      </c>
      <c r="AD71" s="103">
        <v>0</v>
      </c>
      <c r="AE71" s="103">
        <v>0</v>
      </c>
      <c r="AF71" s="103">
        <v>0</v>
      </c>
      <c r="AG71" s="103">
        <v>0</v>
      </c>
      <c r="AH71" s="103">
        <v>0</v>
      </c>
      <c r="AI71" s="103">
        <v>0</v>
      </c>
      <c r="AJ71" s="103">
        <v>0</v>
      </c>
      <c r="AK71" s="103">
        <v>0</v>
      </c>
      <c r="AL71" s="103">
        <v>0</v>
      </c>
      <c r="AM71" s="103">
        <v>0</v>
      </c>
      <c r="AN71" s="103">
        <v>0</v>
      </c>
      <c r="AO71" s="103">
        <v>0</v>
      </c>
      <c r="AP71" s="103">
        <v>0</v>
      </c>
      <c r="AQ71" s="103">
        <v>0</v>
      </c>
      <c r="AR71" s="103">
        <v>0</v>
      </c>
      <c r="AS71" s="103">
        <v>0</v>
      </c>
      <c r="AT71" s="103">
        <v>4</v>
      </c>
      <c r="AU71" s="103">
        <v>2256</v>
      </c>
      <c r="AV71" s="103">
        <v>5</v>
      </c>
      <c r="AW71" s="103">
        <v>2820</v>
      </c>
      <c r="AX71" s="103">
        <v>4</v>
      </c>
      <c r="AY71" s="103">
        <v>2256</v>
      </c>
      <c r="AZ71" s="103">
        <v>4</v>
      </c>
      <c r="BA71" s="103">
        <v>2256</v>
      </c>
      <c r="BB71" s="103">
        <v>5</v>
      </c>
      <c r="BC71" s="103">
        <v>2820</v>
      </c>
      <c r="BD71" s="103">
        <v>5</v>
      </c>
      <c r="BE71" s="103">
        <v>2820</v>
      </c>
      <c r="BF71" s="103">
        <v>7</v>
      </c>
      <c r="BG71" s="103">
        <v>3948</v>
      </c>
      <c r="BH71" s="103">
        <v>7</v>
      </c>
      <c r="BI71" s="103">
        <v>3948</v>
      </c>
      <c r="BJ71" s="103">
        <v>7</v>
      </c>
      <c r="BK71" s="103">
        <v>3948</v>
      </c>
      <c r="BL71" s="103">
        <v>9</v>
      </c>
      <c r="BM71" s="103">
        <v>5076</v>
      </c>
      <c r="BN71" s="103">
        <v>8</v>
      </c>
      <c r="BO71" s="103">
        <v>4512</v>
      </c>
      <c r="BP71" s="103">
        <v>17</v>
      </c>
      <c r="BQ71" s="103">
        <v>9588</v>
      </c>
      <c r="BR71" s="103">
        <v>10</v>
      </c>
      <c r="BS71" s="103">
        <v>5640</v>
      </c>
      <c r="BT71" s="103">
        <v>12</v>
      </c>
      <c r="BU71" s="103">
        <v>6768</v>
      </c>
      <c r="BV71" s="103">
        <v>19</v>
      </c>
      <c r="BW71" s="103">
        <v>10716</v>
      </c>
      <c r="BX71" s="103">
        <v>27</v>
      </c>
      <c r="BY71" s="103">
        <v>15228</v>
      </c>
      <c r="BZ71" s="103">
        <v>29</v>
      </c>
      <c r="CA71" s="103">
        <v>16356</v>
      </c>
      <c r="CB71" s="103">
        <v>27</v>
      </c>
      <c r="CC71" s="103">
        <v>15228</v>
      </c>
      <c r="CD71" s="103">
        <v>28</v>
      </c>
      <c r="CE71" s="103">
        <v>15792</v>
      </c>
      <c r="CF71" s="103">
        <v>56</v>
      </c>
      <c r="CG71" s="103">
        <v>31584</v>
      </c>
      <c r="CH71" s="103">
        <v>49</v>
      </c>
      <c r="CI71" s="103">
        <v>27636</v>
      </c>
      <c r="CJ71" s="103">
        <v>64</v>
      </c>
      <c r="CK71" s="103">
        <v>36096</v>
      </c>
      <c r="CL71" s="103">
        <v>58</v>
      </c>
      <c r="CM71" s="103">
        <v>32712</v>
      </c>
      <c r="CN71" s="103">
        <v>243</v>
      </c>
      <c r="CO71" s="103">
        <v>137052</v>
      </c>
      <c r="CP71" s="103">
        <v>276</v>
      </c>
      <c r="CQ71" s="103">
        <v>155664</v>
      </c>
      <c r="CR71" s="103">
        <v>204.64565992865636</v>
      </c>
      <c r="CS71" s="103">
        <v>115420.15219976219</v>
      </c>
      <c r="CT71" s="103">
        <v>30.162091503267973</v>
      </c>
      <c r="CU71" s="103">
        <v>17011.419607843138</v>
      </c>
    </row>
    <row r="72" spans="2:99" x14ac:dyDescent="0.2">
      <c r="C72" s="102" t="s">
        <v>237</v>
      </c>
      <c r="D72" s="103">
        <v>0</v>
      </c>
      <c r="E72" s="103">
        <v>0</v>
      </c>
      <c r="F72" s="103">
        <v>0</v>
      </c>
      <c r="G72" s="103">
        <v>0</v>
      </c>
      <c r="H72" s="103">
        <v>0</v>
      </c>
      <c r="I72" s="103">
        <v>0</v>
      </c>
      <c r="J72" s="103">
        <v>0</v>
      </c>
      <c r="K72" s="103">
        <v>0</v>
      </c>
      <c r="L72" s="103">
        <v>0</v>
      </c>
      <c r="M72" s="103">
        <v>0</v>
      </c>
      <c r="N72" s="103">
        <v>0</v>
      </c>
      <c r="O72" s="103">
        <v>0</v>
      </c>
      <c r="P72" s="103">
        <v>0</v>
      </c>
      <c r="Q72" s="103">
        <v>0</v>
      </c>
      <c r="R72" s="103">
        <v>0</v>
      </c>
      <c r="S72" s="103">
        <v>0</v>
      </c>
      <c r="T72" s="103">
        <v>0</v>
      </c>
      <c r="U72" s="103">
        <v>0</v>
      </c>
      <c r="V72" s="103">
        <v>0</v>
      </c>
      <c r="W72" s="103">
        <v>0</v>
      </c>
      <c r="X72" s="103">
        <v>0</v>
      </c>
      <c r="Y72" s="103">
        <v>0</v>
      </c>
      <c r="Z72" s="103">
        <v>0</v>
      </c>
      <c r="AA72" s="103">
        <v>0</v>
      </c>
      <c r="AB72" s="103">
        <v>0</v>
      </c>
      <c r="AC72" s="103">
        <v>0</v>
      </c>
      <c r="AD72" s="103">
        <v>0</v>
      </c>
      <c r="AE72" s="103">
        <v>0</v>
      </c>
      <c r="AF72" s="103">
        <v>0</v>
      </c>
      <c r="AG72" s="103">
        <v>0</v>
      </c>
      <c r="AH72" s="103">
        <v>0</v>
      </c>
      <c r="AI72" s="103">
        <v>0</v>
      </c>
      <c r="AJ72" s="103">
        <v>0</v>
      </c>
      <c r="AK72" s="103">
        <v>0</v>
      </c>
      <c r="AL72" s="103">
        <v>0</v>
      </c>
      <c r="AM72" s="103">
        <v>0</v>
      </c>
      <c r="AN72" s="103">
        <v>0</v>
      </c>
      <c r="AO72" s="103">
        <v>0</v>
      </c>
      <c r="AP72" s="103">
        <v>0</v>
      </c>
      <c r="AQ72" s="103">
        <v>0</v>
      </c>
      <c r="AR72" s="103">
        <v>0</v>
      </c>
      <c r="AS72" s="103">
        <v>0</v>
      </c>
      <c r="AT72" s="103">
        <v>4</v>
      </c>
      <c r="AU72" s="103">
        <v>297.59999999999997</v>
      </c>
      <c r="AV72" s="103">
        <v>5</v>
      </c>
      <c r="AW72" s="103">
        <v>371.99999999999994</v>
      </c>
      <c r="AX72" s="103">
        <v>5</v>
      </c>
      <c r="AY72" s="103">
        <v>371.99999999999994</v>
      </c>
      <c r="AZ72" s="103">
        <v>4</v>
      </c>
      <c r="BA72" s="103">
        <v>297.59999999999997</v>
      </c>
      <c r="BB72" s="103">
        <v>5</v>
      </c>
      <c r="BC72" s="103">
        <v>371.99999999999994</v>
      </c>
      <c r="BD72" s="103">
        <v>5</v>
      </c>
      <c r="BE72" s="103">
        <v>371.99999999999994</v>
      </c>
      <c r="BF72" s="103">
        <v>7</v>
      </c>
      <c r="BG72" s="103">
        <v>520.79999999999995</v>
      </c>
      <c r="BH72" s="103">
        <v>7</v>
      </c>
      <c r="BI72" s="103">
        <v>520.79999999999995</v>
      </c>
      <c r="BJ72" s="103">
        <v>7</v>
      </c>
      <c r="BK72" s="103">
        <v>520.79999999999995</v>
      </c>
      <c r="BL72" s="103">
        <v>8</v>
      </c>
      <c r="BM72" s="103">
        <v>595.19999999999993</v>
      </c>
      <c r="BN72" s="103">
        <v>8</v>
      </c>
      <c r="BO72" s="103">
        <v>595.19999999999993</v>
      </c>
      <c r="BP72" s="103">
        <v>17</v>
      </c>
      <c r="BQ72" s="103">
        <v>1264.8</v>
      </c>
      <c r="BR72" s="103">
        <v>12</v>
      </c>
      <c r="BS72" s="103">
        <v>892.8</v>
      </c>
      <c r="BT72" s="103">
        <v>14</v>
      </c>
      <c r="BU72" s="103">
        <v>1041.5999999999999</v>
      </c>
      <c r="BV72" s="103">
        <v>17</v>
      </c>
      <c r="BW72" s="103">
        <v>1264.8</v>
      </c>
      <c r="BX72" s="103">
        <v>26</v>
      </c>
      <c r="BY72" s="103">
        <v>1934.3999999999999</v>
      </c>
      <c r="BZ72" s="103">
        <v>34</v>
      </c>
      <c r="CA72" s="103">
        <v>2529.6</v>
      </c>
      <c r="CB72" s="103">
        <v>26</v>
      </c>
      <c r="CC72" s="103">
        <v>1934.3999999999999</v>
      </c>
      <c r="CD72" s="103">
        <v>27</v>
      </c>
      <c r="CE72" s="103">
        <v>2008.7999999999997</v>
      </c>
      <c r="CF72" s="103">
        <v>55</v>
      </c>
      <c r="CG72" s="103">
        <v>4091.9999999999995</v>
      </c>
      <c r="CH72" s="103">
        <v>64</v>
      </c>
      <c r="CI72" s="103">
        <v>4761.5999999999995</v>
      </c>
      <c r="CJ72" s="103">
        <v>67</v>
      </c>
      <c r="CK72" s="103">
        <v>4984.7999999999993</v>
      </c>
      <c r="CL72" s="103">
        <v>61</v>
      </c>
      <c r="CM72" s="103">
        <v>4538.3999999999996</v>
      </c>
      <c r="CN72" s="103">
        <v>309</v>
      </c>
      <c r="CO72" s="103">
        <v>22989.599999999999</v>
      </c>
      <c r="CP72" s="103">
        <v>308</v>
      </c>
      <c r="CQ72" s="103">
        <v>22915.199999999997</v>
      </c>
      <c r="CR72" s="103">
        <v>233.21442726912403</v>
      </c>
      <c r="CS72" s="103">
        <v>17351.153388822826</v>
      </c>
      <c r="CT72" s="103">
        <v>41.972549019607847</v>
      </c>
      <c r="CU72" s="103">
        <v>3122.7576470588233</v>
      </c>
    </row>
    <row r="73" spans="2:99" x14ac:dyDescent="0.2">
      <c r="C73" s="102" t="s">
        <v>238</v>
      </c>
      <c r="D73" s="103">
        <v>0</v>
      </c>
      <c r="E73" s="103">
        <v>0</v>
      </c>
      <c r="F73" s="103">
        <v>0</v>
      </c>
      <c r="G73" s="103">
        <v>0</v>
      </c>
      <c r="H73" s="103">
        <v>0</v>
      </c>
      <c r="I73" s="103">
        <v>0</v>
      </c>
      <c r="J73" s="103">
        <v>0</v>
      </c>
      <c r="K73" s="103">
        <v>0</v>
      </c>
      <c r="L73" s="103">
        <v>0</v>
      </c>
      <c r="M73" s="103">
        <v>0</v>
      </c>
      <c r="N73" s="103">
        <v>0</v>
      </c>
      <c r="O73" s="103">
        <v>0</v>
      </c>
      <c r="P73" s="103">
        <v>0</v>
      </c>
      <c r="Q73" s="103">
        <v>0</v>
      </c>
      <c r="R73" s="103">
        <v>0</v>
      </c>
      <c r="S73" s="103">
        <v>0</v>
      </c>
      <c r="T73" s="103">
        <v>0</v>
      </c>
      <c r="U73" s="103">
        <v>0</v>
      </c>
      <c r="V73" s="103">
        <v>0</v>
      </c>
      <c r="W73" s="103">
        <v>0</v>
      </c>
      <c r="X73" s="103">
        <v>0</v>
      </c>
      <c r="Y73" s="103">
        <v>0</v>
      </c>
      <c r="Z73" s="103">
        <v>0</v>
      </c>
      <c r="AA73" s="103">
        <v>0</v>
      </c>
      <c r="AB73" s="103">
        <v>0</v>
      </c>
      <c r="AC73" s="103">
        <v>0</v>
      </c>
      <c r="AD73" s="103">
        <v>0</v>
      </c>
      <c r="AE73" s="103">
        <v>0</v>
      </c>
      <c r="AF73" s="103">
        <v>0</v>
      </c>
      <c r="AG73" s="103">
        <v>0</v>
      </c>
      <c r="AH73" s="103">
        <v>0</v>
      </c>
      <c r="AI73" s="103">
        <v>0</v>
      </c>
      <c r="AJ73" s="103">
        <v>0</v>
      </c>
      <c r="AK73" s="103">
        <v>0</v>
      </c>
      <c r="AL73" s="103">
        <v>0</v>
      </c>
      <c r="AM73" s="103">
        <v>0</v>
      </c>
      <c r="AN73" s="103">
        <v>0</v>
      </c>
      <c r="AO73" s="103">
        <v>0</v>
      </c>
      <c r="AP73" s="103">
        <v>0</v>
      </c>
      <c r="AQ73" s="103">
        <v>0</v>
      </c>
      <c r="AR73" s="103">
        <v>0</v>
      </c>
      <c r="AS73" s="103">
        <v>0</v>
      </c>
      <c r="AT73" s="103">
        <v>4</v>
      </c>
      <c r="AU73" s="103">
        <v>2236.7999999999997</v>
      </c>
      <c r="AV73" s="103">
        <v>5</v>
      </c>
      <c r="AW73" s="103">
        <v>2795.9999999999995</v>
      </c>
      <c r="AX73" s="103">
        <v>5</v>
      </c>
      <c r="AY73" s="103">
        <v>2795.9999999999995</v>
      </c>
      <c r="AZ73" s="103">
        <v>3</v>
      </c>
      <c r="BA73" s="103">
        <v>1677.6</v>
      </c>
      <c r="BB73" s="103">
        <v>6</v>
      </c>
      <c r="BC73" s="103">
        <v>3355.2</v>
      </c>
      <c r="BD73" s="103">
        <v>5</v>
      </c>
      <c r="BE73" s="103">
        <v>2795.9999999999995</v>
      </c>
      <c r="BF73" s="103">
        <v>8</v>
      </c>
      <c r="BG73" s="103">
        <v>4473.5999999999995</v>
      </c>
      <c r="BH73" s="103">
        <v>7</v>
      </c>
      <c r="BI73" s="103">
        <v>3914.3999999999996</v>
      </c>
      <c r="BJ73" s="103">
        <v>7</v>
      </c>
      <c r="BK73" s="103">
        <v>3914.3999999999996</v>
      </c>
      <c r="BL73" s="103">
        <v>8</v>
      </c>
      <c r="BM73" s="103">
        <v>4473.5999999999995</v>
      </c>
      <c r="BN73" s="103">
        <v>7</v>
      </c>
      <c r="BO73" s="103">
        <v>3914.3999999999996</v>
      </c>
      <c r="BP73" s="103">
        <v>18</v>
      </c>
      <c r="BQ73" s="103">
        <v>10065.599999999999</v>
      </c>
      <c r="BR73" s="103">
        <v>10</v>
      </c>
      <c r="BS73" s="103">
        <v>5591.9999999999991</v>
      </c>
      <c r="BT73" s="103">
        <v>14</v>
      </c>
      <c r="BU73" s="103">
        <v>7828.7999999999993</v>
      </c>
      <c r="BV73" s="103">
        <v>16</v>
      </c>
      <c r="BW73" s="103">
        <v>8947.1999999999989</v>
      </c>
      <c r="BX73" s="103">
        <v>25</v>
      </c>
      <c r="BY73" s="103">
        <v>13979.999999999998</v>
      </c>
      <c r="BZ73" s="103">
        <v>32</v>
      </c>
      <c r="CA73" s="103">
        <v>17894.399999999998</v>
      </c>
      <c r="CB73" s="103">
        <v>25</v>
      </c>
      <c r="CC73" s="103">
        <v>13979.999999999998</v>
      </c>
      <c r="CD73" s="103">
        <v>24</v>
      </c>
      <c r="CE73" s="103">
        <v>13420.8</v>
      </c>
      <c r="CF73" s="103">
        <v>51</v>
      </c>
      <c r="CG73" s="103">
        <v>28519.199999999997</v>
      </c>
      <c r="CH73" s="103">
        <v>56</v>
      </c>
      <c r="CI73" s="103">
        <v>31315.199999999997</v>
      </c>
      <c r="CJ73" s="103">
        <v>66</v>
      </c>
      <c r="CK73" s="103">
        <v>36907.199999999997</v>
      </c>
      <c r="CL73" s="103">
        <v>55</v>
      </c>
      <c r="CM73" s="103">
        <v>30755.999999999996</v>
      </c>
      <c r="CN73" s="103">
        <v>217</v>
      </c>
      <c r="CO73" s="103">
        <v>121346.39999999998</v>
      </c>
      <c r="CP73" s="103">
        <v>251</v>
      </c>
      <c r="CQ73" s="103">
        <v>140359.19999999998</v>
      </c>
      <c r="CR73" s="103">
        <v>191.23583036068172</v>
      </c>
      <c r="CS73" s="103">
        <v>106939.0763376932</v>
      </c>
      <c r="CT73" s="103">
        <v>30.888888888888889</v>
      </c>
      <c r="CU73" s="103">
        <v>17273.066666666666</v>
      </c>
    </row>
    <row r="74" spans="2:99" x14ac:dyDescent="0.2">
      <c r="C74" s="102" t="s">
        <v>239</v>
      </c>
      <c r="D74" s="103">
        <v>0</v>
      </c>
      <c r="E74" s="103">
        <v>0</v>
      </c>
      <c r="F74" s="103">
        <v>0</v>
      </c>
      <c r="G74" s="103">
        <v>0</v>
      </c>
      <c r="H74" s="103">
        <v>0</v>
      </c>
      <c r="I74" s="103">
        <v>0</v>
      </c>
      <c r="J74" s="103">
        <v>0</v>
      </c>
      <c r="K74" s="103">
        <v>0</v>
      </c>
      <c r="L74" s="103">
        <v>0</v>
      </c>
      <c r="M74" s="103">
        <v>0</v>
      </c>
      <c r="N74" s="103">
        <v>0</v>
      </c>
      <c r="O74" s="103">
        <v>0</v>
      </c>
      <c r="P74" s="103">
        <v>0</v>
      </c>
      <c r="Q74" s="103">
        <v>0</v>
      </c>
      <c r="R74" s="103">
        <v>0</v>
      </c>
      <c r="S74" s="103">
        <v>0</v>
      </c>
      <c r="T74" s="103">
        <v>0</v>
      </c>
      <c r="U74" s="103">
        <v>0</v>
      </c>
      <c r="V74" s="103">
        <v>0</v>
      </c>
      <c r="W74" s="103">
        <v>0</v>
      </c>
      <c r="X74" s="103">
        <v>0</v>
      </c>
      <c r="Y74" s="103">
        <v>0</v>
      </c>
      <c r="Z74" s="103">
        <v>0</v>
      </c>
      <c r="AA74" s="103">
        <v>0</v>
      </c>
      <c r="AB74" s="103">
        <v>0</v>
      </c>
      <c r="AC74" s="103">
        <v>0</v>
      </c>
      <c r="AD74" s="103">
        <v>0</v>
      </c>
      <c r="AE74" s="103">
        <v>0</v>
      </c>
      <c r="AF74" s="103">
        <v>0</v>
      </c>
      <c r="AG74" s="103">
        <v>0</v>
      </c>
      <c r="AH74" s="103">
        <v>0</v>
      </c>
      <c r="AI74" s="103">
        <v>0</v>
      </c>
      <c r="AJ74" s="103">
        <v>0</v>
      </c>
      <c r="AK74" s="103">
        <v>0</v>
      </c>
      <c r="AL74" s="103">
        <v>0</v>
      </c>
      <c r="AM74" s="103">
        <v>0</v>
      </c>
      <c r="AN74" s="103">
        <v>0</v>
      </c>
      <c r="AO74" s="103">
        <v>0</v>
      </c>
      <c r="AP74" s="103">
        <v>0</v>
      </c>
      <c r="AQ74" s="103">
        <v>0</v>
      </c>
      <c r="AR74" s="103">
        <v>0</v>
      </c>
      <c r="AS74" s="103">
        <v>0</v>
      </c>
      <c r="AT74" s="103">
        <v>4</v>
      </c>
      <c r="AU74" s="103">
        <v>1612.8</v>
      </c>
      <c r="AV74" s="103">
        <v>5</v>
      </c>
      <c r="AW74" s="103">
        <v>2016</v>
      </c>
      <c r="AX74" s="103">
        <v>5</v>
      </c>
      <c r="AY74" s="103">
        <v>2016</v>
      </c>
      <c r="AZ74" s="103">
        <v>4</v>
      </c>
      <c r="BA74" s="103">
        <v>1612.8</v>
      </c>
      <c r="BB74" s="103">
        <v>6</v>
      </c>
      <c r="BC74" s="103">
        <v>2419.1999999999998</v>
      </c>
      <c r="BD74" s="103">
        <v>5</v>
      </c>
      <c r="BE74" s="103">
        <v>2016</v>
      </c>
      <c r="BF74" s="103">
        <v>7</v>
      </c>
      <c r="BG74" s="103">
        <v>2822.4</v>
      </c>
      <c r="BH74" s="103">
        <v>7</v>
      </c>
      <c r="BI74" s="103">
        <v>2822.4</v>
      </c>
      <c r="BJ74" s="103">
        <v>7</v>
      </c>
      <c r="BK74" s="103">
        <v>2822.4</v>
      </c>
      <c r="BL74" s="103">
        <v>9</v>
      </c>
      <c r="BM74" s="103">
        <v>3628.7999999999997</v>
      </c>
      <c r="BN74" s="103">
        <v>7</v>
      </c>
      <c r="BO74" s="103">
        <v>2822.4</v>
      </c>
      <c r="BP74" s="103">
        <v>19</v>
      </c>
      <c r="BQ74" s="103">
        <v>7660.8</v>
      </c>
      <c r="BR74" s="103">
        <v>11</v>
      </c>
      <c r="BS74" s="103">
        <v>4435.2</v>
      </c>
      <c r="BT74" s="103">
        <v>12</v>
      </c>
      <c r="BU74" s="103">
        <v>4838.3999999999996</v>
      </c>
      <c r="BV74" s="103">
        <v>17</v>
      </c>
      <c r="BW74" s="103">
        <v>6854.4</v>
      </c>
      <c r="BX74" s="103">
        <v>27</v>
      </c>
      <c r="BY74" s="103">
        <v>10886.4</v>
      </c>
      <c r="BZ74" s="103">
        <v>31</v>
      </c>
      <c r="CA74" s="103">
        <v>12499.199999999999</v>
      </c>
      <c r="CB74" s="103">
        <v>24</v>
      </c>
      <c r="CC74" s="103">
        <v>9676.7999999999993</v>
      </c>
      <c r="CD74" s="103">
        <v>24</v>
      </c>
      <c r="CE74" s="103">
        <v>9676.7999999999993</v>
      </c>
      <c r="CF74" s="103">
        <v>52</v>
      </c>
      <c r="CG74" s="103">
        <v>20966.399999999998</v>
      </c>
      <c r="CH74" s="103">
        <v>51</v>
      </c>
      <c r="CI74" s="103">
        <v>20563.2</v>
      </c>
      <c r="CJ74" s="103">
        <v>70</v>
      </c>
      <c r="CK74" s="103">
        <v>28224</v>
      </c>
      <c r="CL74" s="103">
        <v>62</v>
      </c>
      <c r="CM74" s="103">
        <v>24998.399999999998</v>
      </c>
      <c r="CN74" s="103">
        <v>258</v>
      </c>
      <c r="CO74" s="103">
        <v>104025.59999999999</v>
      </c>
      <c r="CP74" s="103">
        <v>267</v>
      </c>
      <c r="CQ74" s="103">
        <v>107654.39999999999</v>
      </c>
      <c r="CR74" s="103">
        <v>225.05192231470471</v>
      </c>
      <c r="CS74" s="103">
        <v>90740.93507728893</v>
      </c>
      <c r="CT74" s="103">
        <v>36.794117647058826</v>
      </c>
      <c r="CU74" s="103">
        <v>14835.388235294118</v>
      </c>
    </row>
    <row r="75" spans="2:99" x14ac:dyDescent="0.2">
      <c r="C75" s="102" t="s">
        <v>240</v>
      </c>
      <c r="D75" s="103">
        <v>0</v>
      </c>
      <c r="E75" s="103">
        <v>0</v>
      </c>
      <c r="F75" s="103">
        <v>0</v>
      </c>
      <c r="G75" s="103">
        <v>0</v>
      </c>
      <c r="H75" s="103">
        <v>0</v>
      </c>
      <c r="I75" s="103">
        <v>0</v>
      </c>
      <c r="J75" s="103">
        <v>0</v>
      </c>
      <c r="K75" s="103">
        <v>0</v>
      </c>
      <c r="L75" s="103">
        <v>0</v>
      </c>
      <c r="M75" s="103">
        <v>0</v>
      </c>
      <c r="N75" s="103">
        <v>0</v>
      </c>
      <c r="O75" s="103">
        <v>0</v>
      </c>
      <c r="P75" s="103">
        <v>0</v>
      </c>
      <c r="Q75" s="103">
        <v>0</v>
      </c>
      <c r="R75" s="103">
        <v>0</v>
      </c>
      <c r="S75" s="103">
        <v>0</v>
      </c>
      <c r="T75" s="103">
        <v>0</v>
      </c>
      <c r="U75" s="103">
        <v>0</v>
      </c>
      <c r="V75" s="103">
        <v>0</v>
      </c>
      <c r="W75" s="103">
        <v>0</v>
      </c>
      <c r="X75" s="103">
        <v>0</v>
      </c>
      <c r="Y75" s="103">
        <v>0</v>
      </c>
      <c r="Z75" s="103">
        <v>0</v>
      </c>
      <c r="AA75" s="103">
        <v>0</v>
      </c>
      <c r="AB75" s="103">
        <v>0</v>
      </c>
      <c r="AC75" s="103">
        <v>0</v>
      </c>
      <c r="AD75" s="103">
        <v>0</v>
      </c>
      <c r="AE75" s="103">
        <v>0</v>
      </c>
      <c r="AF75" s="103">
        <v>0</v>
      </c>
      <c r="AG75" s="103">
        <v>0</v>
      </c>
      <c r="AH75" s="103">
        <v>0</v>
      </c>
      <c r="AI75" s="103">
        <v>0</v>
      </c>
      <c r="AJ75" s="103">
        <v>0</v>
      </c>
      <c r="AK75" s="103">
        <v>0</v>
      </c>
      <c r="AL75" s="103">
        <v>0</v>
      </c>
      <c r="AM75" s="103">
        <v>0</v>
      </c>
      <c r="AN75" s="103">
        <v>0</v>
      </c>
      <c r="AO75" s="103">
        <v>0</v>
      </c>
      <c r="AP75" s="103">
        <v>0</v>
      </c>
      <c r="AQ75" s="103">
        <v>0</v>
      </c>
      <c r="AR75" s="103">
        <v>0</v>
      </c>
      <c r="AS75" s="103">
        <v>0</v>
      </c>
      <c r="AT75" s="103">
        <v>4</v>
      </c>
      <c r="AU75" s="103">
        <v>2572.7999999999997</v>
      </c>
      <c r="AV75" s="103">
        <v>5</v>
      </c>
      <c r="AW75" s="103">
        <v>3215.9999999999995</v>
      </c>
      <c r="AX75" s="103">
        <v>4</v>
      </c>
      <c r="AY75" s="103">
        <v>2572.7999999999997</v>
      </c>
      <c r="AZ75" s="103">
        <v>4</v>
      </c>
      <c r="BA75" s="103">
        <v>2572.7999999999997</v>
      </c>
      <c r="BB75" s="103">
        <v>6</v>
      </c>
      <c r="BC75" s="103">
        <v>3859.2</v>
      </c>
      <c r="BD75" s="103">
        <v>5</v>
      </c>
      <c r="BE75" s="103">
        <v>3215.9999999999995</v>
      </c>
      <c r="BF75" s="103">
        <v>7</v>
      </c>
      <c r="BG75" s="103">
        <v>4502.3999999999996</v>
      </c>
      <c r="BH75" s="103">
        <v>6</v>
      </c>
      <c r="BI75" s="103">
        <v>3859.2</v>
      </c>
      <c r="BJ75" s="103">
        <v>7</v>
      </c>
      <c r="BK75" s="103">
        <v>4502.3999999999996</v>
      </c>
      <c r="BL75" s="103">
        <v>9</v>
      </c>
      <c r="BM75" s="103">
        <v>5788.7999999999993</v>
      </c>
      <c r="BN75" s="103">
        <v>8</v>
      </c>
      <c r="BO75" s="103">
        <v>5145.5999999999995</v>
      </c>
      <c r="BP75" s="103">
        <v>17</v>
      </c>
      <c r="BQ75" s="103">
        <v>10934.4</v>
      </c>
      <c r="BR75" s="103">
        <v>11</v>
      </c>
      <c r="BS75" s="103">
        <v>7075.1999999999989</v>
      </c>
      <c r="BT75" s="103">
        <v>14</v>
      </c>
      <c r="BU75" s="103">
        <v>9004.7999999999993</v>
      </c>
      <c r="BV75" s="103">
        <v>17</v>
      </c>
      <c r="BW75" s="103">
        <v>10934.4</v>
      </c>
      <c r="BX75" s="103">
        <v>22</v>
      </c>
      <c r="BY75" s="103">
        <v>14150.399999999998</v>
      </c>
      <c r="BZ75" s="103">
        <v>29</v>
      </c>
      <c r="CA75" s="103">
        <v>18652.8</v>
      </c>
      <c r="CB75" s="103">
        <v>25</v>
      </c>
      <c r="CC75" s="103">
        <v>16079.999999999998</v>
      </c>
      <c r="CD75" s="103">
        <v>25</v>
      </c>
      <c r="CE75" s="103">
        <v>16079.999999999998</v>
      </c>
      <c r="CF75" s="103">
        <v>55</v>
      </c>
      <c r="CG75" s="103">
        <v>35375.999999999993</v>
      </c>
      <c r="CH75" s="103">
        <v>55</v>
      </c>
      <c r="CI75" s="103">
        <v>35375.999999999993</v>
      </c>
      <c r="CJ75" s="103">
        <v>66</v>
      </c>
      <c r="CK75" s="103">
        <v>42451.199999999997</v>
      </c>
      <c r="CL75" s="103">
        <v>55</v>
      </c>
      <c r="CM75" s="103">
        <v>35375.999999999993</v>
      </c>
      <c r="CN75" s="103">
        <v>242</v>
      </c>
      <c r="CO75" s="103">
        <v>155654.39999999999</v>
      </c>
      <c r="CP75" s="103">
        <v>266</v>
      </c>
      <c r="CQ75" s="103">
        <v>171091.19999999998</v>
      </c>
      <c r="CR75" s="103">
        <v>200.5644074514467</v>
      </c>
      <c r="CS75" s="103">
        <v>129003.0268727705</v>
      </c>
      <c r="CT75" s="103">
        <v>34.522875816993462</v>
      </c>
      <c r="CU75" s="103">
        <v>22205.113725490191</v>
      </c>
    </row>
    <row r="76" spans="2:99" x14ac:dyDescent="0.2">
      <c r="C76" s="102" t="s">
        <v>241</v>
      </c>
      <c r="D76" s="103">
        <v>0</v>
      </c>
      <c r="E76" s="103">
        <v>0</v>
      </c>
      <c r="F76" s="103">
        <v>0</v>
      </c>
      <c r="G76" s="103">
        <v>0</v>
      </c>
      <c r="H76" s="103">
        <v>0</v>
      </c>
      <c r="I76" s="103">
        <v>0</v>
      </c>
      <c r="J76" s="103">
        <v>0</v>
      </c>
      <c r="K76" s="103">
        <v>0</v>
      </c>
      <c r="L76" s="103">
        <v>0</v>
      </c>
      <c r="M76" s="103">
        <v>0</v>
      </c>
      <c r="N76" s="103">
        <v>0</v>
      </c>
      <c r="O76" s="103">
        <v>0</v>
      </c>
      <c r="P76" s="103">
        <v>0</v>
      </c>
      <c r="Q76" s="103">
        <v>0</v>
      </c>
      <c r="R76" s="103">
        <v>0</v>
      </c>
      <c r="S76" s="103">
        <v>0</v>
      </c>
      <c r="T76" s="103">
        <v>0</v>
      </c>
      <c r="U76" s="103">
        <v>0</v>
      </c>
      <c r="V76" s="103">
        <v>0</v>
      </c>
      <c r="W76" s="103">
        <v>0</v>
      </c>
      <c r="X76" s="103">
        <v>0</v>
      </c>
      <c r="Y76" s="103">
        <v>0</v>
      </c>
      <c r="Z76" s="103">
        <v>0</v>
      </c>
      <c r="AA76" s="103">
        <v>0</v>
      </c>
      <c r="AB76" s="103">
        <v>0</v>
      </c>
      <c r="AC76" s="103">
        <v>0</v>
      </c>
      <c r="AD76" s="103">
        <v>0</v>
      </c>
      <c r="AE76" s="103">
        <v>0</v>
      </c>
      <c r="AF76" s="103">
        <v>0</v>
      </c>
      <c r="AG76" s="103">
        <v>0</v>
      </c>
      <c r="AH76" s="103">
        <v>0</v>
      </c>
      <c r="AI76" s="103">
        <v>0</v>
      </c>
      <c r="AJ76" s="103">
        <v>0</v>
      </c>
      <c r="AK76" s="103">
        <v>0</v>
      </c>
      <c r="AL76" s="103">
        <v>0</v>
      </c>
      <c r="AM76" s="103">
        <v>0</v>
      </c>
      <c r="AN76" s="103">
        <v>0</v>
      </c>
      <c r="AO76" s="103">
        <v>0</v>
      </c>
      <c r="AP76" s="103">
        <v>0</v>
      </c>
      <c r="AQ76" s="103">
        <v>0</v>
      </c>
      <c r="AR76" s="103">
        <v>0</v>
      </c>
      <c r="AS76" s="103">
        <v>0</v>
      </c>
      <c r="AT76" s="103">
        <v>4</v>
      </c>
      <c r="AU76" s="103">
        <v>3115.2</v>
      </c>
      <c r="AV76" s="103">
        <v>5</v>
      </c>
      <c r="AW76" s="103">
        <v>3894</v>
      </c>
      <c r="AX76" s="103">
        <v>5</v>
      </c>
      <c r="AY76" s="103">
        <v>3894</v>
      </c>
      <c r="AZ76" s="103">
        <v>3</v>
      </c>
      <c r="BA76" s="103">
        <v>2336.3999999999996</v>
      </c>
      <c r="BB76" s="103">
        <v>6</v>
      </c>
      <c r="BC76" s="103">
        <v>4672.7999999999993</v>
      </c>
      <c r="BD76" s="103">
        <v>4</v>
      </c>
      <c r="BE76" s="103">
        <v>3115.2</v>
      </c>
      <c r="BF76" s="103">
        <v>7</v>
      </c>
      <c r="BG76" s="103">
        <v>5451.5999999999995</v>
      </c>
      <c r="BH76" s="103">
        <v>7</v>
      </c>
      <c r="BI76" s="103">
        <v>5451.5999999999995</v>
      </c>
      <c r="BJ76" s="103">
        <v>8</v>
      </c>
      <c r="BK76" s="103">
        <v>6230.4</v>
      </c>
      <c r="BL76" s="103">
        <v>9</v>
      </c>
      <c r="BM76" s="103">
        <v>7009.2</v>
      </c>
      <c r="BN76" s="103">
        <v>7</v>
      </c>
      <c r="BO76" s="103">
        <v>5451.5999999999995</v>
      </c>
      <c r="BP76" s="103">
        <v>16</v>
      </c>
      <c r="BQ76" s="103">
        <v>12460.8</v>
      </c>
      <c r="BR76" s="103">
        <v>11</v>
      </c>
      <c r="BS76" s="103">
        <v>8566.7999999999993</v>
      </c>
      <c r="BT76" s="103">
        <v>13</v>
      </c>
      <c r="BU76" s="103">
        <v>10124.4</v>
      </c>
      <c r="BV76" s="103">
        <v>17</v>
      </c>
      <c r="BW76" s="103">
        <v>13239.599999999999</v>
      </c>
      <c r="BX76" s="103">
        <v>25</v>
      </c>
      <c r="BY76" s="103">
        <v>19470</v>
      </c>
      <c r="BZ76" s="103">
        <v>28</v>
      </c>
      <c r="CA76" s="103">
        <v>21806.399999999998</v>
      </c>
      <c r="CB76" s="103">
        <v>22</v>
      </c>
      <c r="CC76" s="103">
        <v>17133.599999999999</v>
      </c>
      <c r="CD76" s="103">
        <v>24</v>
      </c>
      <c r="CE76" s="103">
        <v>18691.199999999997</v>
      </c>
      <c r="CF76" s="103">
        <v>56</v>
      </c>
      <c r="CG76" s="103">
        <v>43612.799999999996</v>
      </c>
      <c r="CH76" s="103">
        <v>54</v>
      </c>
      <c r="CI76" s="103">
        <v>42055.199999999997</v>
      </c>
      <c r="CJ76" s="103">
        <v>55</v>
      </c>
      <c r="CK76" s="103">
        <v>42834</v>
      </c>
      <c r="CL76" s="103">
        <v>52</v>
      </c>
      <c r="CM76" s="103">
        <v>40497.599999999999</v>
      </c>
      <c r="CN76" s="103">
        <v>220</v>
      </c>
      <c r="CO76" s="103">
        <v>171336</v>
      </c>
      <c r="CP76" s="103">
        <v>222</v>
      </c>
      <c r="CQ76" s="103">
        <v>172893.59999999998</v>
      </c>
      <c r="CR76" s="103">
        <v>191.23583036068172</v>
      </c>
      <c r="CS76" s="103">
        <v>148934.46468489891</v>
      </c>
      <c r="CT76" s="103">
        <v>30.252941176470586</v>
      </c>
      <c r="CU76" s="103">
        <v>23560.99058823529</v>
      </c>
    </row>
    <row r="77" spans="2:99" x14ac:dyDescent="0.2">
      <c r="C77" s="102" t="s">
        <v>242</v>
      </c>
      <c r="D77" s="103">
        <v>0</v>
      </c>
      <c r="E77" s="103">
        <v>0</v>
      </c>
      <c r="F77" s="103">
        <v>0</v>
      </c>
      <c r="G77" s="103">
        <v>0</v>
      </c>
      <c r="H77" s="103">
        <v>0</v>
      </c>
      <c r="I77" s="103">
        <v>0</v>
      </c>
      <c r="J77" s="103">
        <v>0</v>
      </c>
      <c r="K77" s="103">
        <v>0</v>
      </c>
      <c r="L77" s="103">
        <v>0</v>
      </c>
      <c r="M77" s="103">
        <v>0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3">
        <v>0</v>
      </c>
      <c r="W77" s="103">
        <v>0</v>
      </c>
      <c r="X77" s="103">
        <v>0</v>
      </c>
      <c r="Y77" s="103">
        <v>0</v>
      </c>
      <c r="Z77" s="103">
        <v>0</v>
      </c>
      <c r="AA77" s="103">
        <v>0</v>
      </c>
      <c r="AB77" s="103">
        <v>0</v>
      </c>
      <c r="AC77" s="103">
        <v>0</v>
      </c>
      <c r="AD77" s="103">
        <v>0</v>
      </c>
      <c r="AE77" s="103">
        <v>0</v>
      </c>
      <c r="AF77" s="103">
        <v>0</v>
      </c>
      <c r="AG77" s="103">
        <v>0</v>
      </c>
      <c r="AH77" s="103">
        <v>0</v>
      </c>
      <c r="AI77" s="103">
        <v>0</v>
      </c>
      <c r="AJ77" s="103">
        <v>0</v>
      </c>
      <c r="AK77" s="103">
        <v>0</v>
      </c>
      <c r="AL77" s="103">
        <v>0</v>
      </c>
      <c r="AM77" s="103">
        <v>0</v>
      </c>
      <c r="AN77" s="103">
        <v>0</v>
      </c>
      <c r="AO77" s="103">
        <v>0</v>
      </c>
      <c r="AP77" s="103">
        <v>0</v>
      </c>
      <c r="AQ77" s="103">
        <v>0</v>
      </c>
      <c r="AR77" s="103">
        <v>0</v>
      </c>
      <c r="AS77" s="103">
        <v>0</v>
      </c>
      <c r="AT77" s="103">
        <v>4</v>
      </c>
      <c r="AU77" s="103">
        <v>1113.5999999999999</v>
      </c>
      <c r="AV77" s="103">
        <v>5</v>
      </c>
      <c r="AW77" s="103">
        <v>1392</v>
      </c>
      <c r="AX77" s="103">
        <v>5</v>
      </c>
      <c r="AY77" s="103">
        <v>1392</v>
      </c>
      <c r="AZ77" s="103">
        <v>4</v>
      </c>
      <c r="BA77" s="103">
        <v>1113.5999999999999</v>
      </c>
      <c r="BB77" s="103">
        <v>5</v>
      </c>
      <c r="BC77" s="103">
        <v>1392</v>
      </c>
      <c r="BD77" s="103">
        <v>5</v>
      </c>
      <c r="BE77" s="103">
        <v>1392</v>
      </c>
      <c r="BF77" s="103">
        <v>7</v>
      </c>
      <c r="BG77" s="103">
        <v>1948.7999999999997</v>
      </c>
      <c r="BH77" s="103">
        <v>7</v>
      </c>
      <c r="BI77" s="103">
        <v>1948.7999999999997</v>
      </c>
      <c r="BJ77" s="103">
        <v>8</v>
      </c>
      <c r="BK77" s="103">
        <v>2227.1999999999998</v>
      </c>
      <c r="BL77" s="103">
        <v>9</v>
      </c>
      <c r="BM77" s="103">
        <v>2505.6</v>
      </c>
      <c r="BN77" s="103">
        <v>7</v>
      </c>
      <c r="BO77" s="103">
        <v>1948.7999999999997</v>
      </c>
      <c r="BP77" s="103">
        <v>18</v>
      </c>
      <c r="BQ77" s="103">
        <v>5011.2</v>
      </c>
      <c r="BR77" s="103">
        <v>11</v>
      </c>
      <c r="BS77" s="103">
        <v>3062.3999999999996</v>
      </c>
      <c r="BT77" s="103">
        <v>13</v>
      </c>
      <c r="BU77" s="103">
        <v>3619.2</v>
      </c>
      <c r="BV77" s="103">
        <v>19</v>
      </c>
      <c r="BW77" s="103">
        <v>5289.5999999999995</v>
      </c>
      <c r="BX77" s="103">
        <v>25</v>
      </c>
      <c r="BY77" s="103">
        <v>6959.9999999999991</v>
      </c>
      <c r="BZ77" s="103">
        <v>33</v>
      </c>
      <c r="CA77" s="103">
        <v>9187.1999999999989</v>
      </c>
      <c r="CB77" s="103">
        <v>25</v>
      </c>
      <c r="CC77" s="103">
        <v>6959.9999999999991</v>
      </c>
      <c r="CD77" s="103">
        <v>25</v>
      </c>
      <c r="CE77" s="103">
        <v>6959.9999999999991</v>
      </c>
      <c r="CF77" s="103">
        <v>52</v>
      </c>
      <c r="CG77" s="103">
        <v>14476.8</v>
      </c>
      <c r="CH77" s="103">
        <v>53</v>
      </c>
      <c r="CI77" s="103">
        <v>14755.199999999999</v>
      </c>
      <c r="CJ77" s="103">
        <v>70</v>
      </c>
      <c r="CK77" s="103">
        <v>19488</v>
      </c>
      <c r="CL77" s="103">
        <v>60</v>
      </c>
      <c r="CM77" s="103">
        <v>16704</v>
      </c>
      <c r="CN77" s="103">
        <v>254</v>
      </c>
      <c r="CO77" s="103">
        <v>70713.599999999991</v>
      </c>
      <c r="CP77" s="103">
        <v>289</v>
      </c>
      <c r="CQ77" s="103">
        <v>80457.599999999991</v>
      </c>
      <c r="CR77" s="103">
        <v>241.37693222354338</v>
      </c>
      <c r="CS77" s="103">
        <v>67199.337931034475</v>
      </c>
      <c r="CT77" s="103">
        <v>37.520915032679738</v>
      </c>
      <c r="CU77" s="103">
        <v>10445.822745098038</v>
      </c>
    </row>
    <row r="78" spans="2:99" x14ac:dyDescent="0.2">
      <c r="C78" s="102" t="s">
        <v>243</v>
      </c>
      <c r="D78" s="103">
        <v>0</v>
      </c>
      <c r="E78" s="103">
        <v>0</v>
      </c>
      <c r="F78" s="103">
        <v>0</v>
      </c>
      <c r="G78" s="103">
        <v>0</v>
      </c>
      <c r="H78" s="103">
        <v>0</v>
      </c>
      <c r="I78" s="103">
        <v>0</v>
      </c>
      <c r="J78" s="103">
        <v>0</v>
      </c>
      <c r="K78" s="103">
        <v>0</v>
      </c>
      <c r="L78" s="103">
        <v>0</v>
      </c>
      <c r="M78" s="103">
        <v>0</v>
      </c>
      <c r="N78" s="103">
        <v>0</v>
      </c>
      <c r="O78" s="103">
        <v>0</v>
      </c>
      <c r="P78" s="103">
        <v>0</v>
      </c>
      <c r="Q78" s="103">
        <v>0</v>
      </c>
      <c r="R78" s="103">
        <v>0</v>
      </c>
      <c r="S78" s="103">
        <v>0</v>
      </c>
      <c r="T78" s="103">
        <v>0</v>
      </c>
      <c r="U78" s="103">
        <v>0</v>
      </c>
      <c r="V78" s="103">
        <v>0</v>
      </c>
      <c r="W78" s="103">
        <v>0</v>
      </c>
      <c r="X78" s="103">
        <v>0</v>
      </c>
      <c r="Y78" s="103">
        <v>0</v>
      </c>
      <c r="Z78" s="103">
        <v>0</v>
      </c>
      <c r="AA78" s="103">
        <v>0</v>
      </c>
      <c r="AB78" s="103">
        <v>0</v>
      </c>
      <c r="AC78" s="103">
        <v>0</v>
      </c>
      <c r="AD78" s="103">
        <v>0</v>
      </c>
      <c r="AE78" s="103">
        <v>0</v>
      </c>
      <c r="AF78" s="103">
        <v>0</v>
      </c>
      <c r="AG78" s="103">
        <v>0</v>
      </c>
      <c r="AH78" s="103">
        <v>0</v>
      </c>
      <c r="AI78" s="103">
        <v>0</v>
      </c>
      <c r="AJ78" s="103">
        <v>0</v>
      </c>
      <c r="AK78" s="103">
        <v>0</v>
      </c>
      <c r="AL78" s="103">
        <v>0</v>
      </c>
      <c r="AM78" s="103">
        <v>0</v>
      </c>
      <c r="AN78" s="103">
        <v>0</v>
      </c>
      <c r="AO78" s="103">
        <v>0</v>
      </c>
      <c r="AP78" s="103">
        <v>0</v>
      </c>
      <c r="AQ78" s="103">
        <v>0</v>
      </c>
      <c r="AR78" s="103">
        <v>0</v>
      </c>
      <c r="AS78" s="103">
        <v>0</v>
      </c>
      <c r="AT78" s="103">
        <v>4</v>
      </c>
      <c r="AU78" s="103">
        <v>2208</v>
      </c>
      <c r="AV78" s="103">
        <v>5</v>
      </c>
      <c r="AW78" s="103">
        <v>2760</v>
      </c>
      <c r="AX78" s="103">
        <v>5</v>
      </c>
      <c r="AY78" s="103">
        <v>2760</v>
      </c>
      <c r="AZ78" s="103">
        <v>3</v>
      </c>
      <c r="BA78" s="103">
        <v>1656</v>
      </c>
      <c r="BB78" s="103">
        <v>6</v>
      </c>
      <c r="BC78" s="103">
        <v>3312</v>
      </c>
      <c r="BD78" s="103">
        <v>5</v>
      </c>
      <c r="BE78" s="103">
        <v>2760</v>
      </c>
      <c r="BF78" s="103">
        <v>7</v>
      </c>
      <c r="BG78" s="103">
        <v>3864</v>
      </c>
      <c r="BH78" s="103">
        <v>7</v>
      </c>
      <c r="BI78" s="103">
        <v>3864</v>
      </c>
      <c r="BJ78" s="103">
        <v>7</v>
      </c>
      <c r="BK78" s="103">
        <v>3864</v>
      </c>
      <c r="BL78" s="103">
        <v>8</v>
      </c>
      <c r="BM78" s="103">
        <v>4416</v>
      </c>
      <c r="BN78" s="103">
        <v>8</v>
      </c>
      <c r="BO78" s="103">
        <v>4416</v>
      </c>
      <c r="BP78" s="103">
        <v>17</v>
      </c>
      <c r="BQ78" s="103">
        <v>9384</v>
      </c>
      <c r="BR78" s="103">
        <v>10</v>
      </c>
      <c r="BS78" s="103">
        <v>5520</v>
      </c>
      <c r="BT78" s="103">
        <v>13</v>
      </c>
      <c r="BU78" s="103">
        <v>7176</v>
      </c>
      <c r="BV78" s="103">
        <v>17</v>
      </c>
      <c r="BW78" s="103">
        <v>9384</v>
      </c>
      <c r="BX78" s="103">
        <v>22</v>
      </c>
      <c r="BY78" s="103">
        <v>12144</v>
      </c>
      <c r="BZ78" s="103">
        <v>31</v>
      </c>
      <c r="CA78" s="103">
        <v>17112</v>
      </c>
      <c r="CB78" s="103">
        <v>25</v>
      </c>
      <c r="CC78" s="103">
        <v>13800</v>
      </c>
      <c r="CD78" s="103">
        <v>25</v>
      </c>
      <c r="CE78" s="103">
        <v>13800</v>
      </c>
      <c r="CF78" s="103">
        <v>55</v>
      </c>
      <c r="CG78" s="103">
        <v>30360</v>
      </c>
      <c r="CH78" s="103">
        <v>57</v>
      </c>
      <c r="CI78" s="103">
        <v>31464</v>
      </c>
      <c r="CJ78" s="103">
        <v>57</v>
      </c>
      <c r="CK78" s="103">
        <v>31464</v>
      </c>
      <c r="CL78" s="103">
        <v>57</v>
      </c>
      <c r="CM78" s="103">
        <v>31464</v>
      </c>
      <c r="CN78" s="103">
        <v>250</v>
      </c>
      <c r="CO78" s="103">
        <v>138000</v>
      </c>
      <c r="CP78" s="103">
        <v>237</v>
      </c>
      <c r="CQ78" s="103">
        <v>130824</v>
      </c>
      <c r="CR78" s="103">
        <v>215.72334522393976</v>
      </c>
      <c r="CS78" s="103">
        <v>119079.28656361475</v>
      </c>
      <c r="CT78" s="103">
        <v>35.976470588235294</v>
      </c>
      <c r="CU78" s="103">
        <v>19859.011764705883</v>
      </c>
    </row>
    <row r="79" spans="2:99" x14ac:dyDescent="0.2">
      <c r="C79" s="102" t="s">
        <v>244</v>
      </c>
      <c r="D79" s="103">
        <v>0</v>
      </c>
      <c r="E79" s="103">
        <v>0</v>
      </c>
      <c r="F79" s="103">
        <v>0</v>
      </c>
      <c r="G79" s="103">
        <v>0</v>
      </c>
      <c r="H79" s="103">
        <v>0</v>
      </c>
      <c r="I79" s="103">
        <v>0</v>
      </c>
      <c r="J79" s="103">
        <v>0</v>
      </c>
      <c r="K79" s="103">
        <v>0</v>
      </c>
      <c r="L79" s="103">
        <v>0</v>
      </c>
      <c r="M79" s="103">
        <v>0</v>
      </c>
      <c r="N79" s="103">
        <v>0</v>
      </c>
      <c r="O79" s="103">
        <v>0</v>
      </c>
      <c r="P79" s="103">
        <v>0</v>
      </c>
      <c r="Q79" s="103">
        <v>0</v>
      </c>
      <c r="R79" s="103">
        <v>0</v>
      </c>
      <c r="S79" s="103">
        <v>0</v>
      </c>
      <c r="T79" s="103">
        <v>0</v>
      </c>
      <c r="U79" s="103">
        <v>0</v>
      </c>
      <c r="V79" s="103">
        <v>0</v>
      </c>
      <c r="W79" s="103">
        <v>0</v>
      </c>
      <c r="X79" s="103">
        <v>0</v>
      </c>
      <c r="Y79" s="103">
        <v>0</v>
      </c>
      <c r="Z79" s="103">
        <v>0</v>
      </c>
      <c r="AA79" s="103">
        <v>0</v>
      </c>
      <c r="AB79" s="103">
        <v>0</v>
      </c>
      <c r="AC79" s="103">
        <v>0</v>
      </c>
      <c r="AD79" s="103">
        <v>0</v>
      </c>
      <c r="AE79" s="103">
        <v>0</v>
      </c>
      <c r="AF79" s="103">
        <v>0</v>
      </c>
      <c r="AG79" s="103">
        <v>0</v>
      </c>
      <c r="AH79" s="103">
        <v>0</v>
      </c>
      <c r="AI79" s="103">
        <v>0</v>
      </c>
      <c r="AJ79" s="103">
        <v>0</v>
      </c>
      <c r="AK79" s="103">
        <v>0</v>
      </c>
      <c r="AL79" s="103">
        <v>0</v>
      </c>
      <c r="AM79" s="103">
        <v>0</v>
      </c>
      <c r="AN79" s="103">
        <v>0</v>
      </c>
      <c r="AO79" s="103">
        <v>0</v>
      </c>
      <c r="AP79" s="103">
        <v>0</v>
      </c>
      <c r="AQ79" s="103">
        <v>0</v>
      </c>
      <c r="AR79" s="103">
        <v>0</v>
      </c>
      <c r="AS79" s="103">
        <v>0</v>
      </c>
      <c r="AT79" s="103">
        <v>4</v>
      </c>
      <c r="AU79" s="103">
        <v>3028.7999999999997</v>
      </c>
      <c r="AV79" s="103">
        <v>5</v>
      </c>
      <c r="AW79" s="103">
        <v>3785.9999999999995</v>
      </c>
      <c r="AX79" s="103">
        <v>5</v>
      </c>
      <c r="AY79" s="103">
        <v>3785.9999999999995</v>
      </c>
      <c r="AZ79" s="103">
        <v>4</v>
      </c>
      <c r="BA79" s="103">
        <v>3028.7999999999997</v>
      </c>
      <c r="BB79" s="103">
        <v>6</v>
      </c>
      <c r="BC79" s="103">
        <v>4543.2</v>
      </c>
      <c r="BD79" s="103">
        <v>5</v>
      </c>
      <c r="BE79" s="103">
        <v>3785.9999999999995</v>
      </c>
      <c r="BF79" s="103">
        <v>7</v>
      </c>
      <c r="BG79" s="103">
        <v>5300.4</v>
      </c>
      <c r="BH79" s="103">
        <v>7</v>
      </c>
      <c r="BI79" s="103">
        <v>5300.4</v>
      </c>
      <c r="BJ79" s="103">
        <v>8</v>
      </c>
      <c r="BK79" s="103">
        <v>6057.5999999999995</v>
      </c>
      <c r="BL79" s="103">
        <v>8</v>
      </c>
      <c r="BM79" s="103">
        <v>6057.5999999999995</v>
      </c>
      <c r="BN79" s="103">
        <v>7</v>
      </c>
      <c r="BO79" s="103">
        <v>5300.4</v>
      </c>
      <c r="BP79" s="103">
        <v>18</v>
      </c>
      <c r="BQ79" s="103">
        <v>13629.599999999999</v>
      </c>
      <c r="BR79" s="103">
        <v>10</v>
      </c>
      <c r="BS79" s="103">
        <v>7571.9999999999991</v>
      </c>
      <c r="BT79" s="103">
        <v>12</v>
      </c>
      <c r="BU79" s="103">
        <v>9086.4</v>
      </c>
      <c r="BV79" s="103">
        <v>18</v>
      </c>
      <c r="BW79" s="103">
        <v>13629.599999999999</v>
      </c>
      <c r="BX79" s="103">
        <v>26</v>
      </c>
      <c r="BY79" s="103">
        <v>19687.199999999997</v>
      </c>
      <c r="BZ79" s="103">
        <v>28</v>
      </c>
      <c r="CA79" s="103">
        <v>21201.599999999999</v>
      </c>
      <c r="CB79" s="103">
        <v>25</v>
      </c>
      <c r="CC79" s="103">
        <v>18930</v>
      </c>
      <c r="CD79" s="103">
        <v>24</v>
      </c>
      <c r="CE79" s="103">
        <v>18172.8</v>
      </c>
      <c r="CF79" s="103">
        <v>49</v>
      </c>
      <c r="CG79" s="103">
        <v>37102.799999999996</v>
      </c>
      <c r="CH79" s="103">
        <v>54</v>
      </c>
      <c r="CI79" s="103">
        <v>40888.799999999996</v>
      </c>
      <c r="CJ79" s="103">
        <v>63</v>
      </c>
      <c r="CK79" s="103">
        <v>47703.6</v>
      </c>
      <c r="CL79" s="103">
        <v>60</v>
      </c>
      <c r="CM79" s="103">
        <v>45431.999999999993</v>
      </c>
      <c r="CN79" s="103">
        <v>209</v>
      </c>
      <c r="CO79" s="103">
        <v>158254.79999999999</v>
      </c>
      <c r="CP79" s="103">
        <v>238</v>
      </c>
      <c r="CQ79" s="103">
        <v>180213.59999999998</v>
      </c>
      <c r="CR79" s="103">
        <v>193.56797463337296</v>
      </c>
      <c r="CS79" s="103">
        <v>146569.67039238999</v>
      </c>
      <c r="CT79" s="103">
        <v>29.435294117647061</v>
      </c>
      <c r="CU79" s="103">
        <v>22288.404705882353</v>
      </c>
    </row>
    <row r="80" spans="2:99" x14ac:dyDescent="0.2">
      <c r="C80" s="102" t="s">
        <v>245</v>
      </c>
      <c r="D80" s="103">
        <v>0</v>
      </c>
      <c r="E80" s="103">
        <v>0</v>
      </c>
      <c r="F80" s="103">
        <v>0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03">
        <v>0</v>
      </c>
      <c r="N80" s="103">
        <v>0</v>
      </c>
      <c r="O80" s="103">
        <v>0</v>
      </c>
      <c r="P80" s="103">
        <v>0</v>
      </c>
      <c r="Q80" s="103">
        <v>0</v>
      </c>
      <c r="R80" s="103">
        <v>0</v>
      </c>
      <c r="S80" s="103">
        <v>0</v>
      </c>
      <c r="T80" s="103">
        <v>0</v>
      </c>
      <c r="U80" s="103">
        <v>0</v>
      </c>
      <c r="V80" s="103">
        <v>0</v>
      </c>
      <c r="W80" s="103">
        <v>0</v>
      </c>
      <c r="X80" s="103">
        <v>0</v>
      </c>
      <c r="Y80" s="103">
        <v>0</v>
      </c>
      <c r="Z80" s="103">
        <v>0</v>
      </c>
      <c r="AA80" s="103">
        <v>0</v>
      </c>
      <c r="AB80" s="103">
        <v>0</v>
      </c>
      <c r="AC80" s="103">
        <v>0</v>
      </c>
      <c r="AD80" s="103">
        <v>0</v>
      </c>
      <c r="AE80" s="103">
        <v>0</v>
      </c>
      <c r="AF80" s="103">
        <v>0</v>
      </c>
      <c r="AG80" s="103">
        <v>0</v>
      </c>
      <c r="AH80" s="103">
        <v>0</v>
      </c>
      <c r="AI80" s="103">
        <v>0</v>
      </c>
      <c r="AJ80" s="103">
        <v>0</v>
      </c>
      <c r="AK80" s="103">
        <v>0</v>
      </c>
      <c r="AL80" s="103">
        <v>0</v>
      </c>
      <c r="AM80" s="103">
        <v>0</v>
      </c>
      <c r="AN80" s="103">
        <v>0</v>
      </c>
      <c r="AO80" s="103">
        <v>0</v>
      </c>
      <c r="AP80" s="103">
        <v>0</v>
      </c>
      <c r="AQ80" s="103">
        <v>0</v>
      </c>
      <c r="AR80" s="103">
        <v>0</v>
      </c>
      <c r="AS80" s="103">
        <v>0</v>
      </c>
      <c r="AT80" s="103">
        <v>4</v>
      </c>
      <c r="AU80" s="103">
        <v>3220.7999999999997</v>
      </c>
      <c r="AV80" s="103">
        <v>5</v>
      </c>
      <c r="AW80" s="103">
        <v>4025.9999999999995</v>
      </c>
      <c r="AX80" s="103">
        <v>5</v>
      </c>
      <c r="AY80" s="103">
        <v>4025.9999999999995</v>
      </c>
      <c r="AZ80" s="103">
        <v>3</v>
      </c>
      <c r="BA80" s="103">
        <v>2415.6</v>
      </c>
      <c r="BB80" s="103">
        <v>5</v>
      </c>
      <c r="BC80" s="103">
        <v>4025.9999999999995</v>
      </c>
      <c r="BD80" s="103">
        <v>5</v>
      </c>
      <c r="BE80" s="103">
        <v>4025.9999999999995</v>
      </c>
      <c r="BF80" s="103">
        <v>8</v>
      </c>
      <c r="BG80" s="103">
        <v>6441.5999999999995</v>
      </c>
      <c r="BH80" s="103">
        <v>7</v>
      </c>
      <c r="BI80" s="103">
        <v>5636.4</v>
      </c>
      <c r="BJ80" s="103">
        <v>7</v>
      </c>
      <c r="BK80" s="103">
        <v>5636.4</v>
      </c>
      <c r="BL80" s="103">
        <v>9</v>
      </c>
      <c r="BM80" s="103">
        <v>7246.7999999999993</v>
      </c>
      <c r="BN80" s="103">
        <v>7</v>
      </c>
      <c r="BO80" s="103">
        <v>5636.4</v>
      </c>
      <c r="BP80" s="103">
        <v>16</v>
      </c>
      <c r="BQ80" s="103">
        <v>12883.199999999999</v>
      </c>
      <c r="BR80" s="103">
        <v>11</v>
      </c>
      <c r="BS80" s="103">
        <v>8857.1999999999989</v>
      </c>
      <c r="BT80" s="103">
        <v>12</v>
      </c>
      <c r="BU80" s="103">
        <v>9662.4</v>
      </c>
      <c r="BV80" s="103">
        <v>15</v>
      </c>
      <c r="BW80" s="103">
        <v>12077.999999999998</v>
      </c>
      <c r="BX80" s="103">
        <v>26</v>
      </c>
      <c r="BY80" s="103">
        <v>20935.199999999997</v>
      </c>
      <c r="BZ80" s="103">
        <v>30</v>
      </c>
      <c r="CA80" s="103">
        <v>24155.999999999996</v>
      </c>
      <c r="CB80" s="103">
        <v>22</v>
      </c>
      <c r="CC80" s="103">
        <v>17714.399999999998</v>
      </c>
      <c r="CD80" s="103">
        <v>23</v>
      </c>
      <c r="CE80" s="103">
        <v>18519.599999999999</v>
      </c>
      <c r="CF80" s="103">
        <v>51</v>
      </c>
      <c r="CG80" s="103">
        <v>41065.199999999997</v>
      </c>
      <c r="CH80" s="103">
        <v>47</v>
      </c>
      <c r="CI80" s="103">
        <v>37844.399999999994</v>
      </c>
      <c r="CJ80" s="103">
        <v>58</v>
      </c>
      <c r="CK80" s="103">
        <v>46701.599999999999</v>
      </c>
      <c r="CL80" s="103">
        <v>58</v>
      </c>
      <c r="CM80" s="103">
        <v>46701.599999999999</v>
      </c>
      <c r="CN80" s="103">
        <v>226</v>
      </c>
      <c r="CO80" s="103">
        <v>181975.19999999998</v>
      </c>
      <c r="CP80" s="103">
        <v>230</v>
      </c>
      <c r="CQ80" s="103">
        <v>185195.99999999997</v>
      </c>
      <c r="CR80" s="103">
        <v>165.5822433610781</v>
      </c>
      <c r="CS80" s="103">
        <v>133326.82235434008</v>
      </c>
      <c r="CT80" s="103">
        <v>31.343137254901961</v>
      </c>
      <c r="CU80" s="103">
        <v>25237.494117647057</v>
      </c>
    </row>
    <row r="81" spans="2:99" x14ac:dyDescent="0.2">
      <c r="C81" s="102" t="s">
        <v>246</v>
      </c>
      <c r="D81" s="103">
        <v>0</v>
      </c>
      <c r="E81" s="103">
        <v>0</v>
      </c>
      <c r="F81" s="103">
        <v>0</v>
      </c>
      <c r="G81" s="103">
        <v>0</v>
      </c>
      <c r="H81" s="103">
        <v>0</v>
      </c>
      <c r="I81" s="103">
        <v>0</v>
      </c>
      <c r="J81" s="103">
        <v>0</v>
      </c>
      <c r="K81" s="103">
        <v>0</v>
      </c>
      <c r="L81" s="103">
        <v>0</v>
      </c>
      <c r="M81" s="103">
        <v>0</v>
      </c>
      <c r="N81" s="103">
        <v>0</v>
      </c>
      <c r="O81" s="103">
        <v>0</v>
      </c>
      <c r="P81" s="103">
        <v>0</v>
      </c>
      <c r="Q81" s="103">
        <v>0</v>
      </c>
      <c r="R81" s="103">
        <v>0</v>
      </c>
      <c r="S81" s="103">
        <v>0</v>
      </c>
      <c r="T81" s="103">
        <v>0</v>
      </c>
      <c r="U81" s="103">
        <v>0</v>
      </c>
      <c r="V81" s="103">
        <v>0</v>
      </c>
      <c r="W81" s="103">
        <v>0</v>
      </c>
      <c r="X81" s="103">
        <v>0</v>
      </c>
      <c r="Y81" s="103">
        <v>0</v>
      </c>
      <c r="Z81" s="103">
        <v>0</v>
      </c>
      <c r="AA81" s="103">
        <v>0</v>
      </c>
      <c r="AB81" s="103">
        <v>0</v>
      </c>
      <c r="AC81" s="103">
        <v>0</v>
      </c>
      <c r="AD81" s="103">
        <v>0</v>
      </c>
      <c r="AE81" s="103">
        <v>0</v>
      </c>
      <c r="AF81" s="103">
        <v>0</v>
      </c>
      <c r="AG81" s="103">
        <v>0</v>
      </c>
      <c r="AH81" s="103">
        <v>0</v>
      </c>
      <c r="AI81" s="103">
        <v>0</v>
      </c>
      <c r="AJ81" s="103">
        <v>0</v>
      </c>
      <c r="AK81" s="103">
        <v>0</v>
      </c>
      <c r="AL81" s="103">
        <v>0</v>
      </c>
      <c r="AM81" s="103">
        <v>0</v>
      </c>
      <c r="AN81" s="103">
        <v>0</v>
      </c>
      <c r="AO81" s="103">
        <v>0</v>
      </c>
      <c r="AP81" s="103">
        <v>0</v>
      </c>
      <c r="AQ81" s="103">
        <v>0</v>
      </c>
      <c r="AR81" s="103">
        <v>0</v>
      </c>
      <c r="AS81" s="103">
        <v>0</v>
      </c>
      <c r="AT81" s="103">
        <v>4</v>
      </c>
      <c r="AU81" s="103">
        <v>3014.4</v>
      </c>
      <c r="AV81" s="103">
        <v>4</v>
      </c>
      <c r="AW81" s="103">
        <v>3014.4</v>
      </c>
      <c r="AX81" s="103">
        <v>5</v>
      </c>
      <c r="AY81" s="103">
        <v>3768</v>
      </c>
      <c r="AZ81" s="103">
        <v>4</v>
      </c>
      <c r="BA81" s="103">
        <v>3014.4</v>
      </c>
      <c r="BB81" s="103">
        <v>5</v>
      </c>
      <c r="BC81" s="103">
        <v>3768</v>
      </c>
      <c r="BD81" s="103">
        <v>5</v>
      </c>
      <c r="BE81" s="103">
        <v>3768</v>
      </c>
      <c r="BF81" s="103">
        <v>7</v>
      </c>
      <c r="BG81" s="103">
        <v>5275.2</v>
      </c>
      <c r="BH81" s="103">
        <v>7</v>
      </c>
      <c r="BI81" s="103">
        <v>5275.2</v>
      </c>
      <c r="BJ81" s="103">
        <v>8</v>
      </c>
      <c r="BK81" s="103">
        <v>6028.8</v>
      </c>
      <c r="BL81" s="103">
        <v>8</v>
      </c>
      <c r="BM81" s="103">
        <v>6028.8</v>
      </c>
      <c r="BN81" s="103">
        <v>7</v>
      </c>
      <c r="BO81" s="103">
        <v>5275.2</v>
      </c>
      <c r="BP81" s="103">
        <v>16</v>
      </c>
      <c r="BQ81" s="103">
        <v>12057.6</v>
      </c>
      <c r="BR81" s="103">
        <v>11</v>
      </c>
      <c r="BS81" s="103">
        <v>8289.6</v>
      </c>
      <c r="BT81" s="103">
        <v>12</v>
      </c>
      <c r="BU81" s="103">
        <v>9043.2000000000007</v>
      </c>
      <c r="BV81" s="103">
        <v>18</v>
      </c>
      <c r="BW81" s="103">
        <v>13564.800000000001</v>
      </c>
      <c r="BX81" s="103">
        <v>25</v>
      </c>
      <c r="BY81" s="103">
        <v>18840</v>
      </c>
      <c r="BZ81" s="103">
        <v>32</v>
      </c>
      <c r="CA81" s="103">
        <v>24115.200000000001</v>
      </c>
      <c r="CB81" s="103">
        <v>22</v>
      </c>
      <c r="CC81" s="103">
        <v>16579.2</v>
      </c>
      <c r="CD81" s="103">
        <v>28</v>
      </c>
      <c r="CE81" s="103">
        <v>21100.799999999999</v>
      </c>
      <c r="CF81" s="103">
        <v>52</v>
      </c>
      <c r="CG81" s="103">
        <v>39187.200000000004</v>
      </c>
      <c r="CH81" s="103">
        <v>51</v>
      </c>
      <c r="CI81" s="103">
        <v>38433.599999999999</v>
      </c>
      <c r="CJ81" s="103">
        <v>61</v>
      </c>
      <c r="CK81" s="103">
        <v>45969.599999999999</v>
      </c>
      <c r="CL81" s="103">
        <v>56</v>
      </c>
      <c r="CM81" s="103">
        <v>42201.599999999999</v>
      </c>
      <c r="CN81" s="103">
        <v>202</v>
      </c>
      <c r="CO81" s="103">
        <v>152227.20000000001</v>
      </c>
      <c r="CP81" s="103">
        <v>252</v>
      </c>
      <c r="CQ81" s="103">
        <v>189907.20000000001</v>
      </c>
      <c r="CR81" s="103">
        <v>198.23226317875546</v>
      </c>
      <c r="CS81" s="103">
        <v>149387.83353151011</v>
      </c>
      <c r="CT81" s="103">
        <v>33.16013071895425</v>
      </c>
      <c r="CU81" s="103">
        <v>24989.474509803924</v>
      </c>
    </row>
    <row r="82" spans="2:99" x14ac:dyDescent="0.2">
      <c r="C82" s="102" t="s">
        <v>247</v>
      </c>
      <c r="D82" s="103">
        <v>0</v>
      </c>
      <c r="E82" s="103">
        <v>0</v>
      </c>
      <c r="F82" s="103">
        <v>0</v>
      </c>
      <c r="G82" s="103">
        <v>0</v>
      </c>
      <c r="H82" s="103">
        <v>0</v>
      </c>
      <c r="I82" s="103">
        <v>0</v>
      </c>
      <c r="J82" s="103">
        <v>0</v>
      </c>
      <c r="K82" s="103">
        <v>0</v>
      </c>
      <c r="L82" s="103">
        <v>0</v>
      </c>
      <c r="M82" s="103">
        <v>0</v>
      </c>
      <c r="N82" s="103">
        <v>0</v>
      </c>
      <c r="O82" s="103">
        <v>0</v>
      </c>
      <c r="P82" s="103">
        <v>0</v>
      </c>
      <c r="Q82" s="103">
        <v>0</v>
      </c>
      <c r="R82" s="103">
        <v>0</v>
      </c>
      <c r="S82" s="103">
        <v>0</v>
      </c>
      <c r="T82" s="103">
        <v>0</v>
      </c>
      <c r="U82" s="103">
        <v>0</v>
      </c>
      <c r="V82" s="103">
        <v>0</v>
      </c>
      <c r="W82" s="103">
        <v>0</v>
      </c>
      <c r="X82" s="103">
        <v>0</v>
      </c>
      <c r="Y82" s="103">
        <v>0</v>
      </c>
      <c r="Z82" s="103">
        <v>0</v>
      </c>
      <c r="AA82" s="103">
        <v>0</v>
      </c>
      <c r="AB82" s="103">
        <v>0</v>
      </c>
      <c r="AC82" s="103">
        <v>0</v>
      </c>
      <c r="AD82" s="103">
        <v>0</v>
      </c>
      <c r="AE82" s="103">
        <v>0</v>
      </c>
      <c r="AF82" s="103">
        <v>0</v>
      </c>
      <c r="AG82" s="103">
        <v>0</v>
      </c>
      <c r="AH82" s="103">
        <v>0</v>
      </c>
      <c r="AI82" s="103">
        <v>0</v>
      </c>
      <c r="AJ82" s="103">
        <v>0</v>
      </c>
      <c r="AK82" s="103">
        <v>0</v>
      </c>
      <c r="AL82" s="103">
        <v>0</v>
      </c>
      <c r="AM82" s="103">
        <v>0</v>
      </c>
      <c r="AN82" s="103">
        <v>0</v>
      </c>
      <c r="AO82" s="103">
        <v>0</v>
      </c>
      <c r="AP82" s="103">
        <v>0</v>
      </c>
      <c r="AQ82" s="103">
        <v>0</v>
      </c>
      <c r="AR82" s="103">
        <v>0</v>
      </c>
      <c r="AS82" s="103">
        <v>0</v>
      </c>
      <c r="AT82" s="103">
        <v>4</v>
      </c>
      <c r="AU82" s="103">
        <v>2035.1999999999996</v>
      </c>
      <c r="AV82" s="103">
        <v>4</v>
      </c>
      <c r="AW82" s="103">
        <v>2035.1999999999996</v>
      </c>
      <c r="AX82" s="103">
        <v>5</v>
      </c>
      <c r="AY82" s="103">
        <v>2543.9999999999995</v>
      </c>
      <c r="AZ82" s="103">
        <v>4</v>
      </c>
      <c r="BA82" s="103">
        <v>2035.1999999999996</v>
      </c>
      <c r="BB82" s="103">
        <v>6</v>
      </c>
      <c r="BC82" s="103">
        <v>3052.7999999999993</v>
      </c>
      <c r="BD82" s="103">
        <v>5</v>
      </c>
      <c r="BE82" s="103">
        <v>2543.9999999999995</v>
      </c>
      <c r="BF82" s="103">
        <v>7</v>
      </c>
      <c r="BG82" s="103">
        <v>3561.5999999999995</v>
      </c>
      <c r="BH82" s="103">
        <v>7</v>
      </c>
      <c r="BI82" s="103">
        <v>3561.5999999999995</v>
      </c>
      <c r="BJ82" s="103">
        <v>7</v>
      </c>
      <c r="BK82" s="103">
        <v>3561.5999999999995</v>
      </c>
      <c r="BL82" s="103">
        <v>9</v>
      </c>
      <c r="BM82" s="103">
        <v>4579.1999999999989</v>
      </c>
      <c r="BN82" s="103">
        <v>8</v>
      </c>
      <c r="BO82" s="103">
        <v>4070.3999999999992</v>
      </c>
      <c r="BP82" s="103">
        <v>19</v>
      </c>
      <c r="BQ82" s="103">
        <v>9667.1999999999989</v>
      </c>
      <c r="BR82" s="103">
        <v>11</v>
      </c>
      <c r="BS82" s="103">
        <v>5596.7999999999993</v>
      </c>
      <c r="BT82" s="103">
        <v>13</v>
      </c>
      <c r="BU82" s="103">
        <v>6614.3999999999987</v>
      </c>
      <c r="BV82" s="103">
        <v>17</v>
      </c>
      <c r="BW82" s="103">
        <v>8649.5999999999985</v>
      </c>
      <c r="BX82" s="103">
        <v>23</v>
      </c>
      <c r="BY82" s="103">
        <v>11702.399999999998</v>
      </c>
      <c r="BZ82" s="103">
        <v>30</v>
      </c>
      <c r="CA82" s="103">
        <v>15263.999999999996</v>
      </c>
      <c r="CB82" s="103">
        <v>23</v>
      </c>
      <c r="CC82" s="103">
        <v>11702.399999999998</v>
      </c>
      <c r="CD82" s="103">
        <v>23</v>
      </c>
      <c r="CE82" s="103">
        <v>11702.399999999998</v>
      </c>
      <c r="CF82" s="103">
        <v>50</v>
      </c>
      <c r="CG82" s="103">
        <v>25439.999999999996</v>
      </c>
      <c r="CH82" s="103">
        <v>53</v>
      </c>
      <c r="CI82" s="103">
        <v>26966.399999999994</v>
      </c>
      <c r="CJ82" s="103">
        <v>61</v>
      </c>
      <c r="CK82" s="103">
        <v>31036.799999999992</v>
      </c>
      <c r="CL82" s="103">
        <v>58</v>
      </c>
      <c r="CM82" s="103">
        <v>29510.399999999994</v>
      </c>
      <c r="CN82" s="103">
        <v>246</v>
      </c>
      <c r="CO82" s="103">
        <v>125164.79999999997</v>
      </c>
      <c r="CP82" s="103">
        <v>234</v>
      </c>
      <c r="CQ82" s="103">
        <v>119059.19999999998</v>
      </c>
      <c r="CR82" s="103">
        <v>207.56084026952041</v>
      </c>
      <c r="CS82" s="103">
        <v>105606.95552913197</v>
      </c>
      <c r="CT82" s="103">
        <v>32.43333333333333</v>
      </c>
      <c r="CU82" s="103">
        <v>16502.079999999994</v>
      </c>
    </row>
    <row r="83" spans="2:99" x14ac:dyDescent="0.2">
      <c r="C83" s="102" t="s">
        <v>248</v>
      </c>
      <c r="D83" s="103">
        <v>0</v>
      </c>
      <c r="E83" s="103">
        <v>0</v>
      </c>
      <c r="F83" s="103">
        <v>0</v>
      </c>
      <c r="G83" s="103">
        <v>0</v>
      </c>
      <c r="H83" s="103">
        <v>0</v>
      </c>
      <c r="I83" s="103">
        <v>0</v>
      </c>
      <c r="J83" s="103">
        <v>0</v>
      </c>
      <c r="K83" s="103">
        <v>0</v>
      </c>
      <c r="L83" s="103">
        <v>0</v>
      </c>
      <c r="M83" s="103">
        <v>0</v>
      </c>
      <c r="N83" s="103">
        <v>0</v>
      </c>
      <c r="O83" s="103">
        <v>0</v>
      </c>
      <c r="P83" s="103">
        <v>0</v>
      </c>
      <c r="Q83" s="103">
        <v>0</v>
      </c>
      <c r="R83" s="103">
        <v>0</v>
      </c>
      <c r="S83" s="103">
        <v>0</v>
      </c>
      <c r="T83" s="103">
        <v>0</v>
      </c>
      <c r="U83" s="103">
        <v>0</v>
      </c>
      <c r="V83" s="103">
        <v>0</v>
      </c>
      <c r="W83" s="103">
        <v>0</v>
      </c>
      <c r="X83" s="103">
        <v>0</v>
      </c>
      <c r="Y83" s="103">
        <v>0</v>
      </c>
      <c r="Z83" s="103">
        <v>0</v>
      </c>
      <c r="AA83" s="103">
        <v>0</v>
      </c>
      <c r="AB83" s="103">
        <v>0</v>
      </c>
      <c r="AC83" s="103">
        <v>0</v>
      </c>
      <c r="AD83" s="103">
        <v>0</v>
      </c>
      <c r="AE83" s="103">
        <v>0</v>
      </c>
      <c r="AF83" s="103">
        <v>0</v>
      </c>
      <c r="AG83" s="103">
        <v>0</v>
      </c>
      <c r="AH83" s="103">
        <v>0</v>
      </c>
      <c r="AI83" s="103">
        <v>0</v>
      </c>
      <c r="AJ83" s="103">
        <v>0</v>
      </c>
      <c r="AK83" s="103">
        <v>0</v>
      </c>
      <c r="AL83" s="103">
        <v>0</v>
      </c>
      <c r="AM83" s="103">
        <v>0</v>
      </c>
      <c r="AN83" s="103">
        <v>0</v>
      </c>
      <c r="AO83" s="103">
        <v>0</v>
      </c>
      <c r="AP83" s="103">
        <v>0</v>
      </c>
      <c r="AQ83" s="103">
        <v>0</v>
      </c>
      <c r="AR83" s="103">
        <v>0</v>
      </c>
      <c r="AS83" s="103">
        <v>0</v>
      </c>
      <c r="AT83" s="103">
        <v>4</v>
      </c>
      <c r="AU83" s="103">
        <v>3441.6</v>
      </c>
      <c r="AV83" s="103">
        <v>5</v>
      </c>
      <c r="AW83" s="103">
        <v>4302</v>
      </c>
      <c r="AX83" s="103">
        <v>4</v>
      </c>
      <c r="AY83" s="103">
        <v>3441.6</v>
      </c>
      <c r="AZ83" s="103">
        <v>4</v>
      </c>
      <c r="BA83" s="103">
        <v>3441.6</v>
      </c>
      <c r="BB83" s="103">
        <v>6</v>
      </c>
      <c r="BC83" s="103">
        <v>5162.3999999999996</v>
      </c>
      <c r="BD83" s="103">
        <v>5</v>
      </c>
      <c r="BE83" s="103">
        <v>4302</v>
      </c>
      <c r="BF83" s="103">
        <v>7</v>
      </c>
      <c r="BG83" s="103">
        <v>6022.8</v>
      </c>
      <c r="BH83" s="103">
        <v>7</v>
      </c>
      <c r="BI83" s="103">
        <v>6022.8</v>
      </c>
      <c r="BJ83" s="103">
        <v>7</v>
      </c>
      <c r="BK83" s="103">
        <v>6022.8</v>
      </c>
      <c r="BL83" s="103">
        <v>9</v>
      </c>
      <c r="BM83" s="103">
        <v>7743.5999999999995</v>
      </c>
      <c r="BN83" s="103">
        <v>8</v>
      </c>
      <c r="BO83" s="103">
        <v>6883.2</v>
      </c>
      <c r="BP83" s="103">
        <v>16</v>
      </c>
      <c r="BQ83" s="103">
        <v>13766.4</v>
      </c>
      <c r="BR83" s="103">
        <v>11</v>
      </c>
      <c r="BS83" s="103">
        <v>9464.4</v>
      </c>
      <c r="BT83" s="103">
        <v>11</v>
      </c>
      <c r="BU83" s="103">
        <v>9464.4</v>
      </c>
      <c r="BV83" s="103">
        <v>18</v>
      </c>
      <c r="BW83" s="103">
        <v>15487.199999999999</v>
      </c>
      <c r="BX83" s="103">
        <v>24</v>
      </c>
      <c r="BY83" s="103">
        <v>20649.599999999999</v>
      </c>
      <c r="BZ83" s="103">
        <v>31</v>
      </c>
      <c r="CA83" s="103">
        <v>26672.399999999998</v>
      </c>
      <c r="CB83" s="103">
        <v>23</v>
      </c>
      <c r="CC83" s="103">
        <v>19789.2</v>
      </c>
      <c r="CD83" s="103">
        <v>26</v>
      </c>
      <c r="CE83" s="103">
        <v>22370.399999999998</v>
      </c>
      <c r="CF83" s="103">
        <v>51</v>
      </c>
      <c r="CG83" s="103">
        <v>43880.4</v>
      </c>
      <c r="CH83" s="103">
        <v>50</v>
      </c>
      <c r="CI83" s="103">
        <v>43020</v>
      </c>
      <c r="CJ83" s="103">
        <v>56</v>
      </c>
      <c r="CK83" s="103">
        <v>48182.400000000001</v>
      </c>
      <c r="CL83" s="103">
        <v>60</v>
      </c>
      <c r="CM83" s="103">
        <v>51624</v>
      </c>
      <c r="CN83" s="103">
        <v>211</v>
      </c>
      <c r="CO83" s="103">
        <v>181544.4</v>
      </c>
      <c r="CP83" s="103">
        <v>224</v>
      </c>
      <c r="CQ83" s="103">
        <v>192729.60000000001</v>
      </c>
      <c r="CR83" s="103">
        <v>176.07689258818868</v>
      </c>
      <c r="CS83" s="103">
        <v>151496.55838287753</v>
      </c>
      <c r="CT83" s="103">
        <v>29.616993464052289</v>
      </c>
      <c r="CU83" s="103">
        <v>25482.461176470588</v>
      </c>
    </row>
    <row r="84" spans="2:99" x14ac:dyDescent="0.2">
      <c r="C84" s="102" t="s">
        <v>249</v>
      </c>
      <c r="D84" s="103">
        <v>0</v>
      </c>
      <c r="E84" s="103">
        <v>0</v>
      </c>
      <c r="F84" s="103">
        <v>0</v>
      </c>
      <c r="G84" s="103">
        <v>0</v>
      </c>
      <c r="H84" s="103">
        <v>0</v>
      </c>
      <c r="I84" s="103">
        <v>0</v>
      </c>
      <c r="J84" s="103">
        <v>0</v>
      </c>
      <c r="K84" s="103">
        <v>0</v>
      </c>
      <c r="L84" s="103">
        <v>0</v>
      </c>
      <c r="M84" s="103">
        <v>0</v>
      </c>
      <c r="N84" s="103">
        <v>0</v>
      </c>
      <c r="O84" s="103">
        <v>0</v>
      </c>
      <c r="P84" s="103">
        <v>0</v>
      </c>
      <c r="Q84" s="103">
        <v>0</v>
      </c>
      <c r="R84" s="103">
        <v>0</v>
      </c>
      <c r="S84" s="103">
        <v>0</v>
      </c>
      <c r="T84" s="103">
        <v>0</v>
      </c>
      <c r="U84" s="103">
        <v>0</v>
      </c>
      <c r="V84" s="103">
        <v>0</v>
      </c>
      <c r="W84" s="103">
        <v>0</v>
      </c>
      <c r="X84" s="103">
        <v>0</v>
      </c>
      <c r="Y84" s="103">
        <v>0</v>
      </c>
      <c r="Z84" s="103">
        <v>0</v>
      </c>
      <c r="AA84" s="103">
        <v>0</v>
      </c>
      <c r="AB84" s="103">
        <v>0</v>
      </c>
      <c r="AC84" s="103">
        <v>0</v>
      </c>
      <c r="AD84" s="103">
        <v>0</v>
      </c>
      <c r="AE84" s="103">
        <v>0</v>
      </c>
      <c r="AF84" s="103">
        <v>0</v>
      </c>
      <c r="AG84" s="103">
        <v>0</v>
      </c>
      <c r="AH84" s="103">
        <v>0</v>
      </c>
      <c r="AI84" s="103">
        <v>0</v>
      </c>
      <c r="AJ84" s="103">
        <v>0</v>
      </c>
      <c r="AK84" s="103">
        <v>0</v>
      </c>
      <c r="AL84" s="103">
        <v>0</v>
      </c>
      <c r="AM84" s="103">
        <v>0</v>
      </c>
      <c r="AN84" s="103">
        <v>0</v>
      </c>
      <c r="AO84" s="103">
        <v>0</v>
      </c>
      <c r="AP84" s="103">
        <v>0</v>
      </c>
      <c r="AQ84" s="103">
        <v>0</v>
      </c>
      <c r="AR84" s="103">
        <v>0</v>
      </c>
      <c r="AS84" s="103">
        <v>0</v>
      </c>
      <c r="AT84" s="103">
        <v>4</v>
      </c>
      <c r="AU84" s="103">
        <v>3124.7999999999997</v>
      </c>
      <c r="AV84" s="103">
        <v>5</v>
      </c>
      <c r="AW84" s="103">
        <v>3905.9999999999995</v>
      </c>
      <c r="AX84" s="103">
        <v>4</v>
      </c>
      <c r="AY84" s="103">
        <v>3124.7999999999997</v>
      </c>
      <c r="AZ84" s="103">
        <v>4</v>
      </c>
      <c r="BA84" s="103">
        <v>3124.7999999999997</v>
      </c>
      <c r="BB84" s="103">
        <v>6</v>
      </c>
      <c r="BC84" s="103">
        <v>4687.2</v>
      </c>
      <c r="BD84" s="103">
        <v>5</v>
      </c>
      <c r="BE84" s="103">
        <v>3905.9999999999995</v>
      </c>
      <c r="BF84" s="103">
        <v>7</v>
      </c>
      <c r="BG84" s="103">
        <v>5468.4</v>
      </c>
      <c r="BH84" s="103">
        <v>7</v>
      </c>
      <c r="BI84" s="103">
        <v>5468.4</v>
      </c>
      <c r="BJ84" s="103">
        <v>8</v>
      </c>
      <c r="BK84" s="103">
        <v>6249.5999999999995</v>
      </c>
      <c r="BL84" s="103">
        <v>9</v>
      </c>
      <c r="BM84" s="103">
        <v>7030.7999999999993</v>
      </c>
      <c r="BN84" s="103">
        <v>7</v>
      </c>
      <c r="BO84" s="103">
        <v>5468.4</v>
      </c>
      <c r="BP84" s="103">
        <v>16</v>
      </c>
      <c r="BQ84" s="103">
        <v>12499.199999999999</v>
      </c>
      <c r="BR84" s="103">
        <v>10</v>
      </c>
      <c r="BS84" s="103">
        <v>7811.9999999999991</v>
      </c>
      <c r="BT84" s="103">
        <v>13</v>
      </c>
      <c r="BU84" s="103">
        <v>10155.599999999999</v>
      </c>
      <c r="BV84" s="103">
        <v>17</v>
      </c>
      <c r="BW84" s="103">
        <v>13280.4</v>
      </c>
      <c r="BX84" s="103">
        <v>24</v>
      </c>
      <c r="BY84" s="103">
        <v>18748.8</v>
      </c>
      <c r="BZ84" s="103">
        <v>27</v>
      </c>
      <c r="CA84" s="103">
        <v>21092.399999999998</v>
      </c>
      <c r="CB84" s="103">
        <v>22</v>
      </c>
      <c r="CC84" s="103">
        <v>17186.399999999998</v>
      </c>
      <c r="CD84" s="103">
        <v>23</v>
      </c>
      <c r="CE84" s="103">
        <v>17967.599999999999</v>
      </c>
      <c r="CF84" s="103">
        <v>54</v>
      </c>
      <c r="CG84" s="103">
        <v>42184.799999999996</v>
      </c>
      <c r="CH84" s="103">
        <v>57</v>
      </c>
      <c r="CI84" s="103">
        <v>44528.399999999994</v>
      </c>
      <c r="CJ84" s="103">
        <v>60</v>
      </c>
      <c r="CK84" s="103">
        <v>46871.999999999993</v>
      </c>
      <c r="CL84" s="103">
        <v>52</v>
      </c>
      <c r="CM84" s="103">
        <v>40622.399999999994</v>
      </c>
      <c r="CN84" s="103">
        <v>199</v>
      </c>
      <c r="CO84" s="103">
        <v>155458.79999999999</v>
      </c>
      <c r="CP84" s="103">
        <v>233</v>
      </c>
      <c r="CQ84" s="103">
        <v>182019.59999999998</v>
      </c>
      <c r="CR84" s="103">
        <v>188.32065001981766</v>
      </c>
      <c r="CS84" s="103">
        <v>147116.09179548154</v>
      </c>
      <c r="CT84" s="103">
        <v>29.071895424836601</v>
      </c>
      <c r="CU84" s="103">
        <v>22710.96470588235</v>
      </c>
    </row>
    <row r="85" spans="2:99" x14ac:dyDescent="0.2">
      <c r="C85" s="102" t="s">
        <v>250</v>
      </c>
      <c r="D85" s="103">
        <v>0</v>
      </c>
      <c r="E85" s="103">
        <v>0</v>
      </c>
      <c r="F85" s="103">
        <v>0</v>
      </c>
      <c r="G85" s="103">
        <v>0</v>
      </c>
      <c r="H85" s="103">
        <v>0</v>
      </c>
      <c r="I85" s="103">
        <v>0</v>
      </c>
      <c r="J85" s="103">
        <v>0</v>
      </c>
      <c r="K85" s="103">
        <v>0</v>
      </c>
      <c r="L85" s="103">
        <v>0</v>
      </c>
      <c r="M85" s="103">
        <v>0</v>
      </c>
      <c r="N85" s="103">
        <v>0</v>
      </c>
      <c r="O85" s="103">
        <v>0</v>
      </c>
      <c r="P85" s="103">
        <v>0</v>
      </c>
      <c r="Q85" s="103">
        <v>0</v>
      </c>
      <c r="R85" s="103">
        <v>0</v>
      </c>
      <c r="S85" s="103">
        <v>0</v>
      </c>
      <c r="T85" s="103">
        <v>0</v>
      </c>
      <c r="U85" s="103">
        <v>0</v>
      </c>
      <c r="V85" s="103">
        <v>0</v>
      </c>
      <c r="W85" s="103">
        <v>0</v>
      </c>
      <c r="X85" s="103">
        <v>0</v>
      </c>
      <c r="Y85" s="103">
        <v>0</v>
      </c>
      <c r="Z85" s="103">
        <v>0</v>
      </c>
      <c r="AA85" s="103">
        <v>0</v>
      </c>
      <c r="AB85" s="103">
        <v>0</v>
      </c>
      <c r="AC85" s="103">
        <v>0</v>
      </c>
      <c r="AD85" s="103">
        <v>0</v>
      </c>
      <c r="AE85" s="103">
        <v>0</v>
      </c>
      <c r="AF85" s="103">
        <v>0</v>
      </c>
      <c r="AG85" s="103">
        <v>0</v>
      </c>
      <c r="AH85" s="103">
        <v>0</v>
      </c>
      <c r="AI85" s="103">
        <v>0</v>
      </c>
      <c r="AJ85" s="103">
        <v>0</v>
      </c>
      <c r="AK85" s="103">
        <v>0</v>
      </c>
      <c r="AL85" s="103">
        <v>0</v>
      </c>
      <c r="AM85" s="103">
        <v>0</v>
      </c>
      <c r="AN85" s="103">
        <v>0</v>
      </c>
      <c r="AO85" s="103">
        <v>0</v>
      </c>
      <c r="AP85" s="103">
        <v>0</v>
      </c>
      <c r="AQ85" s="103">
        <v>0</v>
      </c>
      <c r="AR85" s="103">
        <v>0</v>
      </c>
      <c r="AS85" s="103">
        <v>0</v>
      </c>
      <c r="AT85" s="103">
        <v>4</v>
      </c>
      <c r="AU85" s="103">
        <v>600</v>
      </c>
      <c r="AV85" s="103">
        <v>5</v>
      </c>
      <c r="AW85" s="103">
        <v>750</v>
      </c>
      <c r="AX85" s="103">
        <v>5</v>
      </c>
      <c r="AY85" s="103">
        <v>750</v>
      </c>
      <c r="AZ85" s="103">
        <v>4</v>
      </c>
      <c r="BA85" s="103">
        <v>600</v>
      </c>
      <c r="BB85" s="103">
        <v>5</v>
      </c>
      <c r="BC85" s="103">
        <v>750</v>
      </c>
      <c r="BD85" s="103">
        <v>5</v>
      </c>
      <c r="BE85" s="103">
        <v>750</v>
      </c>
      <c r="BF85" s="103">
        <v>7</v>
      </c>
      <c r="BG85" s="103">
        <v>1050</v>
      </c>
      <c r="BH85" s="103">
        <v>7</v>
      </c>
      <c r="BI85" s="103">
        <v>1050</v>
      </c>
      <c r="BJ85" s="103">
        <v>8</v>
      </c>
      <c r="BK85" s="103">
        <v>1200</v>
      </c>
      <c r="BL85" s="103">
        <v>9</v>
      </c>
      <c r="BM85" s="103">
        <v>1350</v>
      </c>
      <c r="BN85" s="103">
        <v>7</v>
      </c>
      <c r="BO85" s="103">
        <v>1050</v>
      </c>
      <c r="BP85" s="103">
        <v>17</v>
      </c>
      <c r="BQ85" s="103">
        <v>2550</v>
      </c>
      <c r="BR85" s="103">
        <v>11</v>
      </c>
      <c r="BS85" s="103">
        <v>1650</v>
      </c>
      <c r="BT85" s="103">
        <v>12</v>
      </c>
      <c r="BU85" s="103">
        <v>1800</v>
      </c>
      <c r="BV85" s="103">
        <v>19</v>
      </c>
      <c r="BW85" s="103">
        <v>2850</v>
      </c>
      <c r="BX85" s="103">
        <v>25</v>
      </c>
      <c r="BY85" s="103">
        <v>3750</v>
      </c>
      <c r="BZ85" s="103">
        <v>28</v>
      </c>
      <c r="CA85" s="103">
        <v>4200</v>
      </c>
      <c r="CB85" s="103">
        <v>26</v>
      </c>
      <c r="CC85" s="103">
        <v>3900</v>
      </c>
      <c r="CD85" s="103">
        <v>27</v>
      </c>
      <c r="CE85" s="103">
        <v>4050</v>
      </c>
      <c r="CF85" s="103">
        <v>59</v>
      </c>
      <c r="CG85" s="103">
        <v>8850</v>
      </c>
      <c r="CH85" s="103">
        <v>57</v>
      </c>
      <c r="CI85" s="103">
        <v>8550</v>
      </c>
      <c r="CJ85" s="103">
        <v>63</v>
      </c>
      <c r="CK85" s="103">
        <v>9450</v>
      </c>
      <c r="CL85" s="103">
        <v>67</v>
      </c>
      <c r="CM85" s="103">
        <v>10050</v>
      </c>
      <c r="CN85" s="103">
        <v>261</v>
      </c>
      <c r="CO85" s="103">
        <v>39150</v>
      </c>
      <c r="CP85" s="103">
        <v>327</v>
      </c>
      <c r="CQ85" s="103">
        <v>49050</v>
      </c>
      <c r="CR85" s="103">
        <v>222.13674197384066</v>
      </c>
      <c r="CS85" s="103">
        <v>33320.511296076096</v>
      </c>
      <c r="CT85" s="103">
        <v>41.518300653594771</v>
      </c>
      <c r="CU85" s="103">
        <v>6227.7450980392159</v>
      </c>
    </row>
    <row r="86" spans="2:99" x14ac:dyDescent="0.2">
      <c r="C86" s="102" t="s">
        <v>251</v>
      </c>
      <c r="D86" s="103">
        <v>0</v>
      </c>
      <c r="E86" s="103">
        <v>0</v>
      </c>
      <c r="F86" s="103">
        <v>0</v>
      </c>
      <c r="G86" s="103">
        <v>0</v>
      </c>
      <c r="H86" s="103">
        <v>0</v>
      </c>
      <c r="I86" s="103">
        <v>0</v>
      </c>
      <c r="J86" s="103">
        <v>0</v>
      </c>
      <c r="K86" s="103">
        <v>0</v>
      </c>
      <c r="L86" s="103">
        <v>0</v>
      </c>
      <c r="M86" s="103">
        <v>0</v>
      </c>
      <c r="N86" s="103">
        <v>0</v>
      </c>
      <c r="O86" s="103">
        <v>0</v>
      </c>
      <c r="P86" s="103">
        <v>0</v>
      </c>
      <c r="Q86" s="103">
        <v>0</v>
      </c>
      <c r="R86" s="103">
        <v>0</v>
      </c>
      <c r="S86" s="103">
        <v>0</v>
      </c>
      <c r="T86" s="103">
        <v>0</v>
      </c>
      <c r="U86" s="103">
        <v>0</v>
      </c>
      <c r="V86" s="103">
        <v>0</v>
      </c>
      <c r="W86" s="103">
        <v>0</v>
      </c>
      <c r="X86" s="103">
        <v>0</v>
      </c>
      <c r="Y86" s="103">
        <v>0</v>
      </c>
      <c r="Z86" s="103">
        <v>0</v>
      </c>
      <c r="AA86" s="103">
        <v>0</v>
      </c>
      <c r="AB86" s="103">
        <v>0</v>
      </c>
      <c r="AC86" s="103">
        <v>0</v>
      </c>
      <c r="AD86" s="103">
        <v>0</v>
      </c>
      <c r="AE86" s="103">
        <v>0</v>
      </c>
      <c r="AF86" s="103">
        <v>0</v>
      </c>
      <c r="AG86" s="103">
        <v>0</v>
      </c>
      <c r="AH86" s="103">
        <v>0</v>
      </c>
      <c r="AI86" s="103">
        <v>0</v>
      </c>
      <c r="AJ86" s="103">
        <v>0</v>
      </c>
      <c r="AK86" s="103">
        <v>0</v>
      </c>
      <c r="AL86" s="103">
        <v>0</v>
      </c>
      <c r="AM86" s="103">
        <v>0</v>
      </c>
      <c r="AN86" s="103">
        <v>0</v>
      </c>
      <c r="AO86" s="103">
        <v>0</v>
      </c>
      <c r="AP86" s="103">
        <v>0</v>
      </c>
      <c r="AQ86" s="103">
        <v>0</v>
      </c>
      <c r="AR86" s="103">
        <v>0</v>
      </c>
      <c r="AS86" s="103">
        <v>0</v>
      </c>
      <c r="AT86" s="103">
        <v>4</v>
      </c>
      <c r="AU86" s="103">
        <v>2160</v>
      </c>
      <c r="AV86" s="103">
        <v>5</v>
      </c>
      <c r="AW86" s="103">
        <v>2700</v>
      </c>
      <c r="AX86" s="103">
        <v>5</v>
      </c>
      <c r="AY86" s="103">
        <v>2700</v>
      </c>
      <c r="AZ86" s="103">
        <v>4</v>
      </c>
      <c r="BA86" s="103">
        <v>2160</v>
      </c>
      <c r="BB86" s="103">
        <v>5</v>
      </c>
      <c r="BC86" s="103">
        <v>2700</v>
      </c>
      <c r="BD86" s="103">
        <v>5</v>
      </c>
      <c r="BE86" s="103">
        <v>2700</v>
      </c>
      <c r="BF86" s="103">
        <v>6</v>
      </c>
      <c r="BG86" s="103">
        <v>3240</v>
      </c>
      <c r="BH86" s="103">
        <v>7</v>
      </c>
      <c r="BI86" s="103">
        <v>3780</v>
      </c>
      <c r="BJ86" s="103">
        <v>8</v>
      </c>
      <c r="BK86" s="103">
        <v>4320</v>
      </c>
      <c r="BL86" s="103">
        <v>9</v>
      </c>
      <c r="BM86" s="103">
        <v>4860</v>
      </c>
      <c r="BN86" s="103">
        <v>8</v>
      </c>
      <c r="BO86" s="103">
        <v>4320</v>
      </c>
      <c r="BP86" s="103">
        <v>18</v>
      </c>
      <c r="BQ86" s="103">
        <v>9720</v>
      </c>
      <c r="BR86" s="103">
        <v>12</v>
      </c>
      <c r="BS86" s="103">
        <v>6480</v>
      </c>
      <c r="BT86" s="103">
        <v>13</v>
      </c>
      <c r="BU86" s="103">
        <v>7020</v>
      </c>
      <c r="BV86" s="103">
        <v>16</v>
      </c>
      <c r="BW86" s="103">
        <v>8640</v>
      </c>
      <c r="BX86" s="103">
        <v>24</v>
      </c>
      <c r="BY86" s="103">
        <v>12960</v>
      </c>
      <c r="BZ86" s="103">
        <v>31</v>
      </c>
      <c r="CA86" s="103">
        <v>16740</v>
      </c>
      <c r="CB86" s="103">
        <v>24</v>
      </c>
      <c r="CC86" s="103">
        <v>12960</v>
      </c>
      <c r="CD86" s="103">
        <v>28</v>
      </c>
      <c r="CE86" s="103">
        <v>15120</v>
      </c>
      <c r="CF86" s="103">
        <v>49</v>
      </c>
      <c r="CG86" s="103">
        <v>26460</v>
      </c>
      <c r="CH86" s="103">
        <v>53</v>
      </c>
      <c r="CI86" s="103">
        <v>28620</v>
      </c>
      <c r="CJ86" s="103">
        <v>62</v>
      </c>
      <c r="CK86" s="103">
        <v>33480</v>
      </c>
      <c r="CL86" s="103">
        <v>64</v>
      </c>
      <c r="CM86" s="103">
        <v>34560</v>
      </c>
      <c r="CN86" s="103">
        <v>221</v>
      </c>
      <c r="CO86" s="103">
        <v>119340</v>
      </c>
      <c r="CP86" s="103">
        <v>237</v>
      </c>
      <c r="CQ86" s="103">
        <v>127980</v>
      </c>
      <c r="CR86" s="103">
        <v>188.90368608799048</v>
      </c>
      <c r="CS86" s="103">
        <v>102007.99048751486</v>
      </c>
      <c r="CT86" s="103">
        <v>34.341176470588238</v>
      </c>
      <c r="CU86" s="103">
        <v>18544.235294117647</v>
      </c>
    </row>
    <row r="87" spans="2:99" x14ac:dyDescent="0.2">
      <c r="B87" s="102" t="s">
        <v>131</v>
      </c>
      <c r="C87" s="102" t="s">
        <v>252</v>
      </c>
      <c r="D87" s="103">
        <v>0</v>
      </c>
      <c r="E87" s="103">
        <v>0</v>
      </c>
      <c r="F87" s="103">
        <v>0</v>
      </c>
      <c r="G87" s="103">
        <v>0</v>
      </c>
      <c r="H87" s="103">
        <v>0</v>
      </c>
      <c r="I87" s="103">
        <v>0</v>
      </c>
      <c r="J87" s="103">
        <v>0</v>
      </c>
      <c r="K87" s="103">
        <v>0</v>
      </c>
      <c r="L87" s="103">
        <v>0</v>
      </c>
      <c r="M87" s="103">
        <v>0</v>
      </c>
      <c r="N87" s="103">
        <v>0</v>
      </c>
      <c r="O87" s="103">
        <v>0</v>
      </c>
      <c r="P87" s="103">
        <v>0</v>
      </c>
      <c r="Q87" s="103">
        <v>0</v>
      </c>
      <c r="R87" s="103">
        <v>0</v>
      </c>
      <c r="S87" s="103">
        <v>0</v>
      </c>
      <c r="T87" s="103">
        <v>0</v>
      </c>
      <c r="U87" s="103">
        <v>0</v>
      </c>
      <c r="V87" s="103">
        <v>0</v>
      </c>
      <c r="W87" s="103">
        <v>0</v>
      </c>
      <c r="X87" s="103">
        <v>0</v>
      </c>
      <c r="Y87" s="103">
        <v>0</v>
      </c>
      <c r="Z87" s="103">
        <v>0</v>
      </c>
      <c r="AA87" s="103">
        <v>0</v>
      </c>
      <c r="AB87" s="103">
        <v>0</v>
      </c>
      <c r="AC87" s="103">
        <v>0</v>
      </c>
      <c r="AD87" s="103">
        <v>0</v>
      </c>
      <c r="AE87" s="103">
        <v>0</v>
      </c>
      <c r="AF87" s="103">
        <v>0</v>
      </c>
      <c r="AG87" s="103">
        <v>0</v>
      </c>
      <c r="AH87" s="103">
        <v>0</v>
      </c>
      <c r="AI87" s="103">
        <v>0</v>
      </c>
      <c r="AJ87" s="103">
        <v>0</v>
      </c>
      <c r="AK87" s="103">
        <v>0</v>
      </c>
      <c r="AL87" s="103">
        <v>0</v>
      </c>
      <c r="AM87" s="103">
        <v>0</v>
      </c>
      <c r="AN87" s="103">
        <v>0</v>
      </c>
      <c r="AO87" s="103">
        <v>0</v>
      </c>
      <c r="AP87" s="103">
        <v>0</v>
      </c>
      <c r="AQ87" s="103">
        <v>0</v>
      </c>
      <c r="AR87" s="103">
        <v>0</v>
      </c>
      <c r="AS87" s="103">
        <v>0</v>
      </c>
      <c r="AT87" s="103">
        <v>6</v>
      </c>
      <c r="AU87" s="103">
        <v>11728.8</v>
      </c>
      <c r="AV87" s="103">
        <v>5</v>
      </c>
      <c r="AW87" s="103">
        <v>9774</v>
      </c>
      <c r="AX87" s="103">
        <v>4</v>
      </c>
      <c r="AY87" s="103">
        <v>7819.2</v>
      </c>
      <c r="AZ87" s="103">
        <v>6</v>
      </c>
      <c r="BA87" s="103">
        <v>11728.8</v>
      </c>
      <c r="BB87" s="103">
        <v>8</v>
      </c>
      <c r="BC87" s="103">
        <v>15638.4</v>
      </c>
      <c r="BD87" s="103">
        <v>7</v>
      </c>
      <c r="BE87" s="103">
        <v>13683.6</v>
      </c>
      <c r="BF87" s="103">
        <v>6</v>
      </c>
      <c r="BG87" s="103">
        <v>11728.8</v>
      </c>
      <c r="BH87" s="103">
        <v>9</v>
      </c>
      <c r="BI87" s="103">
        <v>17593.2</v>
      </c>
      <c r="BJ87" s="103">
        <v>11</v>
      </c>
      <c r="BK87" s="103">
        <v>21502.799999999999</v>
      </c>
      <c r="BL87" s="103">
        <v>7</v>
      </c>
      <c r="BM87" s="103">
        <v>13683.6</v>
      </c>
      <c r="BN87" s="103">
        <v>12</v>
      </c>
      <c r="BO87" s="103">
        <v>23457.599999999999</v>
      </c>
      <c r="BP87" s="103">
        <v>10</v>
      </c>
      <c r="BQ87" s="103">
        <v>19548</v>
      </c>
      <c r="BR87" s="103">
        <v>14</v>
      </c>
      <c r="BS87" s="103">
        <v>27367.200000000001</v>
      </c>
      <c r="BT87" s="103">
        <v>11</v>
      </c>
      <c r="BU87" s="103">
        <v>21502.799999999999</v>
      </c>
      <c r="BV87" s="103">
        <v>15</v>
      </c>
      <c r="BW87" s="103">
        <v>29322</v>
      </c>
      <c r="BX87" s="103">
        <v>18</v>
      </c>
      <c r="BY87" s="103">
        <v>35186.400000000001</v>
      </c>
      <c r="BZ87" s="103">
        <v>22</v>
      </c>
      <c r="CA87" s="103">
        <v>43005.599999999999</v>
      </c>
      <c r="CB87" s="103">
        <v>32</v>
      </c>
      <c r="CC87" s="103">
        <v>62553.599999999999</v>
      </c>
      <c r="CD87" s="103">
        <v>33</v>
      </c>
      <c r="CE87" s="103">
        <v>64508.4</v>
      </c>
      <c r="CF87" s="103">
        <v>57</v>
      </c>
      <c r="CG87" s="103">
        <v>111423.59999999999</v>
      </c>
      <c r="CH87" s="103">
        <v>46</v>
      </c>
      <c r="CI87" s="103">
        <v>89920.8</v>
      </c>
      <c r="CJ87" s="103">
        <v>56</v>
      </c>
      <c r="CK87" s="103">
        <v>109468.8</v>
      </c>
      <c r="CL87" s="103">
        <v>62</v>
      </c>
      <c r="CM87" s="103">
        <v>121197.59999999999</v>
      </c>
      <c r="CN87" s="103">
        <v>193</v>
      </c>
      <c r="CO87" s="103">
        <v>377276.39999999997</v>
      </c>
      <c r="CP87" s="103">
        <v>254</v>
      </c>
      <c r="CQ87" s="103">
        <v>496519.2</v>
      </c>
      <c r="CR87" s="103">
        <v>132.93222354340071</v>
      </c>
      <c r="CS87" s="103">
        <v>259855.91058263971</v>
      </c>
      <c r="CT87" s="103">
        <v>12.718954248366012</v>
      </c>
      <c r="CU87" s="103">
        <v>24863.01176470588</v>
      </c>
    </row>
    <row r="88" spans="2:99" x14ac:dyDescent="0.2">
      <c r="C88" s="102" t="s">
        <v>253</v>
      </c>
      <c r="D88" s="103">
        <v>0</v>
      </c>
      <c r="E88" s="103">
        <v>0</v>
      </c>
      <c r="F88" s="103">
        <v>0</v>
      </c>
      <c r="G88" s="103">
        <v>0</v>
      </c>
      <c r="H88" s="103">
        <v>0</v>
      </c>
      <c r="I88" s="103">
        <v>0</v>
      </c>
      <c r="J88" s="103">
        <v>0</v>
      </c>
      <c r="K88" s="103">
        <v>0</v>
      </c>
      <c r="L88" s="103">
        <v>0</v>
      </c>
      <c r="M88" s="103">
        <v>0</v>
      </c>
      <c r="N88" s="103">
        <v>0</v>
      </c>
      <c r="O88" s="103">
        <v>0</v>
      </c>
      <c r="P88" s="103">
        <v>0</v>
      </c>
      <c r="Q88" s="103">
        <v>0</v>
      </c>
      <c r="R88" s="103">
        <v>0</v>
      </c>
      <c r="S88" s="103">
        <v>0</v>
      </c>
      <c r="T88" s="103">
        <v>0</v>
      </c>
      <c r="U88" s="103">
        <v>0</v>
      </c>
      <c r="V88" s="103">
        <v>0</v>
      </c>
      <c r="W88" s="103">
        <v>0</v>
      </c>
      <c r="X88" s="103">
        <v>0</v>
      </c>
      <c r="Y88" s="103">
        <v>0</v>
      </c>
      <c r="Z88" s="103">
        <v>0</v>
      </c>
      <c r="AA88" s="103">
        <v>0</v>
      </c>
      <c r="AB88" s="103">
        <v>0</v>
      </c>
      <c r="AC88" s="103">
        <v>0</v>
      </c>
      <c r="AD88" s="103">
        <v>0</v>
      </c>
      <c r="AE88" s="103">
        <v>0</v>
      </c>
      <c r="AF88" s="103">
        <v>0</v>
      </c>
      <c r="AG88" s="103">
        <v>0</v>
      </c>
      <c r="AH88" s="103">
        <v>0</v>
      </c>
      <c r="AI88" s="103">
        <v>0</v>
      </c>
      <c r="AJ88" s="103">
        <v>0</v>
      </c>
      <c r="AK88" s="103">
        <v>0</v>
      </c>
      <c r="AL88" s="103">
        <v>0</v>
      </c>
      <c r="AM88" s="103">
        <v>0</v>
      </c>
      <c r="AN88" s="103">
        <v>0</v>
      </c>
      <c r="AO88" s="103">
        <v>0</v>
      </c>
      <c r="AP88" s="103">
        <v>0</v>
      </c>
      <c r="AQ88" s="103">
        <v>0</v>
      </c>
      <c r="AR88" s="103">
        <v>0</v>
      </c>
      <c r="AS88" s="103">
        <v>0</v>
      </c>
      <c r="AT88" s="103">
        <v>6</v>
      </c>
      <c r="AU88" s="103">
        <v>11354.4</v>
      </c>
      <c r="AV88" s="103">
        <v>4</v>
      </c>
      <c r="AW88" s="103">
        <v>7569.5999999999995</v>
      </c>
      <c r="AX88" s="103">
        <v>4</v>
      </c>
      <c r="AY88" s="103">
        <v>7569.5999999999995</v>
      </c>
      <c r="AZ88" s="103">
        <v>7</v>
      </c>
      <c r="BA88" s="103">
        <v>13246.8</v>
      </c>
      <c r="BB88" s="103">
        <v>8</v>
      </c>
      <c r="BC88" s="103">
        <v>15139.199999999999</v>
      </c>
      <c r="BD88" s="103">
        <v>7</v>
      </c>
      <c r="BE88" s="103">
        <v>13246.8</v>
      </c>
      <c r="BF88" s="103">
        <v>7</v>
      </c>
      <c r="BG88" s="103">
        <v>13246.8</v>
      </c>
      <c r="BH88" s="103">
        <v>10</v>
      </c>
      <c r="BI88" s="103">
        <v>18924</v>
      </c>
      <c r="BJ88" s="103">
        <v>11</v>
      </c>
      <c r="BK88" s="103">
        <v>20816.399999999998</v>
      </c>
      <c r="BL88" s="103">
        <v>7</v>
      </c>
      <c r="BM88" s="103">
        <v>13246.8</v>
      </c>
      <c r="BN88" s="103">
        <v>11</v>
      </c>
      <c r="BO88" s="103">
        <v>20816.399999999998</v>
      </c>
      <c r="BP88" s="103">
        <v>10</v>
      </c>
      <c r="BQ88" s="103">
        <v>18924</v>
      </c>
      <c r="BR88" s="103">
        <v>16</v>
      </c>
      <c r="BS88" s="103">
        <v>30278.399999999998</v>
      </c>
      <c r="BT88" s="103">
        <v>10</v>
      </c>
      <c r="BU88" s="103">
        <v>18924</v>
      </c>
      <c r="BV88" s="103">
        <v>18</v>
      </c>
      <c r="BW88" s="103">
        <v>34063.199999999997</v>
      </c>
      <c r="BX88" s="103">
        <v>22</v>
      </c>
      <c r="BY88" s="103">
        <v>41632.799999999996</v>
      </c>
      <c r="BZ88" s="103">
        <v>22</v>
      </c>
      <c r="CA88" s="103">
        <v>41632.799999999996</v>
      </c>
      <c r="CB88" s="103">
        <v>29</v>
      </c>
      <c r="CC88" s="103">
        <v>54879.6</v>
      </c>
      <c r="CD88" s="103">
        <v>28</v>
      </c>
      <c r="CE88" s="103">
        <v>52987.199999999997</v>
      </c>
      <c r="CF88" s="103">
        <v>62</v>
      </c>
      <c r="CG88" s="103">
        <v>117328.79999999999</v>
      </c>
      <c r="CH88" s="103">
        <v>47</v>
      </c>
      <c r="CI88" s="103">
        <v>88942.799999999988</v>
      </c>
      <c r="CJ88" s="103">
        <v>60</v>
      </c>
      <c r="CK88" s="103">
        <v>113543.99999999999</v>
      </c>
      <c r="CL88" s="103">
        <v>62</v>
      </c>
      <c r="CM88" s="103">
        <v>117328.79999999999</v>
      </c>
      <c r="CN88" s="103">
        <v>203</v>
      </c>
      <c r="CO88" s="103">
        <v>384157.19999999995</v>
      </c>
      <c r="CP88" s="103">
        <v>267</v>
      </c>
      <c r="CQ88" s="103">
        <v>505270.8</v>
      </c>
      <c r="CR88" s="103">
        <v>154.50455806579467</v>
      </c>
      <c r="CS88" s="103">
        <v>292384.42568370979</v>
      </c>
      <c r="CT88" s="103">
        <v>14.354248366013072</v>
      </c>
      <c r="CU88" s="103">
        <v>27163.979607843135</v>
      </c>
    </row>
    <row r="89" spans="2:99" x14ac:dyDescent="0.2">
      <c r="C89" s="102" t="s">
        <v>254</v>
      </c>
      <c r="D89" s="103">
        <v>0</v>
      </c>
      <c r="E89" s="103">
        <v>0</v>
      </c>
      <c r="F89" s="103">
        <v>0</v>
      </c>
      <c r="G89" s="103">
        <v>0</v>
      </c>
      <c r="H89" s="103">
        <v>0</v>
      </c>
      <c r="I89" s="103">
        <v>0</v>
      </c>
      <c r="J89" s="103">
        <v>0</v>
      </c>
      <c r="K89" s="103">
        <v>0</v>
      </c>
      <c r="L89" s="103">
        <v>0</v>
      </c>
      <c r="M89" s="103">
        <v>0</v>
      </c>
      <c r="N89" s="103">
        <v>0</v>
      </c>
      <c r="O89" s="103">
        <v>0</v>
      </c>
      <c r="P89" s="103">
        <v>0</v>
      </c>
      <c r="Q89" s="103">
        <v>0</v>
      </c>
      <c r="R89" s="103">
        <v>0</v>
      </c>
      <c r="S89" s="103">
        <v>0</v>
      </c>
      <c r="T89" s="103">
        <v>0</v>
      </c>
      <c r="U89" s="103">
        <v>0</v>
      </c>
      <c r="V89" s="103">
        <v>0</v>
      </c>
      <c r="W89" s="103">
        <v>0</v>
      </c>
      <c r="X89" s="103">
        <v>0</v>
      </c>
      <c r="Y89" s="103">
        <v>0</v>
      </c>
      <c r="Z89" s="103">
        <v>0</v>
      </c>
      <c r="AA89" s="103">
        <v>0</v>
      </c>
      <c r="AB89" s="103">
        <v>0</v>
      </c>
      <c r="AC89" s="103">
        <v>0</v>
      </c>
      <c r="AD89" s="103">
        <v>0</v>
      </c>
      <c r="AE89" s="103">
        <v>0</v>
      </c>
      <c r="AF89" s="103">
        <v>0</v>
      </c>
      <c r="AG89" s="103">
        <v>0</v>
      </c>
      <c r="AH89" s="103">
        <v>0</v>
      </c>
      <c r="AI89" s="103">
        <v>0</v>
      </c>
      <c r="AJ89" s="103">
        <v>0</v>
      </c>
      <c r="AK89" s="103">
        <v>0</v>
      </c>
      <c r="AL89" s="103">
        <v>0</v>
      </c>
      <c r="AM89" s="103">
        <v>0</v>
      </c>
      <c r="AN89" s="103">
        <v>0</v>
      </c>
      <c r="AO89" s="103">
        <v>0</v>
      </c>
      <c r="AP89" s="103">
        <v>0</v>
      </c>
      <c r="AQ89" s="103">
        <v>0</v>
      </c>
      <c r="AR89" s="103">
        <v>0</v>
      </c>
      <c r="AS89" s="103">
        <v>0</v>
      </c>
      <c r="AT89" s="103">
        <v>6</v>
      </c>
      <c r="AU89" s="103">
        <v>14385.599999999999</v>
      </c>
      <c r="AV89" s="103">
        <v>4</v>
      </c>
      <c r="AW89" s="103">
        <v>9590.4</v>
      </c>
      <c r="AX89" s="103">
        <v>4</v>
      </c>
      <c r="AY89" s="103">
        <v>9590.4</v>
      </c>
      <c r="AZ89" s="103">
        <v>6</v>
      </c>
      <c r="BA89" s="103">
        <v>14385.599999999999</v>
      </c>
      <c r="BB89" s="103">
        <v>8</v>
      </c>
      <c r="BC89" s="103">
        <v>19180.8</v>
      </c>
      <c r="BD89" s="103">
        <v>7</v>
      </c>
      <c r="BE89" s="103">
        <v>16783.2</v>
      </c>
      <c r="BF89" s="103">
        <v>6</v>
      </c>
      <c r="BG89" s="103">
        <v>14385.599999999999</v>
      </c>
      <c r="BH89" s="103">
        <v>9</v>
      </c>
      <c r="BI89" s="103">
        <v>21578.399999999998</v>
      </c>
      <c r="BJ89" s="103">
        <v>10</v>
      </c>
      <c r="BK89" s="103">
        <v>23976</v>
      </c>
      <c r="BL89" s="103">
        <v>8</v>
      </c>
      <c r="BM89" s="103">
        <v>19180.8</v>
      </c>
      <c r="BN89" s="103">
        <v>11</v>
      </c>
      <c r="BO89" s="103">
        <v>26373.599999999999</v>
      </c>
      <c r="BP89" s="103">
        <v>11</v>
      </c>
      <c r="BQ89" s="103">
        <v>26373.599999999999</v>
      </c>
      <c r="BR89" s="103">
        <v>14</v>
      </c>
      <c r="BS89" s="103">
        <v>33566.400000000001</v>
      </c>
      <c r="BT89" s="103">
        <v>11</v>
      </c>
      <c r="BU89" s="103">
        <v>26373.599999999999</v>
      </c>
      <c r="BV89" s="103">
        <v>16</v>
      </c>
      <c r="BW89" s="103">
        <v>38361.599999999999</v>
      </c>
      <c r="BX89" s="103">
        <v>17</v>
      </c>
      <c r="BY89" s="103">
        <v>40759.199999999997</v>
      </c>
      <c r="BZ89" s="103">
        <v>23</v>
      </c>
      <c r="CA89" s="103">
        <v>55144.799999999996</v>
      </c>
      <c r="CB89" s="103">
        <v>31</v>
      </c>
      <c r="CC89" s="103">
        <v>74325.599999999991</v>
      </c>
      <c r="CD89" s="103">
        <v>27</v>
      </c>
      <c r="CE89" s="103">
        <v>64735.199999999997</v>
      </c>
      <c r="CF89" s="103">
        <v>55</v>
      </c>
      <c r="CG89" s="103">
        <v>131868</v>
      </c>
      <c r="CH89" s="103">
        <v>40</v>
      </c>
      <c r="CI89" s="103">
        <v>95904</v>
      </c>
      <c r="CJ89" s="103">
        <v>53</v>
      </c>
      <c r="CK89" s="103">
        <v>127072.79999999999</v>
      </c>
      <c r="CL89" s="103">
        <v>55</v>
      </c>
      <c r="CM89" s="103">
        <v>131868</v>
      </c>
      <c r="CN89" s="103">
        <v>186</v>
      </c>
      <c r="CO89" s="103">
        <v>445953.6</v>
      </c>
      <c r="CP89" s="103">
        <v>221</v>
      </c>
      <c r="CQ89" s="103">
        <v>529869.6</v>
      </c>
      <c r="CR89" s="103">
        <v>111.94292508917955</v>
      </c>
      <c r="CS89" s="103">
        <v>268394.35719381686</v>
      </c>
      <c r="CT89" s="103">
        <v>11.174509803921568</v>
      </c>
      <c r="CU89" s="103">
        <v>26792.004705882351</v>
      </c>
    </row>
    <row r="90" spans="2:99" x14ac:dyDescent="0.2">
      <c r="C90" s="102" t="s">
        <v>255</v>
      </c>
      <c r="D90" s="103">
        <v>0</v>
      </c>
      <c r="E90" s="103">
        <v>0</v>
      </c>
      <c r="F90" s="103">
        <v>0</v>
      </c>
      <c r="G90" s="103">
        <v>0</v>
      </c>
      <c r="H90" s="103">
        <v>0</v>
      </c>
      <c r="I90" s="103">
        <v>0</v>
      </c>
      <c r="J90" s="103">
        <v>0</v>
      </c>
      <c r="K90" s="103">
        <v>0</v>
      </c>
      <c r="L90" s="103">
        <v>0</v>
      </c>
      <c r="M90" s="103">
        <v>0</v>
      </c>
      <c r="N90" s="103">
        <v>0</v>
      </c>
      <c r="O90" s="103">
        <v>0</v>
      </c>
      <c r="P90" s="103">
        <v>0</v>
      </c>
      <c r="Q90" s="103">
        <v>0</v>
      </c>
      <c r="R90" s="103">
        <v>0</v>
      </c>
      <c r="S90" s="103">
        <v>0</v>
      </c>
      <c r="T90" s="103">
        <v>0</v>
      </c>
      <c r="U90" s="103">
        <v>0</v>
      </c>
      <c r="V90" s="103">
        <v>0</v>
      </c>
      <c r="W90" s="103">
        <v>0</v>
      </c>
      <c r="X90" s="103">
        <v>0</v>
      </c>
      <c r="Y90" s="103">
        <v>0</v>
      </c>
      <c r="Z90" s="103">
        <v>0</v>
      </c>
      <c r="AA90" s="103">
        <v>0</v>
      </c>
      <c r="AB90" s="103">
        <v>0</v>
      </c>
      <c r="AC90" s="103">
        <v>0</v>
      </c>
      <c r="AD90" s="103">
        <v>0</v>
      </c>
      <c r="AE90" s="103">
        <v>0</v>
      </c>
      <c r="AF90" s="103">
        <v>0</v>
      </c>
      <c r="AG90" s="103">
        <v>0</v>
      </c>
      <c r="AH90" s="103">
        <v>0</v>
      </c>
      <c r="AI90" s="103">
        <v>0</v>
      </c>
      <c r="AJ90" s="103">
        <v>0</v>
      </c>
      <c r="AK90" s="103">
        <v>0</v>
      </c>
      <c r="AL90" s="103">
        <v>0</v>
      </c>
      <c r="AM90" s="103">
        <v>0</v>
      </c>
      <c r="AN90" s="103">
        <v>0</v>
      </c>
      <c r="AO90" s="103">
        <v>0</v>
      </c>
      <c r="AP90" s="103">
        <v>0</v>
      </c>
      <c r="AQ90" s="103">
        <v>0</v>
      </c>
      <c r="AR90" s="103">
        <v>0</v>
      </c>
      <c r="AS90" s="103">
        <v>0</v>
      </c>
      <c r="AT90" s="103">
        <v>5</v>
      </c>
      <c r="AU90" s="103">
        <v>10986</v>
      </c>
      <c r="AV90" s="103">
        <v>4</v>
      </c>
      <c r="AW90" s="103">
        <v>8788.7999999999993</v>
      </c>
      <c r="AX90" s="103">
        <v>4</v>
      </c>
      <c r="AY90" s="103">
        <v>8788.7999999999993</v>
      </c>
      <c r="AZ90" s="103">
        <v>6</v>
      </c>
      <c r="BA90" s="103">
        <v>13183.199999999999</v>
      </c>
      <c r="BB90" s="103">
        <v>8</v>
      </c>
      <c r="BC90" s="103">
        <v>17577.599999999999</v>
      </c>
      <c r="BD90" s="103">
        <v>8</v>
      </c>
      <c r="BE90" s="103">
        <v>17577.599999999999</v>
      </c>
      <c r="BF90" s="103">
        <v>6</v>
      </c>
      <c r="BG90" s="103">
        <v>13183.199999999999</v>
      </c>
      <c r="BH90" s="103">
        <v>9</v>
      </c>
      <c r="BI90" s="103">
        <v>19774.8</v>
      </c>
      <c r="BJ90" s="103">
        <v>11</v>
      </c>
      <c r="BK90" s="103">
        <v>24169.199999999997</v>
      </c>
      <c r="BL90" s="103">
        <v>7</v>
      </c>
      <c r="BM90" s="103">
        <v>15380.399999999998</v>
      </c>
      <c r="BN90" s="103">
        <v>11</v>
      </c>
      <c r="BO90" s="103">
        <v>24169.199999999997</v>
      </c>
      <c r="BP90" s="103">
        <v>11</v>
      </c>
      <c r="BQ90" s="103">
        <v>24169.199999999997</v>
      </c>
      <c r="BR90" s="103">
        <v>14</v>
      </c>
      <c r="BS90" s="103">
        <v>30760.799999999996</v>
      </c>
      <c r="BT90" s="103">
        <v>11</v>
      </c>
      <c r="BU90" s="103">
        <v>24169.199999999997</v>
      </c>
      <c r="BV90" s="103">
        <v>15</v>
      </c>
      <c r="BW90" s="103">
        <v>32958</v>
      </c>
      <c r="BX90" s="103">
        <v>19</v>
      </c>
      <c r="BY90" s="103">
        <v>41746.799999999996</v>
      </c>
      <c r="BZ90" s="103">
        <v>25</v>
      </c>
      <c r="CA90" s="103">
        <v>54929.999999999993</v>
      </c>
      <c r="CB90" s="103">
        <v>29</v>
      </c>
      <c r="CC90" s="103">
        <v>63718.799999999996</v>
      </c>
      <c r="CD90" s="103">
        <v>28</v>
      </c>
      <c r="CE90" s="103">
        <v>61521.599999999991</v>
      </c>
      <c r="CF90" s="103">
        <v>59</v>
      </c>
      <c r="CG90" s="103">
        <v>129634.79999999999</v>
      </c>
      <c r="CH90" s="103">
        <v>39</v>
      </c>
      <c r="CI90" s="103">
        <v>85690.799999999988</v>
      </c>
      <c r="CJ90" s="103">
        <v>61</v>
      </c>
      <c r="CK90" s="103">
        <v>134029.19999999998</v>
      </c>
      <c r="CL90" s="103">
        <v>59</v>
      </c>
      <c r="CM90" s="103">
        <v>129634.79999999999</v>
      </c>
      <c r="CN90" s="103">
        <v>200</v>
      </c>
      <c r="CO90" s="103">
        <v>439439.99999999994</v>
      </c>
      <c r="CP90" s="103">
        <v>226</v>
      </c>
      <c r="CQ90" s="103">
        <v>496567.19999999995</v>
      </c>
      <c r="CR90" s="103">
        <v>140.51169242964724</v>
      </c>
      <c r="CS90" s="103">
        <v>308732.29060642089</v>
      </c>
      <c r="CT90" s="103">
        <v>13.71830065359477</v>
      </c>
      <c r="CU90" s="103">
        <v>30141.850196078427</v>
      </c>
    </row>
    <row r="91" spans="2:99" x14ac:dyDescent="0.2">
      <c r="C91" s="102" t="s">
        <v>256</v>
      </c>
      <c r="D91" s="103">
        <v>0</v>
      </c>
      <c r="E91" s="103">
        <v>0</v>
      </c>
      <c r="F91" s="103">
        <v>0</v>
      </c>
      <c r="G91" s="103">
        <v>0</v>
      </c>
      <c r="H91" s="103">
        <v>0</v>
      </c>
      <c r="I91" s="103">
        <v>0</v>
      </c>
      <c r="J91" s="103">
        <v>0</v>
      </c>
      <c r="K91" s="103">
        <v>0</v>
      </c>
      <c r="L91" s="103">
        <v>0</v>
      </c>
      <c r="M91" s="103">
        <v>0</v>
      </c>
      <c r="N91" s="103">
        <v>0</v>
      </c>
      <c r="O91" s="103">
        <v>0</v>
      </c>
      <c r="P91" s="103">
        <v>0</v>
      </c>
      <c r="Q91" s="103">
        <v>0</v>
      </c>
      <c r="R91" s="103">
        <v>0</v>
      </c>
      <c r="S91" s="103">
        <v>0</v>
      </c>
      <c r="T91" s="103">
        <v>0</v>
      </c>
      <c r="U91" s="103">
        <v>0</v>
      </c>
      <c r="V91" s="103">
        <v>0</v>
      </c>
      <c r="W91" s="103">
        <v>0</v>
      </c>
      <c r="X91" s="103">
        <v>0</v>
      </c>
      <c r="Y91" s="103">
        <v>0</v>
      </c>
      <c r="Z91" s="103">
        <v>0</v>
      </c>
      <c r="AA91" s="103">
        <v>0</v>
      </c>
      <c r="AB91" s="103">
        <v>0</v>
      </c>
      <c r="AC91" s="103">
        <v>0</v>
      </c>
      <c r="AD91" s="103">
        <v>0</v>
      </c>
      <c r="AE91" s="103">
        <v>0</v>
      </c>
      <c r="AF91" s="103">
        <v>0</v>
      </c>
      <c r="AG91" s="103">
        <v>0</v>
      </c>
      <c r="AH91" s="103">
        <v>0</v>
      </c>
      <c r="AI91" s="103">
        <v>0</v>
      </c>
      <c r="AJ91" s="103">
        <v>0</v>
      </c>
      <c r="AK91" s="103">
        <v>0</v>
      </c>
      <c r="AL91" s="103">
        <v>0</v>
      </c>
      <c r="AM91" s="103">
        <v>0</v>
      </c>
      <c r="AN91" s="103">
        <v>0</v>
      </c>
      <c r="AO91" s="103">
        <v>0</v>
      </c>
      <c r="AP91" s="103">
        <v>0</v>
      </c>
      <c r="AQ91" s="103">
        <v>0</v>
      </c>
      <c r="AR91" s="103">
        <v>0</v>
      </c>
      <c r="AS91" s="103">
        <v>0</v>
      </c>
      <c r="AT91" s="103">
        <v>6</v>
      </c>
      <c r="AU91" s="103">
        <v>13780.8</v>
      </c>
      <c r="AV91" s="103">
        <v>4</v>
      </c>
      <c r="AW91" s="103">
        <v>9187.1999999999989</v>
      </c>
      <c r="AX91" s="103">
        <v>3</v>
      </c>
      <c r="AY91" s="103">
        <v>6890.4</v>
      </c>
      <c r="AZ91" s="103">
        <v>7</v>
      </c>
      <c r="BA91" s="103">
        <v>16077.599999999999</v>
      </c>
      <c r="BB91" s="103">
        <v>8</v>
      </c>
      <c r="BC91" s="103">
        <v>18374.399999999998</v>
      </c>
      <c r="BD91" s="103">
        <v>7</v>
      </c>
      <c r="BE91" s="103">
        <v>16077.599999999999</v>
      </c>
      <c r="BF91" s="103">
        <v>5</v>
      </c>
      <c r="BG91" s="103">
        <v>11483.999999999998</v>
      </c>
      <c r="BH91" s="103">
        <v>10</v>
      </c>
      <c r="BI91" s="103">
        <v>22967.999999999996</v>
      </c>
      <c r="BJ91" s="103">
        <v>10</v>
      </c>
      <c r="BK91" s="103">
        <v>22967.999999999996</v>
      </c>
      <c r="BL91" s="103">
        <v>7</v>
      </c>
      <c r="BM91" s="103">
        <v>16077.599999999999</v>
      </c>
      <c r="BN91" s="103">
        <v>11</v>
      </c>
      <c r="BO91" s="103">
        <v>25264.799999999996</v>
      </c>
      <c r="BP91" s="103">
        <v>10</v>
      </c>
      <c r="BQ91" s="103">
        <v>22967.999999999996</v>
      </c>
      <c r="BR91" s="103">
        <v>14</v>
      </c>
      <c r="BS91" s="103">
        <v>32155.199999999997</v>
      </c>
      <c r="BT91" s="103">
        <v>12</v>
      </c>
      <c r="BU91" s="103">
        <v>27561.599999999999</v>
      </c>
      <c r="BV91" s="103">
        <v>14</v>
      </c>
      <c r="BW91" s="103">
        <v>32155.199999999997</v>
      </c>
      <c r="BX91" s="103">
        <v>20</v>
      </c>
      <c r="BY91" s="103">
        <v>45935.999999999993</v>
      </c>
      <c r="BZ91" s="103">
        <v>24</v>
      </c>
      <c r="CA91" s="103">
        <v>55123.199999999997</v>
      </c>
      <c r="CB91" s="103">
        <v>27</v>
      </c>
      <c r="CC91" s="103">
        <v>62013.599999999991</v>
      </c>
      <c r="CD91" s="103">
        <v>29</v>
      </c>
      <c r="CE91" s="103">
        <v>66607.199999999997</v>
      </c>
      <c r="CF91" s="103">
        <v>55</v>
      </c>
      <c r="CG91" s="103">
        <v>126323.99999999999</v>
      </c>
      <c r="CH91" s="103">
        <v>44</v>
      </c>
      <c r="CI91" s="103">
        <v>101059.19999999998</v>
      </c>
      <c r="CJ91" s="103">
        <v>58</v>
      </c>
      <c r="CK91" s="103">
        <v>133214.39999999999</v>
      </c>
      <c r="CL91" s="103">
        <v>56</v>
      </c>
      <c r="CM91" s="103">
        <v>128620.79999999999</v>
      </c>
      <c r="CN91" s="103">
        <v>205</v>
      </c>
      <c r="CO91" s="103">
        <v>470843.99999999994</v>
      </c>
      <c r="CP91" s="103">
        <v>231</v>
      </c>
      <c r="CQ91" s="103">
        <v>530560.79999999993</v>
      </c>
      <c r="CR91" s="103">
        <v>131.18311533888229</v>
      </c>
      <c r="CS91" s="103">
        <v>301301.37931034481</v>
      </c>
      <c r="CT91" s="103">
        <v>13.08235294117647</v>
      </c>
      <c r="CU91" s="103">
        <v>30047.548235294114</v>
      </c>
    </row>
    <row r="92" spans="2:99" x14ac:dyDescent="0.2">
      <c r="C92" s="102" t="s">
        <v>257</v>
      </c>
      <c r="D92" s="103">
        <v>0</v>
      </c>
      <c r="E92" s="103">
        <v>0</v>
      </c>
      <c r="F92" s="103">
        <v>0</v>
      </c>
      <c r="G92" s="103">
        <v>0</v>
      </c>
      <c r="H92" s="103">
        <v>0</v>
      </c>
      <c r="I92" s="103">
        <v>0</v>
      </c>
      <c r="J92" s="103">
        <v>0</v>
      </c>
      <c r="K92" s="103">
        <v>0</v>
      </c>
      <c r="L92" s="103">
        <v>0</v>
      </c>
      <c r="M92" s="103">
        <v>0</v>
      </c>
      <c r="N92" s="103">
        <v>0</v>
      </c>
      <c r="O92" s="103">
        <v>0</v>
      </c>
      <c r="P92" s="103">
        <v>0</v>
      </c>
      <c r="Q92" s="103">
        <v>0</v>
      </c>
      <c r="R92" s="103">
        <v>0</v>
      </c>
      <c r="S92" s="103">
        <v>0</v>
      </c>
      <c r="T92" s="103">
        <v>0</v>
      </c>
      <c r="U92" s="103">
        <v>0</v>
      </c>
      <c r="V92" s="103">
        <v>0</v>
      </c>
      <c r="W92" s="103">
        <v>0</v>
      </c>
      <c r="X92" s="103">
        <v>0</v>
      </c>
      <c r="Y92" s="103">
        <v>0</v>
      </c>
      <c r="Z92" s="103">
        <v>0</v>
      </c>
      <c r="AA92" s="103">
        <v>0</v>
      </c>
      <c r="AB92" s="103">
        <v>0</v>
      </c>
      <c r="AC92" s="103">
        <v>0</v>
      </c>
      <c r="AD92" s="103">
        <v>0</v>
      </c>
      <c r="AE92" s="103">
        <v>0</v>
      </c>
      <c r="AF92" s="103">
        <v>0</v>
      </c>
      <c r="AG92" s="103">
        <v>0</v>
      </c>
      <c r="AH92" s="103">
        <v>0</v>
      </c>
      <c r="AI92" s="103">
        <v>0</v>
      </c>
      <c r="AJ92" s="103">
        <v>0</v>
      </c>
      <c r="AK92" s="103">
        <v>0</v>
      </c>
      <c r="AL92" s="103">
        <v>0</v>
      </c>
      <c r="AM92" s="103">
        <v>0</v>
      </c>
      <c r="AN92" s="103">
        <v>0</v>
      </c>
      <c r="AO92" s="103">
        <v>0</v>
      </c>
      <c r="AP92" s="103">
        <v>0</v>
      </c>
      <c r="AQ92" s="103">
        <v>0</v>
      </c>
      <c r="AR92" s="103">
        <v>0</v>
      </c>
      <c r="AS92" s="103">
        <v>0</v>
      </c>
      <c r="AT92" s="103">
        <v>6</v>
      </c>
      <c r="AU92" s="103">
        <v>8524.7999999999993</v>
      </c>
      <c r="AV92" s="103">
        <v>4</v>
      </c>
      <c r="AW92" s="103">
        <v>5683.2</v>
      </c>
      <c r="AX92" s="103">
        <v>4</v>
      </c>
      <c r="AY92" s="103">
        <v>5683.2</v>
      </c>
      <c r="AZ92" s="103">
        <v>8</v>
      </c>
      <c r="BA92" s="103">
        <v>11366.4</v>
      </c>
      <c r="BB92" s="103">
        <v>8</v>
      </c>
      <c r="BC92" s="103">
        <v>11366.4</v>
      </c>
      <c r="BD92" s="103">
        <v>7</v>
      </c>
      <c r="BE92" s="103">
        <v>9945.6</v>
      </c>
      <c r="BF92" s="103">
        <v>6</v>
      </c>
      <c r="BG92" s="103">
        <v>8524.7999999999993</v>
      </c>
      <c r="BH92" s="103">
        <v>10</v>
      </c>
      <c r="BI92" s="103">
        <v>14208</v>
      </c>
      <c r="BJ92" s="103">
        <v>10</v>
      </c>
      <c r="BK92" s="103">
        <v>14208</v>
      </c>
      <c r="BL92" s="103">
        <v>8</v>
      </c>
      <c r="BM92" s="103">
        <v>11366.4</v>
      </c>
      <c r="BN92" s="103">
        <v>12</v>
      </c>
      <c r="BO92" s="103">
        <v>17049.599999999999</v>
      </c>
      <c r="BP92" s="103">
        <v>12</v>
      </c>
      <c r="BQ92" s="103">
        <v>17049.599999999999</v>
      </c>
      <c r="BR92" s="103">
        <v>18</v>
      </c>
      <c r="BS92" s="103">
        <v>25574.399999999998</v>
      </c>
      <c r="BT92" s="103">
        <v>12</v>
      </c>
      <c r="BU92" s="103">
        <v>17049.599999999999</v>
      </c>
      <c r="BV92" s="103">
        <v>17</v>
      </c>
      <c r="BW92" s="103">
        <v>24153.599999999999</v>
      </c>
      <c r="BX92" s="103">
        <v>20</v>
      </c>
      <c r="BY92" s="103">
        <v>28416</v>
      </c>
      <c r="BZ92" s="103">
        <v>23</v>
      </c>
      <c r="CA92" s="103">
        <v>32678.399999999998</v>
      </c>
      <c r="CB92" s="103">
        <v>33</v>
      </c>
      <c r="CC92" s="103">
        <v>46886.400000000001</v>
      </c>
      <c r="CD92" s="103">
        <v>35</v>
      </c>
      <c r="CE92" s="103">
        <v>49728</v>
      </c>
      <c r="CF92" s="103">
        <v>60</v>
      </c>
      <c r="CG92" s="103">
        <v>85248</v>
      </c>
      <c r="CH92" s="103">
        <v>48</v>
      </c>
      <c r="CI92" s="103">
        <v>68198.399999999994</v>
      </c>
      <c r="CJ92" s="103">
        <v>67</v>
      </c>
      <c r="CK92" s="103">
        <v>95193.599999999991</v>
      </c>
      <c r="CL92" s="103">
        <v>68</v>
      </c>
      <c r="CM92" s="103">
        <v>96614.399999999994</v>
      </c>
      <c r="CN92" s="103">
        <v>233</v>
      </c>
      <c r="CO92" s="103">
        <v>331046.39999999997</v>
      </c>
      <c r="CP92" s="103">
        <v>271</v>
      </c>
      <c r="CQ92" s="103">
        <v>385036.79999999999</v>
      </c>
      <c r="CR92" s="103">
        <v>162.66706302021404</v>
      </c>
      <c r="CS92" s="103">
        <v>231117.36313912011</v>
      </c>
      <c r="CT92" s="103">
        <v>16.625490196078431</v>
      </c>
      <c r="CU92" s="103">
        <v>23621.496470588234</v>
      </c>
    </row>
    <row r="93" spans="2:99" x14ac:dyDescent="0.2">
      <c r="C93" s="102" t="s">
        <v>258</v>
      </c>
      <c r="D93" s="103">
        <v>0</v>
      </c>
      <c r="E93" s="103">
        <v>0</v>
      </c>
      <c r="F93" s="103">
        <v>0</v>
      </c>
      <c r="G93" s="103">
        <v>0</v>
      </c>
      <c r="H93" s="103">
        <v>0</v>
      </c>
      <c r="I93" s="103">
        <v>0</v>
      </c>
      <c r="J93" s="103">
        <v>0</v>
      </c>
      <c r="K93" s="103">
        <v>0</v>
      </c>
      <c r="L93" s="103">
        <v>0</v>
      </c>
      <c r="M93" s="103">
        <v>0</v>
      </c>
      <c r="N93" s="103">
        <v>0</v>
      </c>
      <c r="O93" s="103">
        <v>0</v>
      </c>
      <c r="P93" s="103">
        <v>0</v>
      </c>
      <c r="Q93" s="103">
        <v>0</v>
      </c>
      <c r="R93" s="103">
        <v>0</v>
      </c>
      <c r="S93" s="103">
        <v>0</v>
      </c>
      <c r="T93" s="103">
        <v>0</v>
      </c>
      <c r="U93" s="103">
        <v>0</v>
      </c>
      <c r="V93" s="103">
        <v>0</v>
      </c>
      <c r="W93" s="103">
        <v>0</v>
      </c>
      <c r="X93" s="103">
        <v>0</v>
      </c>
      <c r="Y93" s="103">
        <v>0</v>
      </c>
      <c r="Z93" s="103">
        <v>0</v>
      </c>
      <c r="AA93" s="103">
        <v>0</v>
      </c>
      <c r="AB93" s="103">
        <v>0</v>
      </c>
      <c r="AC93" s="103">
        <v>0</v>
      </c>
      <c r="AD93" s="103">
        <v>0</v>
      </c>
      <c r="AE93" s="103">
        <v>0</v>
      </c>
      <c r="AF93" s="103">
        <v>0</v>
      </c>
      <c r="AG93" s="103">
        <v>0</v>
      </c>
      <c r="AH93" s="103">
        <v>0</v>
      </c>
      <c r="AI93" s="103">
        <v>0</v>
      </c>
      <c r="AJ93" s="103">
        <v>0</v>
      </c>
      <c r="AK93" s="103">
        <v>0</v>
      </c>
      <c r="AL93" s="103">
        <v>0</v>
      </c>
      <c r="AM93" s="103">
        <v>0</v>
      </c>
      <c r="AN93" s="103">
        <v>0</v>
      </c>
      <c r="AO93" s="103">
        <v>0</v>
      </c>
      <c r="AP93" s="103">
        <v>0</v>
      </c>
      <c r="AQ93" s="103">
        <v>0</v>
      </c>
      <c r="AR93" s="103">
        <v>0</v>
      </c>
      <c r="AS93" s="103">
        <v>0</v>
      </c>
      <c r="AT93" s="103">
        <v>6</v>
      </c>
      <c r="AU93" s="103">
        <v>10634.4</v>
      </c>
      <c r="AV93" s="103">
        <v>4</v>
      </c>
      <c r="AW93" s="103">
        <v>7089.5999999999995</v>
      </c>
      <c r="AX93" s="103">
        <v>4</v>
      </c>
      <c r="AY93" s="103">
        <v>7089.5999999999995</v>
      </c>
      <c r="AZ93" s="103">
        <v>7</v>
      </c>
      <c r="BA93" s="103">
        <v>12406.8</v>
      </c>
      <c r="BB93" s="103">
        <v>8</v>
      </c>
      <c r="BC93" s="103">
        <v>14179.199999999999</v>
      </c>
      <c r="BD93" s="103">
        <v>7</v>
      </c>
      <c r="BE93" s="103">
        <v>12406.8</v>
      </c>
      <c r="BF93" s="103">
        <v>6</v>
      </c>
      <c r="BG93" s="103">
        <v>10634.4</v>
      </c>
      <c r="BH93" s="103">
        <v>10</v>
      </c>
      <c r="BI93" s="103">
        <v>17724</v>
      </c>
      <c r="BJ93" s="103">
        <v>12</v>
      </c>
      <c r="BK93" s="103">
        <v>21268.799999999999</v>
      </c>
      <c r="BL93" s="103">
        <v>7</v>
      </c>
      <c r="BM93" s="103">
        <v>12406.8</v>
      </c>
      <c r="BN93" s="103">
        <v>11</v>
      </c>
      <c r="BO93" s="103">
        <v>19496.399999999998</v>
      </c>
      <c r="BP93" s="103">
        <v>12</v>
      </c>
      <c r="BQ93" s="103">
        <v>21268.799999999999</v>
      </c>
      <c r="BR93" s="103">
        <v>16</v>
      </c>
      <c r="BS93" s="103">
        <v>28358.399999999998</v>
      </c>
      <c r="BT93" s="103">
        <v>10</v>
      </c>
      <c r="BU93" s="103">
        <v>17724</v>
      </c>
      <c r="BV93" s="103">
        <v>17</v>
      </c>
      <c r="BW93" s="103">
        <v>30130.799999999999</v>
      </c>
      <c r="BX93" s="103">
        <v>22</v>
      </c>
      <c r="BY93" s="103">
        <v>38992.799999999996</v>
      </c>
      <c r="BZ93" s="103">
        <v>26</v>
      </c>
      <c r="CA93" s="103">
        <v>46082.399999999994</v>
      </c>
      <c r="CB93" s="103">
        <v>31</v>
      </c>
      <c r="CC93" s="103">
        <v>54944.399999999994</v>
      </c>
      <c r="CD93" s="103">
        <v>31</v>
      </c>
      <c r="CE93" s="103">
        <v>54944.399999999994</v>
      </c>
      <c r="CF93" s="103">
        <v>62</v>
      </c>
      <c r="CG93" s="103">
        <v>109888.79999999999</v>
      </c>
      <c r="CH93" s="103">
        <v>45</v>
      </c>
      <c r="CI93" s="103">
        <v>79758</v>
      </c>
      <c r="CJ93" s="103">
        <v>66</v>
      </c>
      <c r="CK93" s="103">
        <v>116978.4</v>
      </c>
      <c r="CL93" s="103">
        <v>61</v>
      </c>
      <c r="CM93" s="103">
        <v>108116.4</v>
      </c>
      <c r="CN93" s="103">
        <v>240</v>
      </c>
      <c r="CO93" s="103">
        <v>425375.99999999994</v>
      </c>
      <c r="CP93" s="103">
        <v>273</v>
      </c>
      <c r="CQ93" s="103">
        <v>483865.19999999995</v>
      </c>
      <c r="CR93" s="103">
        <v>143.4268727705113</v>
      </c>
      <c r="CS93" s="103">
        <v>254209.78929845421</v>
      </c>
      <c r="CT93" s="103">
        <v>14.445098039215686</v>
      </c>
      <c r="CU93" s="103">
        <v>25602.491764705879</v>
      </c>
    </row>
    <row r="94" spans="2:99" x14ac:dyDescent="0.2">
      <c r="C94" s="102" t="s">
        <v>259</v>
      </c>
      <c r="D94" s="103">
        <v>0</v>
      </c>
      <c r="E94" s="103">
        <v>0</v>
      </c>
      <c r="F94" s="103">
        <v>0</v>
      </c>
      <c r="G94" s="103">
        <v>0</v>
      </c>
      <c r="H94" s="103">
        <v>0</v>
      </c>
      <c r="I94" s="103">
        <v>0</v>
      </c>
      <c r="J94" s="103">
        <v>0</v>
      </c>
      <c r="K94" s="103">
        <v>0</v>
      </c>
      <c r="L94" s="103">
        <v>0</v>
      </c>
      <c r="M94" s="103">
        <v>0</v>
      </c>
      <c r="N94" s="103">
        <v>0</v>
      </c>
      <c r="O94" s="103">
        <v>0</v>
      </c>
      <c r="P94" s="103">
        <v>0</v>
      </c>
      <c r="Q94" s="103">
        <v>0</v>
      </c>
      <c r="R94" s="103">
        <v>0</v>
      </c>
      <c r="S94" s="103">
        <v>0</v>
      </c>
      <c r="T94" s="103">
        <v>0</v>
      </c>
      <c r="U94" s="103">
        <v>0</v>
      </c>
      <c r="V94" s="103">
        <v>0</v>
      </c>
      <c r="W94" s="103">
        <v>0</v>
      </c>
      <c r="X94" s="103">
        <v>0</v>
      </c>
      <c r="Y94" s="103">
        <v>0</v>
      </c>
      <c r="Z94" s="103">
        <v>0</v>
      </c>
      <c r="AA94" s="103">
        <v>0</v>
      </c>
      <c r="AB94" s="103">
        <v>0</v>
      </c>
      <c r="AC94" s="103">
        <v>0</v>
      </c>
      <c r="AD94" s="103">
        <v>0</v>
      </c>
      <c r="AE94" s="103">
        <v>0</v>
      </c>
      <c r="AF94" s="103">
        <v>0</v>
      </c>
      <c r="AG94" s="103">
        <v>0</v>
      </c>
      <c r="AH94" s="103">
        <v>0</v>
      </c>
      <c r="AI94" s="103">
        <v>0</v>
      </c>
      <c r="AJ94" s="103">
        <v>0</v>
      </c>
      <c r="AK94" s="103">
        <v>0</v>
      </c>
      <c r="AL94" s="103">
        <v>0</v>
      </c>
      <c r="AM94" s="103">
        <v>0</v>
      </c>
      <c r="AN94" s="103">
        <v>0</v>
      </c>
      <c r="AO94" s="103">
        <v>0</v>
      </c>
      <c r="AP94" s="103">
        <v>0</v>
      </c>
      <c r="AQ94" s="103">
        <v>0</v>
      </c>
      <c r="AR94" s="103">
        <v>0</v>
      </c>
      <c r="AS94" s="103">
        <v>0</v>
      </c>
      <c r="AT94" s="103">
        <v>6</v>
      </c>
      <c r="AU94" s="103">
        <v>14371.199999999999</v>
      </c>
      <c r="AV94" s="103">
        <v>4</v>
      </c>
      <c r="AW94" s="103">
        <v>9580.7999999999993</v>
      </c>
      <c r="AX94" s="103">
        <v>4</v>
      </c>
      <c r="AY94" s="103">
        <v>9580.7999999999993</v>
      </c>
      <c r="AZ94" s="103">
        <v>6</v>
      </c>
      <c r="BA94" s="103">
        <v>14371.199999999999</v>
      </c>
      <c r="BB94" s="103">
        <v>7</v>
      </c>
      <c r="BC94" s="103">
        <v>16766.399999999998</v>
      </c>
      <c r="BD94" s="103">
        <v>7</v>
      </c>
      <c r="BE94" s="103">
        <v>16766.399999999998</v>
      </c>
      <c r="BF94" s="103">
        <v>7</v>
      </c>
      <c r="BG94" s="103">
        <v>16766.399999999998</v>
      </c>
      <c r="BH94" s="103">
        <v>10</v>
      </c>
      <c r="BI94" s="103">
        <v>23952</v>
      </c>
      <c r="BJ94" s="103">
        <v>11</v>
      </c>
      <c r="BK94" s="103">
        <v>26347.199999999997</v>
      </c>
      <c r="BL94" s="103">
        <v>7</v>
      </c>
      <c r="BM94" s="103">
        <v>16766.399999999998</v>
      </c>
      <c r="BN94" s="103">
        <v>10</v>
      </c>
      <c r="BO94" s="103">
        <v>23952</v>
      </c>
      <c r="BP94" s="103">
        <v>11</v>
      </c>
      <c r="BQ94" s="103">
        <v>26347.199999999997</v>
      </c>
      <c r="BR94" s="103">
        <v>15</v>
      </c>
      <c r="BS94" s="103">
        <v>35928</v>
      </c>
      <c r="BT94" s="103">
        <v>12</v>
      </c>
      <c r="BU94" s="103">
        <v>28742.399999999998</v>
      </c>
      <c r="BV94" s="103">
        <v>17</v>
      </c>
      <c r="BW94" s="103">
        <v>40718.399999999994</v>
      </c>
      <c r="BX94" s="103">
        <v>18</v>
      </c>
      <c r="BY94" s="103">
        <v>43113.599999999999</v>
      </c>
      <c r="BZ94" s="103">
        <v>22</v>
      </c>
      <c r="CA94" s="103">
        <v>52694.399999999994</v>
      </c>
      <c r="CB94" s="103">
        <v>30</v>
      </c>
      <c r="CC94" s="103">
        <v>71856</v>
      </c>
      <c r="CD94" s="103">
        <v>32</v>
      </c>
      <c r="CE94" s="103">
        <v>76646.399999999994</v>
      </c>
      <c r="CF94" s="103">
        <v>50</v>
      </c>
      <c r="CG94" s="103">
        <v>119759.99999999999</v>
      </c>
      <c r="CH94" s="103">
        <v>36</v>
      </c>
      <c r="CI94" s="103">
        <v>86227.199999999997</v>
      </c>
      <c r="CJ94" s="103">
        <v>50</v>
      </c>
      <c r="CK94" s="103">
        <v>119759.99999999999</v>
      </c>
      <c r="CL94" s="103">
        <v>52</v>
      </c>
      <c r="CM94" s="103">
        <v>124550.39999999999</v>
      </c>
      <c r="CN94" s="103">
        <v>176</v>
      </c>
      <c r="CO94" s="103">
        <v>421555.19999999995</v>
      </c>
      <c r="CP94" s="103">
        <v>231</v>
      </c>
      <c r="CQ94" s="103">
        <v>553291.19999999995</v>
      </c>
      <c r="CR94" s="103">
        <v>109.61078081648832</v>
      </c>
      <c r="CS94" s="103">
        <v>262539.7422116528</v>
      </c>
      <c r="CT94" s="103">
        <v>11.537908496732026</v>
      </c>
      <c r="CU94" s="103">
        <v>27635.598431372546</v>
      </c>
    </row>
    <row r="95" spans="2:99" x14ac:dyDescent="0.2">
      <c r="B95" s="102" t="s">
        <v>132</v>
      </c>
      <c r="C95" s="102" t="s">
        <v>260</v>
      </c>
      <c r="D95" s="103">
        <v>0</v>
      </c>
      <c r="E95" s="103">
        <v>0</v>
      </c>
      <c r="F95" s="103">
        <v>0</v>
      </c>
      <c r="G95" s="103">
        <v>0</v>
      </c>
      <c r="H95" s="103">
        <v>0</v>
      </c>
      <c r="I95" s="103">
        <v>0</v>
      </c>
      <c r="J95" s="103">
        <v>0</v>
      </c>
      <c r="K95" s="103">
        <v>0</v>
      </c>
      <c r="L95" s="103">
        <v>0</v>
      </c>
      <c r="M95" s="103">
        <v>0</v>
      </c>
      <c r="N95" s="103">
        <v>0</v>
      </c>
      <c r="O95" s="103">
        <v>0</v>
      </c>
      <c r="P95" s="103">
        <v>0</v>
      </c>
      <c r="Q95" s="103">
        <v>0</v>
      </c>
      <c r="R95" s="103">
        <v>0</v>
      </c>
      <c r="S95" s="103">
        <v>0</v>
      </c>
      <c r="T95" s="103">
        <v>0</v>
      </c>
      <c r="U95" s="103">
        <v>0</v>
      </c>
      <c r="V95" s="103">
        <v>0</v>
      </c>
      <c r="W95" s="103">
        <v>0</v>
      </c>
      <c r="X95" s="103">
        <v>0</v>
      </c>
      <c r="Y95" s="103">
        <v>0</v>
      </c>
      <c r="Z95" s="103">
        <v>0</v>
      </c>
      <c r="AA95" s="103">
        <v>0</v>
      </c>
      <c r="AB95" s="103">
        <v>0</v>
      </c>
      <c r="AC95" s="103">
        <v>0</v>
      </c>
      <c r="AD95" s="103">
        <v>0</v>
      </c>
      <c r="AE95" s="103">
        <v>0</v>
      </c>
      <c r="AF95" s="103">
        <v>0</v>
      </c>
      <c r="AG95" s="103">
        <v>0</v>
      </c>
      <c r="AH95" s="103">
        <v>0</v>
      </c>
      <c r="AI95" s="103">
        <v>0</v>
      </c>
      <c r="AJ95" s="103">
        <v>0</v>
      </c>
      <c r="AK95" s="103">
        <v>0</v>
      </c>
      <c r="AL95" s="103">
        <v>0</v>
      </c>
      <c r="AM95" s="103">
        <v>0</v>
      </c>
      <c r="AN95" s="103">
        <v>0</v>
      </c>
      <c r="AO95" s="103">
        <v>0</v>
      </c>
      <c r="AP95" s="103">
        <v>0</v>
      </c>
      <c r="AQ95" s="103">
        <v>0</v>
      </c>
      <c r="AR95" s="103">
        <v>0</v>
      </c>
      <c r="AS95" s="103">
        <v>0</v>
      </c>
      <c r="AT95" s="103">
        <v>7</v>
      </c>
      <c r="AU95" s="103">
        <v>12129.6</v>
      </c>
      <c r="AV95" s="103">
        <v>8</v>
      </c>
      <c r="AW95" s="103">
        <v>13862.4</v>
      </c>
      <c r="AX95" s="103">
        <v>5</v>
      </c>
      <c r="AY95" s="103">
        <v>8664</v>
      </c>
      <c r="AZ95" s="103">
        <v>12</v>
      </c>
      <c r="BA95" s="103">
        <v>20793.599999999999</v>
      </c>
      <c r="BB95" s="103">
        <v>11</v>
      </c>
      <c r="BC95" s="103">
        <v>19060.8</v>
      </c>
      <c r="BD95" s="103">
        <v>9</v>
      </c>
      <c r="BE95" s="103">
        <v>15595.199999999999</v>
      </c>
      <c r="BF95" s="103">
        <v>7</v>
      </c>
      <c r="BG95" s="103">
        <v>12129.6</v>
      </c>
      <c r="BH95" s="103">
        <v>13</v>
      </c>
      <c r="BI95" s="103">
        <v>22526.399999999998</v>
      </c>
      <c r="BJ95" s="103">
        <v>14</v>
      </c>
      <c r="BK95" s="103">
        <v>24259.200000000001</v>
      </c>
      <c r="BL95" s="103">
        <v>12</v>
      </c>
      <c r="BM95" s="103">
        <v>20793.599999999999</v>
      </c>
      <c r="BN95" s="103">
        <v>12</v>
      </c>
      <c r="BO95" s="103">
        <v>20793.599999999999</v>
      </c>
      <c r="BP95" s="103">
        <v>27</v>
      </c>
      <c r="BQ95" s="103">
        <v>46785.599999999999</v>
      </c>
      <c r="BR95" s="103">
        <v>14</v>
      </c>
      <c r="BS95" s="103">
        <v>24259.200000000001</v>
      </c>
      <c r="BT95" s="103">
        <v>16</v>
      </c>
      <c r="BU95" s="103">
        <v>27724.799999999999</v>
      </c>
      <c r="BV95" s="103">
        <v>23</v>
      </c>
      <c r="BW95" s="103">
        <v>39854.400000000001</v>
      </c>
      <c r="BX95" s="103">
        <v>29</v>
      </c>
      <c r="BY95" s="103">
        <v>50251.199999999997</v>
      </c>
      <c r="BZ95" s="103">
        <v>29</v>
      </c>
      <c r="CA95" s="103">
        <v>50251.199999999997</v>
      </c>
      <c r="CB95" s="103">
        <v>46</v>
      </c>
      <c r="CC95" s="103">
        <v>79708.800000000003</v>
      </c>
      <c r="CD95" s="103">
        <v>35</v>
      </c>
      <c r="CE95" s="103">
        <v>60648</v>
      </c>
      <c r="CF95" s="103">
        <v>105</v>
      </c>
      <c r="CG95" s="103">
        <v>181944</v>
      </c>
      <c r="CH95" s="103">
        <v>87</v>
      </c>
      <c r="CI95" s="103">
        <v>150753.60000000001</v>
      </c>
      <c r="CJ95" s="103">
        <v>66</v>
      </c>
      <c r="CK95" s="103">
        <v>114364.8</v>
      </c>
      <c r="CL95" s="103">
        <v>56</v>
      </c>
      <c r="CM95" s="103">
        <v>97036.800000000003</v>
      </c>
      <c r="CN95" s="103">
        <v>254</v>
      </c>
      <c r="CO95" s="103">
        <v>440131.2</v>
      </c>
      <c r="CP95" s="103">
        <v>273</v>
      </c>
      <c r="CQ95" s="103">
        <v>473054.39999999997</v>
      </c>
      <c r="CR95" s="103">
        <v>233.21442726912403</v>
      </c>
      <c r="CS95" s="103">
        <v>404113.95957193809</v>
      </c>
      <c r="CT95" s="103">
        <v>30.707189542483658</v>
      </c>
      <c r="CU95" s="103">
        <v>53209.418039215678</v>
      </c>
    </row>
    <row r="96" spans="2:99" x14ac:dyDescent="0.2">
      <c r="C96" s="102" t="s">
        <v>261</v>
      </c>
      <c r="D96" s="103">
        <v>0</v>
      </c>
      <c r="E96" s="103">
        <v>0</v>
      </c>
      <c r="F96" s="103">
        <v>0</v>
      </c>
      <c r="G96" s="103">
        <v>0</v>
      </c>
      <c r="H96" s="103">
        <v>0</v>
      </c>
      <c r="I96" s="103">
        <v>0</v>
      </c>
      <c r="J96" s="103">
        <v>0</v>
      </c>
      <c r="K96" s="103">
        <v>0</v>
      </c>
      <c r="L96" s="103">
        <v>0</v>
      </c>
      <c r="M96" s="103">
        <v>0</v>
      </c>
      <c r="N96" s="103">
        <v>0</v>
      </c>
      <c r="O96" s="103">
        <v>0</v>
      </c>
      <c r="P96" s="103">
        <v>0</v>
      </c>
      <c r="Q96" s="103">
        <v>0</v>
      </c>
      <c r="R96" s="103">
        <v>0</v>
      </c>
      <c r="S96" s="103">
        <v>0</v>
      </c>
      <c r="T96" s="103">
        <v>0</v>
      </c>
      <c r="U96" s="103">
        <v>0</v>
      </c>
      <c r="V96" s="103">
        <v>0</v>
      </c>
      <c r="W96" s="103">
        <v>0</v>
      </c>
      <c r="X96" s="103">
        <v>0</v>
      </c>
      <c r="Y96" s="103">
        <v>0</v>
      </c>
      <c r="Z96" s="103">
        <v>0</v>
      </c>
      <c r="AA96" s="103">
        <v>0</v>
      </c>
      <c r="AB96" s="103">
        <v>0</v>
      </c>
      <c r="AC96" s="103">
        <v>0</v>
      </c>
      <c r="AD96" s="103">
        <v>0</v>
      </c>
      <c r="AE96" s="103">
        <v>0</v>
      </c>
      <c r="AF96" s="103">
        <v>0</v>
      </c>
      <c r="AG96" s="103">
        <v>0</v>
      </c>
      <c r="AH96" s="103">
        <v>0</v>
      </c>
      <c r="AI96" s="103">
        <v>0</v>
      </c>
      <c r="AJ96" s="103">
        <v>0</v>
      </c>
      <c r="AK96" s="103">
        <v>0</v>
      </c>
      <c r="AL96" s="103">
        <v>0</v>
      </c>
      <c r="AM96" s="103">
        <v>0</v>
      </c>
      <c r="AN96" s="103">
        <v>0</v>
      </c>
      <c r="AO96" s="103">
        <v>0</v>
      </c>
      <c r="AP96" s="103">
        <v>0</v>
      </c>
      <c r="AQ96" s="103">
        <v>0</v>
      </c>
      <c r="AR96" s="103">
        <v>0</v>
      </c>
      <c r="AS96" s="103">
        <v>0</v>
      </c>
      <c r="AT96" s="103">
        <v>8</v>
      </c>
      <c r="AU96" s="103">
        <v>6585.5999999999995</v>
      </c>
      <c r="AV96" s="103">
        <v>8</v>
      </c>
      <c r="AW96" s="103">
        <v>6585.5999999999995</v>
      </c>
      <c r="AX96" s="103">
        <v>6</v>
      </c>
      <c r="AY96" s="103">
        <v>4939.2</v>
      </c>
      <c r="AZ96" s="103">
        <v>12</v>
      </c>
      <c r="BA96" s="103">
        <v>9878.4</v>
      </c>
      <c r="BB96" s="103">
        <v>11</v>
      </c>
      <c r="BC96" s="103">
        <v>9055.1999999999989</v>
      </c>
      <c r="BD96" s="103">
        <v>9</v>
      </c>
      <c r="BE96" s="103">
        <v>7408.7999999999993</v>
      </c>
      <c r="BF96" s="103">
        <v>7</v>
      </c>
      <c r="BG96" s="103">
        <v>5762.4</v>
      </c>
      <c r="BH96" s="103">
        <v>12</v>
      </c>
      <c r="BI96" s="103">
        <v>9878.4</v>
      </c>
      <c r="BJ96" s="103">
        <v>15</v>
      </c>
      <c r="BK96" s="103">
        <v>12347.999999999998</v>
      </c>
      <c r="BL96" s="103">
        <v>15</v>
      </c>
      <c r="BM96" s="103">
        <v>12347.999999999998</v>
      </c>
      <c r="BN96" s="103">
        <v>14</v>
      </c>
      <c r="BO96" s="103">
        <v>11524.8</v>
      </c>
      <c r="BP96" s="103">
        <v>27</v>
      </c>
      <c r="BQ96" s="103">
        <v>22226.399999999998</v>
      </c>
      <c r="BR96" s="103">
        <v>16</v>
      </c>
      <c r="BS96" s="103">
        <v>13171.199999999999</v>
      </c>
      <c r="BT96" s="103">
        <v>18</v>
      </c>
      <c r="BU96" s="103">
        <v>14817.599999999999</v>
      </c>
      <c r="BV96" s="103">
        <v>23</v>
      </c>
      <c r="BW96" s="103">
        <v>18933.599999999999</v>
      </c>
      <c r="BX96" s="103">
        <v>32</v>
      </c>
      <c r="BY96" s="103">
        <v>26342.399999999998</v>
      </c>
      <c r="BZ96" s="103">
        <v>32</v>
      </c>
      <c r="CA96" s="103">
        <v>26342.399999999998</v>
      </c>
      <c r="CB96" s="103">
        <v>48</v>
      </c>
      <c r="CC96" s="103">
        <v>39513.599999999999</v>
      </c>
      <c r="CD96" s="103">
        <v>40</v>
      </c>
      <c r="CE96" s="103">
        <v>32928</v>
      </c>
      <c r="CF96" s="103">
        <v>127</v>
      </c>
      <c r="CG96" s="103">
        <v>104546.4</v>
      </c>
      <c r="CH96" s="103">
        <v>93</v>
      </c>
      <c r="CI96" s="103">
        <v>76557.599999999991</v>
      </c>
      <c r="CJ96" s="103">
        <v>75</v>
      </c>
      <c r="CK96" s="103">
        <v>61739.999999999993</v>
      </c>
      <c r="CL96" s="103">
        <v>74</v>
      </c>
      <c r="CM96" s="103">
        <v>60916.799999999996</v>
      </c>
      <c r="CN96" s="103">
        <v>342</v>
      </c>
      <c r="CO96" s="103">
        <v>281534.39999999997</v>
      </c>
      <c r="CP96" s="103">
        <v>315</v>
      </c>
      <c r="CQ96" s="103">
        <v>259307.99999999997</v>
      </c>
      <c r="CR96" s="103">
        <v>317.17162108600871</v>
      </c>
      <c r="CS96" s="103">
        <v>261095.67847800234</v>
      </c>
      <c r="CT96" s="103">
        <v>43.24444444444444</v>
      </c>
      <c r="CU96" s="103">
        <v>35598.82666666666</v>
      </c>
    </row>
    <row r="97" spans="2:99" x14ac:dyDescent="0.2">
      <c r="C97" s="102" t="s">
        <v>262</v>
      </c>
      <c r="D97" s="103">
        <v>0</v>
      </c>
      <c r="E97" s="103">
        <v>0</v>
      </c>
      <c r="F97" s="103">
        <v>0</v>
      </c>
      <c r="G97" s="103">
        <v>0</v>
      </c>
      <c r="H97" s="103">
        <v>0</v>
      </c>
      <c r="I97" s="103">
        <v>0</v>
      </c>
      <c r="J97" s="103">
        <v>0</v>
      </c>
      <c r="K97" s="103">
        <v>0</v>
      </c>
      <c r="L97" s="103">
        <v>0</v>
      </c>
      <c r="M97" s="103">
        <v>0</v>
      </c>
      <c r="N97" s="103">
        <v>0</v>
      </c>
      <c r="O97" s="103">
        <v>0</v>
      </c>
      <c r="P97" s="103">
        <v>0</v>
      </c>
      <c r="Q97" s="103">
        <v>0</v>
      </c>
      <c r="R97" s="103">
        <v>0</v>
      </c>
      <c r="S97" s="103">
        <v>0</v>
      </c>
      <c r="T97" s="103">
        <v>0</v>
      </c>
      <c r="U97" s="103">
        <v>0</v>
      </c>
      <c r="V97" s="103">
        <v>0</v>
      </c>
      <c r="W97" s="103">
        <v>0</v>
      </c>
      <c r="X97" s="103">
        <v>0</v>
      </c>
      <c r="Y97" s="103">
        <v>0</v>
      </c>
      <c r="Z97" s="103">
        <v>0</v>
      </c>
      <c r="AA97" s="103">
        <v>0</v>
      </c>
      <c r="AB97" s="103">
        <v>0</v>
      </c>
      <c r="AC97" s="103">
        <v>0</v>
      </c>
      <c r="AD97" s="103">
        <v>0</v>
      </c>
      <c r="AE97" s="103">
        <v>0</v>
      </c>
      <c r="AF97" s="103">
        <v>0</v>
      </c>
      <c r="AG97" s="103">
        <v>0</v>
      </c>
      <c r="AH97" s="103">
        <v>0</v>
      </c>
      <c r="AI97" s="103">
        <v>0</v>
      </c>
      <c r="AJ97" s="103">
        <v>0</v>
      </c>
      <c r="AK97" s="103">
        <v>0</v>
      </c>
      <c r="AL97" s="103">
        <v>0</v>
      </c>
      <c r="AM97" s="103">
        <v>0</v>
      </c>
      <c r="AN97" s="103">
        <v>0</v>
      </c>
      <c r="AO97" s="103">
        <v>0</v>
      </c>
      <c r="AP97" s="103">
        <v>0</v>
      </c>
      <c r="AQ97" s="103">
        <v>0</v>
      </c>
      <c r="AR97" s="103">
        <v>0</v>
      </c>
      <c r="AS97" s="103">
        <v>0</v>
      </c>
      <c r="AT97" s="103">
        <v>7</v>
      </c>
      <c r="AU97" s="103">
        <v>12801.6</v>
      </c>
      <c r="AV97" s="103">
        <v>8</v>
      </c>
      <c r="AW97" s="103">
        <v>14630.4</v>
      </c>
      <c r="AX97" s="103">
        <v>5</v>
      </c>
      <c r="AY97" s="103">
        <v>9144</v>
      </c>
      <c r="AZ97" s="103">
        <v>13</v>
      </c>
      <c r="BA97" s="103">
        <v>23774.399999999998</v>
      </c>
      <c r="BB97" s="103">
        <v>11</v>
      </c>
      <c r="BC97" s="103">
        <v>20116.8</v>
      </c>
      <c r="BD97" s="103">
        <v>8</v>
      </c>
      <c r="BE97" s="103">
        <v>14630.4</v>
      </c>
      <c r="BF97" s="103">
        <v>7</v>
      </c>
      <c r="BG97" s="103">
        <v>12801.6</v>
      </c>
      <c r="BH97" s="103">
        <v>13</v>
      </c>
      <c r="BI97" s="103">
        <v>23774.399999999998</v>
      </c>
      <c r="BJ97" s="103">
        <v>13</v>
      </c>
      <c r="BK97" s="103">
        <v>23774.399999999998</v>
      </c>
      <c r="BL97" s="103">
        <v>12</v>
      </c>
      <c r="BM97" s="103">
        <v>21945.599999999999</v>
      </c>
      <c r="BN97" s="103">
        <v>12</v>
      </c>
      <c r="BO97" s="103">
        <v>21945.599999999999</v>
      </c>
      <c r="BP97" s="103">
        <v>25</v>
      </c>
      <c r="BQ97" s="103">
        <v>45720</v>
      </c>
      <c r="BR97" s="103">
        <v>16</v>
      </c>
      <c r="BS97" s="103">
        <v>29260.799999999999</v>
      </c>
      <c r="BT97" s="103">
        <v>17</v>
      </c>
      <c r="BU97" s="103">
        <v>31089.599999999999</v>
      </c>
      <c r="BV97" s="103">
        <v>19</v>
      </c>
      <c r="BW97" s="103">
        <v>34747.199999999997</v>
      </c>
      <c r="BX97" s="103">
        <v>31</v>
      </c>
      <c r="BY97" s="103">
        <v>56692.799999999996</v>
      </c>
      <c r="BZ97" s="103">
        <v>30</v>
      </c>
      <c r="CA97" s="103">
        <v>54864</v>
      </c>
      <c r="CB97" s="103">
        <v>45</v>
      </c>
      <c r="CC97" s="103">
        <v>82296</v>
      </c>
      <c r="CD97" s="103">
        <v>36</v>
      </c>
      <c r="CE97" s="103">
        <v>65836.800000000003</v>
      </c>
      <c r="CF97" s="103">
        <v>104</v>
      </c>
      <c r="CG97" s="103">
        <v>190195.19999999998</v>
      </c>
      <c r="CH97" s="103">
        <v>79</v>
      </c>
      <c r="CI97" s="103">
        <v>144475.19999999998</v>
      </c>
      <c r="CJ97" s="103">
        <v>63</v>
      </c>
      <c r="CK97" s="103">
        <v>115214.39999999999</v>
      </c>
      <c r="CL97" s="103">
        <v>57</v>
      </c>
      <c r="CM97" s="103">
        <v>104241.59999999999</v>
      </c>
      <c r="CN97" s="103">
        <v>275</v>
      </c>
      <c r="CO97" s="103">
        <v>502920</v>
      </c>
      <c r="CP97" s="103">
        <v>248</v>
      </c>
      <c r="CQ97" s="103">
        <v>453542.39999999997</v>
      </c>
      <c r="CR97" s="103">
        <v>212.8081648830757</v>
      </c>
      <c r="CS97" s="103">
        <v>389183.57193816884</v>
      </c>
      <c r="CT97" s="103">
        <v>28.435947712418301</v>
      </c>
      <c r="CU97" s="103">
        <v>52003.661176470589</v>
      </c>
    </row>
    <row r="98" spans="2:99" x14ac:dyDescent="0.2">
      <c r="C98" s="102" t="s">
        <v>263</v>
      </c>
      <c r="D98" s="103">
        <v>0</v>
      </c>
      <c r="E98" s="103">
        <v>0</v>
      </c>
      <c r="F98" s="103">
        <v>0</v>
      </c>
      <c r="G98" s="103">
        <v>0</v>
      </c>
      <c r="H98" s="103">
        <v>0</v>
      </c>
      <c r="I98" s="103">
        <v>0</v>
      </c>
      <c r="J98" s="103">
        <v>0</v>
      </c>
      <c r="K98" s="103">
        <v>0</v>
      </c>
      <c r="L98" s="103">
        <v>0</v>
      </c>
      <c r="M98" s="103">
        <v>0</v>
      </c>
      <c r="N98" s="103">
        <v>0</v>
      </c>
      <c r="O98" s="103">
        <v>0</v>
      </c>
      <c r="P98" s="103">
        <v>0</v>
      </c>
      <c r="Q98" s="103">
        <v>0</v>
      </c>
      <c r="R98" s="103">
        <v>0</v>
      </c>
      <c r="S98" s="103">
        <v>0</v>
      </c>
      <c r="T98" s="103">
        <v>0</v>
      </c>
      <c r="U98" s="103">
        <v>0</v>
      </c>
      <c r="V98" s="103">
        <v>0</v>
      </c>
      <c r="W98" s="103">
        <v>0</v>
      </c>
      <c r="X98" s="103">
        <v>0</v>
      </c>
      <c r="Y98" s="103">
        <v>0</v>
      </c>
      <c r="Z98" s="103">
        <v>0</v>
      </c>
      <c r="AA98" s="103">
        <v>0</v>
      </c>
      <c r="AB98" s="103">
        <v>0</v>
      </c>
      <c r="AC98" s="103">
        <v>0</v>
      </c>
      <c r="AD98" s="103">
        <v>0</v>
      </c>
      <c r="AE98" s="103">
        <v>0</v>
      </c>
      <c r="AF98" s="103">
        <v>0</v>
      </c>
      <c r="AG98" s="103">
        <v>0</v>
      </c>
      <c r="AH98" s="103">
        <v>0</v>
      </c>
      <c r="AI98" s="103">
        <v>0</v>
      </c>
      <c r="AJ98" s="103">
        <v>0</v>
      </c>
      <c r="AK98" s="103">
        <v>0</v>
      </c>
      <c r="AL98" s="103">
        <v>0</v>
      </c>
      <c r="AM98" s="103">
        <v>0</v>
      </c>
      <c r="AN98" s="103">
        <v>0</v>
      </c>
      <c r="AO98" s="103">
        <v>0</v>
      </c>
      <c r="AP98" s="103">
        <v>0</v>
      </c>
      <c r="AQ98" s="103">
        <v>0</v>
      </c>
      <c r="AR98" s="103">
        <v>0</v>
      </c>
      <c r="AS98" s="103">
        <v>0</v>
      </c>
      <c r="AT98" s="103">
        <v>8</v>
      </c>
      <c r="AU98" s="103">
        <v>10108.799999999999</v>
      </c>
      <c r="AV98" s="103">
        <v>7</v>
      </c>
      <c r="AW98" s="103">
        <v>8845.1999999999989</v>
      </c>
      <c r="AX98" s="103">
        <v>6</v>
      </c>
      <c r="AY98" s="103">
        <v>7581.5999999999995</v>
      </c>
      <c r="AZ98" s="103">
        <v>13</v>
      </c>
      <c r="BA98" s="103">
        <v>16426.8</v>
      </c>
      <c r="BB98" s="103">
        <v>11</v>
      </c>
      <c r="BC98" s="103">
        <v>13899.599999999999</v>
      </c>
      <c r="BD98" s="103">
        <v>9</v>
      </c>
      <c r="BE98" s="103">
        <v>11372.4</v>
      </c>
      <c r="BF98" s="103">
        <v>8</v>
      </c>
      <c r="BG98" s="103">
        <v>10108.799999999999</v>
      </c>
      <c r="BH98" s="103">
        <v>13</v>
      </c>
      <c r="BI98" s="103">
        <v>16426.8</v>
      </c>
      <c r="BJ98" s="103">
        <v>14</v>
      </c>
      <c r="BK98" s="103">
        <v>17690.399999999998</v>
      </c>
      <c r="BL98" s="103">
        <v>13</v>
      </c>
      <c r="BM98" s="103">
        <v>16426.8</v>
      </c>
      <c r="BN98" s="103">
        <v>13</v>
      </c>
      <c r="BO98" s="103">
        <v>16426.8</v>
      </c>
      <c r="BP98" s="103">
        <v>31</v>
      </c>
      <c r="BQ98" s="103">
        <v>39171.599999999999</v>
      </c>
      <c r="BR98" s="103">
        <v>17</v>
      </c>
      <c r="BS98" s="103">
        <v>21481.199999999997</v>
      </c>
      <c r="BT98" s="103">
        <v>19</v>
      </c>
      <c r="BU98" s="103">
        <v>24008.399999999998</v>
      </c>
      <c r="BV98" s="103">
        <v>21</v>
      </c>
      <c r="BW98" s="103">
        <v>26535.599999999999</v>
      </c>
      <c r="BX98" s="103">
        <v>29</v>
      </c>
      <c r="BY98" s="103">
        <v>36644.399999999994</v>
      </c>
      <c r="BZ98" s="103">
        <v>33</v>
      </c>
      <c r="CA98" s="103">
        <v>41698.799999999996</v>
      </c>
      <c r="CB98" s="103">
        <v>49</v>
      </c>
      <c r="CC98" s="103">
        <v>61916.399999999994</v>
      </c>
      <c r="CD98" s="103">
        <v>34</v>
      </c>
      <c r="CE98" s="103">
        <v>42962.399999999994</v>
      </c>
      <c r="CF98" s="103">
        <v>112</v>
      </c>
      <c r="CG98" s="103">
        <v>141523.19999999998</v>
      </c>
      <c r="CH98" s="103">
        <v>85</v>
      </c>
      <c r="CI98" s="103">
        <v>107405.99999999999</v>
      </c>
      <c r="CJ98" s="103">
        <v>70</v>
      </c>
      <c r="CK98" s="103">
        <v>88452</v>
      </c>
      <c r="CL98" s="103">
        <v>72</v>
      </c>
      <c r="CM98" s="103">
        <v>90979.199999999997</v>
      </c>
      <c r="CN98" s="103">
        <v>281</v>
      </c>
      <c r="CO98" s="103">
        <v>355071.6</v>
      </c>
      <c r="CP98" s="103">
        <v>285</v>
      </c>
      <c r="CQ98" s="103">
        <v>360126</v>
      </c>
      <c r="CR98" s="103">
        <v>291.51803408640507</v>
      </c>
      <c r="CS98" s="103">
        <v>368362.18787158141</v>
      </c>
      <c r="CT98" s="103">
        <v>38.066013071895419</v>
      </c>
      <c r="CU98" s="103">
        <v>48100.214117647047</v>
      </c>
    </row>
    <row r="99" spans="2:99" x14ac:dyDescent="0.2">
      <c r="C99" s="102" t="s">
        <v>264</v>
      </c>
      <c r="D99" s="103">
        <v>0</v>
      </c>
      <c r="E99" s="103">
        <v>0</v>
      </c>
      <c r="F99" s="103">
        <v>0</v>
      </c>
      <c r="G99" s="103">
        <v>0</v>
      </c>
      <c r="H99" s="103">
        <v>0</v>
      </c>
      <c r="I99" s="103">
        <v>0</v>
      </c>
      <c r="J99" s="103">
        <v>0</v>
      </c>
      <c r="K99" s="103">
        <v>0</v>
      </c>
      <c r="L99" s="103">
        <v>0</v>
      </c>
      <c r="M99" s="103">
        <v>0</v>
      </c>
      <c r="N99" s="103">
        <v>0</v>
      </c>
      <c r="O99" s="103">
        <v>0</v>
      </c>
      <c r="P99" s="103">
        <v>0</v>
      </c>
      <c r="Q99" s="103">
        <v>0</v>
      </c>
      <c r="R99" s="103">
        <v>0</v>
      </c>
      <c r="S99" s="103">
        <v>0</v>
      </c>
      <c r="T99" s="103">
        <v>0</v>
      </c>
      <c r="U99" s="103">
        <v>0</v>
      </c>
      <c r="V99" s="103">
        <v>0</v>
      </c>
      <c r="W99" s="103">
        <v>0</v>
      </c>
      <c r="X99" s="103">
        <v>0</v>
      </c>
      <c r="Y99" s="103">
        <v>0</v>
      </c>
      <c r="Z99" s="103">
        <v>0</v>
      </c>
      <c r="AA99" s="103">
        <v>0</v>
      </c>
      <c r="AB99" s="103">
        <v>0</v>
      </c>
      <c r="AC99" s="103">
        <v>0</v>
      </c>
      <c r="AD99" s="103">
        <v>0</v>
      </c>
      <c r="AE99" s="103">
        <v>0</v>
      </c>
      <c r="AF99" s="103">
        <v>0</v>
      </c>
      <c r="AG99" s="103">
        <v>0</v>
      </c>
      <c r="AH99" s="103">
        <v>0</v>
      </c>
      <c r="AI99" s="103">
        <v>0</v>
      </c>
      <c r="AJ99" s="103">
        <v>0</v>
      </c>
      <c r="AK99" s="103">
        <v>0</v>
      </c>
      <c r="AL99" s="103">
        <v>0</v>
      </c>
      <c r="AM99" s="103">
        <v>0</v>
      </c>
      <c r="AN99" s="103">
        <v>0</v>
      </c>
      <c r="AO99" s="103">
        <v>0</v>
      </c>
      <c r="AP99" s="103">
        <v>0</v>
      </c>
      <c r="AQ99" s="103">
        <v>0</v>
      </c>
      <c r="AR99" s="103">
        <v>0</v>
      </c>
      <c r="AS99" s="103">
        <v>0</v>
      </c>
      <c r="AT99" s="103">
        <v>6</v>
      </c>
      <c r="AU99" s="103">
        <v>32889.599999999999</v>
      </c>
      <c r="AV99" s="103">
        <v>6</v>
      </c>
      <c r="AW99" s="103">
        <v>32889.599999999999</v>
      </c>
      <c r="AX99" s="103">
        <v>4</v>
      </c>
      <c r="AY99" s="103">
        <v>21926.399999999998</v>
      </c>
      <c r="AZ99" s="103">
        <v>10</v>
      </c>
      <c r="BA99" s="103">
        <v>54815.999999999993</v>
      </c>
      <c r="BB99" s="103">
        <v>10</v>
      </c>
      <c r="BC99" s="103">
        <v>54815.999999999993</v>
      </c>
      <c r="BD99" s="103">
        <v>7</v>
      </c>
      <c r="BE99" s="103">
        <v>38371.199999999997</v>
      </c>
      <c r="BF99" s="103">
        <v>6</v>
      </c>
      <c r="BG99" s="103">
        <v>32889.599999999999</v>
      </c>
      <c r="BH99" s="103">
        <v>10</v>
      </c>
      <c r="BI99" s="103">
        <v>54815.999999999993</v>
      </c>
      <c r="BJ99" s="103">
        <v>12</v>
      </c>
      <c r="BK99" s="103">
        <v>65779.199999999997</v>
      </c>
      <c r="BL99" s="103">
        <v>10</v>
      </c>
      <c r="BM99" s="103">
        <v>54815.999999999993</v>
      </c>
      <c r="BN99" s="103">
        <v>9</v>
      </c>
      <c r="BO99" s="103">
        <v>49334.399999999994</v>
      </c>
      <c r="BP99" s="103">
        <v>21</v>
      </c>
      <c r="BQ99" s="103">
        <v>115113.59999999999</v>
      </c>
      <c r="BR99" s="103">
        <v>12</v>
      </c>
      <c r="BS99" s="103">
        <v>65779.199999999997</v>
      </c>
      <c r="BT99" s="103">
        <v>13</v>
      </c>
      <c r="BU99" s="103">
        <v>71260.799999999988</v>
      </c>
      <c r="BV99" s="103">
        <v>16</v>
      </c>
      <c r="BW99" s="103">
        <v>87705.599999999991</v>
      </c>
      <c r="BX99" s="103">
        <v>21</v>
      </c>
      <c r="BY99" s="103">
        <v>115113.59999999999</v>
      </c>
      <c r="BZ99" s="103">
        <v>21</v>
      </c>
      <c r="CA99" s="103">
        <v>115113.59999999999</v>
      </c>
      <c r="CB99" s="103">
        <v>32</v>
      </c>
      <c r="CC99" s="103">
        <v>175411.19999999998</v>
      </c>
      <c r="CD99" s="103">
        <v>25</v>
      </c>
      <c r="CE99" s="103">
        <v>137040</v>
      </c>
      <c r="CF99" s="103">
        <v>56</v>
      </c>
      <c r="CG99" s="103">
        <v>306969.59999999998</v>
      </c>
      <c r="CH99" s="103">
        <v>46</v>
      </c>
      <c r="CI99" s="103">
        <v>252153.59999999998</v>
      </c>
      <c r="CJ99" s="103">
        <v>39</v>
      </c>
      <c r="CK99" s="103">
        <v>213782.39999999997</v>
      </c>
      <c r="CL99" s="103">
        <v>34</v>
      </c>
      <c r="CM99" s="103">
        <v>186374.39999999999</v>
      </c>
      <c r="CN99" s="103">
        <v>100</v>
      </c>
      <c r="CO99" s="103">
        <v>548160</v>
      </c>
      <c r="CP99" s="103">
        <v>108</v>
      </c>
      <c r="CQ99" s="103">
        <v>592012.79999999993</v>
      </c>
      <c r="CR99" s="103">
        <v>99.699167657550532</v>
      </c>
      <c r="CS99" s="103">
        <v>546510.95743162895</v>
      </c>
      <c r="CT99" s="103">
        <v>11.356209150326798</v>
      </c>
      <c r="CU99" s="103">
        <v>62250.196078431371</v>
      </c>
    </row>
    <row r="100" spans="2:99" x14ac:dyDescent="0.2">
      <c r="C100" s="102" t="s">
        <v>265</v>
      </c>
      <c r="D100" s="103">
        <v>0</v>
      </c>
      <c r="E100" s="103">
        <v>0</v>
      </c>
      <c r="F100" s="103">
        <v>0</v>
      </c>
      <c r="G100" s="103">
        <v>0</v>
      </c>
      <c r="H100" s="103">
        <v>0</v>
      </c>
      <c r="I100" s="103">
        <v>0</v>
      </c>
      <c r="J100" s="103">
        <v>0</v>
      </c>
      <c r="K100" s="103">
        <v>0</v>
      </c>
      <c r="L100" s="103">
        <v>0</v>
      </c>
      <c r="M100" s="103">
        <v>0</v>
      </c>
      <c r="N100" s="103">
        <v>0</v>
      </c>
      <c r="O100" s="103">
        <v>0</v>
      </c>
      <c r="P100" s="103">
        <v>0</v>
      </c>
      <c r="Q100" s="103">
        <v>0</v>
      </c>
      <c r="R100" s="103">
        <v>0</v>
      </c>
      <c r="S100" s="103">
        <v>0</v>
      </c>
      <c r="T100" s="103">
        <v>0</v>
      </c>
      <c r="U100" s="103">
        <v>0</v>
      </c>
      <c r="V100" s="103">
        <v>0</v>
      </c>
      <c r="W100" s="103">
        <v>0</v>
      </c>
      <c r="X100" s="103">
        <v>0</v>
      </c>
      <c r="Y100" s="103">
        <v>0</v>
      </c>
      <c r="Z100" s="103">
        <v>0</v>
      </c>
      <c r="AA100" s="103">
        <v>0</v>
      </c>
      <c r="AB100" s="103">
        <v>0</v>
      </c>
      <c r="AC100" s="103">
        <v>0</v>
      </c>
      <c r="AD100" s="103">
        <v>0</v>
      </c>
      <c r="AE100" s="103">
        <v>0</v>
      </c>
      <c r="AF100" s="103">
        <v>0</v>
      </c>
      <c r="AG100" s="103">
        <v>0</v>
      </c>
      <c r="AH100" s="103">
        <v>0</v>
      </c>
      <c r="AI100" s="103">
        <v>0</v>
      </c>
      <c r="AJ100" s="103">
        <v>0</v>
      </c>
      <c r="AK100" s="103">
        <v>0</v>
      </c>
      <c r="AL100" s="103">
        <v>0</v>
      </c>
      <c r="AM100" s="103">
        <v>0</v>
      </c>
      <c r="AN100" s="103">
        <v>0</v>
      </c>
      <c r="AO100" s="103">
        <v>0</v>
      </c>
      <c r="AP100" s="103">
        <v>0</v>
      </c>
      <c r="AQ100" s="103">
        <v>0</v>
      </c>
      <c r="AR100" s="103">
        <v>0</v>
      </c>
      <c r="AS100" s="103">
        <v>0</v>
      </c>
      <c r="AT100" s="103">
        <v>8</v>
      </c>
      <c r="AU100" s="103">
        <v>12979.199999999999</v>
      </c>
      <c r="AV100" s="103">
        <v>8</v>
      </c>
      <c r="AW100" s="103">
        <v>12979.199999999999</v>
      </c>
      <c r="AX100" s="103">
        <v>5</v>
      </c>
      <c r="AY100" s="103">
        <v>8111.9999999999991</v>
      </c>
      <c r="AZ100" s="103">
        <v>11</v>
      </c>
      <c r="BA100" s="103">
        <v>17846.399999999998</v>
      </c>
      <c r="BB100" s="103">
        <v>11</v>
      </c>
      <c r="BC100" s="103">
        <v>17846.399999999998</v>
      </c>
      <c r="BD100" s="103">
        <v>8</v>
      </c>
      <c r="BE100" s="103">
        <v>12979.199999999999</v>
      </c>
      <c r="BF100" s="103">
        <v>6</v>
      </c>
      <c r="BG100" s="103">
        <v>9734.4</v>
      </c>
      <c r="BH100" s="103">
        <v>12</v>
      </c>
      <c r="BI100" s="103">
        <v>19468.8</v>
      </c>
      <c r="BJ100" s="103">
        <v>13</v>
      </c>
      <c r="BK100" s="103">
        <v>21091.199999999997</v>
      </c>
      <c r="BL100" s="103">
        <v>14</v>
      </c>
      <c r="BM100" s="103">
        <v>22713.599999999999</v>
      </c>
      <c r="BN100" s="103">
        <v>12</v>
      </c>
      <c r="BO100" s="103">
        <v>19468.8</v>
      </c>
      <c r="BP100" s="103">
        <v>29</v>
      </c>
      <c r="BQ100" s="103">
        <v>47049.599999999999</v>
      </c>
      <c r="BR100" s="103">
        <v>17</v>
      </c>
      <c r="BS100" s="103">
        <v>27580.799999999999</v>
      </c>
      <c r="BT100" s="103">
        <v>19</v>
      </c>
      <c r="BU100" s="103">
        <v>30825.599999999999</v>
      </c>
      <c r="BV100" s="103">
        <v>23</v>
      </c>
      <c r="BW100" s="103">
        <v>37315.199999999997</v>
      </c>
      <c r="BX100" s="103">
        <v>28</v>
      </c>
      <c r="BY100" s="103">
        <v>45427.199999999997</v>
      </c>
      <c r="BZ100" s="103">
        <v>28</v>
      </c>
      <c r="CA100" s="103">
        <v>45427.199999999997</v>
      </c>
      <c r="CB100" s="103">
        <v>49</v>
      </c>
      <c r="CC100" s="103">
        <v>79497.599999999991</v>
      </c>
      <c r="CD100" s="103">
        <v>33</v>
      </c>
      <c r="CE100" s="103">
        <v>53539.199999999997</v>
      </c>
      <c r="CF100" s="103">
        <v>103</v>
      </c>
      <c r="CG100" s="103">
        <v>167107.19999999998</v>
      </c>
      <c r="CH100" s="103">
        <v>84</v>
      </c>
      <c r="CI100" s="103">
        <v>136281.59999999998</v>
      </c>
      <c r="CJ100" s="103">
        <v>68</v>
      </c>
      <c r="CK100" s="103">
        <v>110323.2</v>
      </c>
      <c r="CL100" s="103">
        <v>57</v>
      </c>
      <c r="CM100" s="103">
        <v>92476.799999999988</v>
      </c>
      <c r="CN100" s="103">
        <v>251</v>
      </c>
      <c r="CO100" s="103">
        <v>407222.39999999997</v>
      </c>
      <c r="CP100" s="103">
        <v>239</v>
      </c>
      <c r="CQ100" s="103">
        <v>387753.6</v>
      </c>
      <c r="CR100" s="103">
        <v>236.12960760998811</v>
      </c>
      <c r="CS100" s="103">
        <v>383096.67538644467</v>
      </c>
      <c r="CT100" s="103">
        <v>29.798692810457517</v>
      </c>
      <c r="CU100" s="103">
        <v>48345.399215686273</v>
      </c>
    </row>
    <row r="101" spans="2:99" x14ac:dyDescent="0.2">
      <c r="C101" s="102" t="s">
        <v>266</v>
      </c>
      <c r="D101" s="103">
        <v>0</v>
      </c>
      <c r="E101" s="103">
        <v>0</v>
      </c>
      <c r="F101" s="103">
        <v>0</v>
      </c>
      <c r="G101" s="103">
        <v>0</v>
      </c>
      <c r="H101" s="103">
        <v>0</v>
      </c>
      <c r="I101" s="103">
        <v>0</v>
      </c>
      <c r="J101" s="103">
        <v>0</v>
      </c>
      <c r="K101" s="103">
        <v>0</v>
      </c>
      <c r="L101" s="103">
        <v>0</v>
      </c>
      <c r="M101" s="103">
        <v>0</v>
      </c>
      <c r="N101" s="103">
        <v>0</v>
      </c>
      <c r="O101" s="103">
        <v>0</v>
      </c>
      <c r="P101" s="103">
        <v>0</v>
      </c>
      <c r="Q101" s="103">
        <v>0</v>
      </c>
      <c r="R101" s="103">
        <v>0</v>
      </c>
      <c r="S101" s="103">
        <v>0</v>
      </c>
      <c r="T101" s="103">
        <v>0</v>
      </c>
      <c r="U101" s="103">
        <v>0</v>
      </c>
      <c r="V101" s="103">
        <v>0</v>
      </c>
      <c r="W101" s="103">
        <v>0</v>
      </c>
      <c r="X101" s="103">
        <v>0</v>
      </c>
      <c r="Y101" s="103">
        <v>0</v>
      </c>
      <c r="Z101" s="103">
        <v>0</v>
      </c>
      <c r="AA101" s="103">
        <v>0</v>
      </c>
      <c r="AB101" s="103">
        <v>0</v>
      </c>
      <c r="AC101" s="103">
        <v>0</v>
      </c>
      <c r="AD101" s="103">
        <v>0</v>
      </c>
      <c r="AE101" s="103">
        <v>0</v>
      </c>
      <c r="AF101" s="103">
        <v>0</v>
      </c>
      <c r="AG101" s="103">
        <v>0</v>
      </c>
      <c r="AH101" s="103">
        <v>0</v>
      </c>
      <c r="AI101" s="103">
        <v>0</v>
      </c>
      <c r="AJ101" s="103">
        <v>0</v>
      </c>
      <c r="AK101" s="103">
        <v>0</v>
      </c>
      <c r="AL101" s="103">
        <v>0</v>
      </c>
      <c r="AM101" s="103">
        <v>0</v>
      </c>
      <c r="AN101" s="103">
        <v>0</v>
      </c>
      <c r="AO101" s="103">
        <v>0</v>
      </c>
      <c r="AP101" s="103">
        <v>0</v>
      </c>
      <c r="AQ101" s="103">
        <v>0</v>
      </c>
      <c r="AR101" s="103">
        <v>0</v>
      </c>
      <c r="AS101" s="103">
        <v>0</v>
      </c>
      <c r="AT101" s="103">
        <v>8</v>
      </c>
      <c r="AU101" s="103">
        <v>9523.1999999999989</v>
      </c>
      <c r="AV101" s="103">
        <v>8</v>
      </c>
      <c r="AW101" s="103">
        <v>9523.1999999999989</v>
      </c>
      <c r="AX101" s="103">
        <v>6</v>
      </c>
      <c r="AY101" s="103">
        <v>7142.4</v>
      </c>
      <c r="AZ101" s="103">
        <v>13</v>
      </c>
      <c r="BA101" s="103">
        <v>15475.199999999999</v>
      </c>
      <c r="BB101" s="103">
        <v>12</v>
      </c>
      <c r="BC101" s="103">
        <v>14284.8</v>
      </c>
      <c r="BD101" s="103">
        <v>9</v>
      </c>
      <c r="BE101" s="103">
        <v>10713.599999999999</v>
      </c>
      <c r="BF101" s="103">
        <v>7</v>
      </c>
      <c r="BG101" s="103">
        <v>8332.7999999999993</v>
      </c>
      <c r="BH101" s="103">
        <v>12</v>
      </c>
      <c r="BI101" s="103">
        <v>14284.8</v>
      </c>
      <c r="BJ101" s="103">
        <v>15</v>
      </c>
      <c r="BK101" s="103">
        <v>17855.999999999996</v>
      </c>
      <c r="BL101" s="103">
        <v>13</v>
      </c>
      <c r="BM101" s="103">
        <v>15475.199999999999</v>
      </c>
      <c r="BN101" s="103">
        <v>12</v>
      </c>
      <c r="BO101" s="103">
        <v>14284.8</v>
      </c>
      <c r="BP101" s="103">
        <v>27</v>
      </c>
      <c r="BQ101" s="103">
        <v>32140.799999999996</v>
      </c>
      <c r="BR101" s="103">
        <v>15</v>
      </c>
      <c r="BS101" s="103">
        <v>17855.999999999996</v>
      </c>
      <c r="BT101" s="103">
        <v>17</v>
      </c>
      <c r="BU101" s="103">
        <v>20236.8</v>
      </c>
      <c r="BV101" s="103">
        <v>21</v>
      </c>
      <c r="BW101" s="103">
        <v>24998.399999999998</v>
      </c>
      <c r="BX101" s="103">
        <v>30</v>
      </c>
      <c r="BY101" s="103">
        <v>35711.999999999993</v>
      </c>
      <c r="BZ101" s="103">
        <v>31</v>
      </c>
      <c r="CA101" s="103">
        <v>36902.399999999994</v>
      </c>
      <c r="CB101" s="103">
        <v>46</v>
      </c>
      <c r="CC101" s="103">
        <v>54758.399999999994</v>
      </c>
      <c r="CD101" s="103">
        <v>36</v>
      </c>
      <c r="CE101" s="103">
        <v>42854.399999999994</v>
      </c>
      <c r="CF101" s="103">
        <v>109</v>
      </c>
      <c r="CG101" s="103">
        <v>129753.59999999999</v>
      </c>
      <c r="CH101" s="103">
        <v>80</v>
      </c>
      <c r="CI101" s="103">
        <v>95231.999999999985</v>
      </c>
      <c r="CJ101" s="103">
        <v>77</v>
      </c>
      <c r="CK101" s="103">
        <v>91660.799999999988</v>
      </c>
      <c r="CL101" s="103">
        <v>72</v>
      </c>
      <c r="CM101" s="103">
        <v>85708.799999999988</v>
      </c>
      <c r="CN101" s="103">
        <v>311</v>
      </c>
      <c r="CO101" s="103">
        <v>370214.39999999997</v>
      </c>
      <c r="CP101" s="103">
        <v>327</v>
      </c>
      <c r="CQ101" s="103">
        <v>389260.79999999993</v>
      </c>
      <c r="CR101" s="103">
        <v>295.01625049544197</v>
      </c>
      <c r="CS101" s="103">
        <v>351187.34458977409</v>
      </c>
      <c r="CT101" s="103">
        <v>35.70392156862745</v>
      </c>
      <c r="CU101" s="103">
        <v>42501.948235294112</v>
      </c>
    </row>
    <row r="102" spans="2:99" x14ac:dyDescent="0.2">
      <c r="C102" s="102" t="s">
        <v>267</v>
      </c>
      <c r="D102" s="103">
        <v>0</v>
      </c>
      <c r="E102" s="103">
        <v>0</v>
      </c>
      <c r="F102" s="103">
        <v>0</v>
      </c>
      <c r="G102" s="103">
        <v>0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0</v>
      </c>
      <c r="R102" s="103">
        <v>0</v>
      </c>
      <c r="S102" s="103">
        <v>0</v>
      </c>
      <c r="T102" s="103">
        <v>0</v>
      </c>
      <c r="U102" s="103">
        <v>0</v>
      </c>
      <c r="V102" s="103">
        <v>0</v>
      </c>
      <c r="W102" s="103">
        <v>0</v>
      </c>
      <c r="X102" s="103">
        <v>0</v>
      </c>
      <c r="Y102" s="103">
        <v>0</v>
      </c>
      <c r="Z102" s="103">
        <v>0</v>
      </c>
      <c r="AA102" s="103">
        <v>0</v>
      </c>
      <c r="AB102" s="103">
        <v>0</v>
      </c>
      <c r="AC102" s="103">
        <v>0</v>
      </c>
      <c r="AD102" s="103">
        <v>0</v>
      </c>
      <c r="AE102" s="103">
        <v>0</v>
      </c>
      <c r="AF102" s="103">
        <v>0</v>
      </c>
      <c r="AG102" s="103">
        <v>0</v>
      </c>
      <c r="AH102" s="103">
        <v>0</v>
      </c>
      <c r="AI102" s="103">
        <v>0</v>
      </c>
      <c r="AJ102" s="103">
        <v>0</v>
      </c>
      <c r="AK102" s="103">
        <v>0</v>
      </c>
      <c r="AL102" s="103">
        <v>0</v>
      </c>
      <c r="AM102" s="103">
        <v>0</v>
      </c>
      <c r="AN102" s="103">
        <v>0</v>
      </c>
      <c r="AO102" s="103">
        <v>0</v>
      </c>
      <c r="AP102" s="103">
        <v>0</v>
      </c>
      <c r="AQ102" s="103">
        <v>0</v>
      </c>
      <c r="AR102" s="103">
        <v>0</v>
      </c>
      <c r="AS102" s="103">
        <v>0</v>
      </c>
      <c r="AT102" s="103">
        <v>7</v>
      </c>
      <c r="AU102" s="103">
        <v>13574.399999999998</v>
      </c>
      <c r="AV102" s="103">
        <v>8</v>
      </c>
      <c r="AW102" s="103">
        <v>15513.599999999999</v>
      </c>
      <c r="AX102" s="103">
        <v>5</v>
      </c>
      <c r="AY102" s="103">
        <v>9696</v>
      </c>
      <c r="AZ102" s="103">
        <v>12</v>
      </c>
      <c r="BA102" s="103">
        <v>23270.399999999998</v>
      </c>
      <c r="BB102" s="103">
        <v>11</v>
      </c>
      <c r="BC102" s="103">
        <v>21331.199999999997</v>
      </c>
      <c r="BD102" s="103">
        <v>8</v>
      </c>
      <c r="BE102" s="103">
        <v>15513.599999999999</v>
      </c>
      <c r="BF102" s="103">
        <v>7</v>
      </c>
      <c r="BG102" s="103">
        <v>13574.399999999998</v>
      </c>
      <c r="BH102" s="103">
        <v>11</v>
      </c>
      <c r="BI102" s="103">
        <v>21331.199999999997</v>
      </c>
      <c r="BJ102" s="103">
        <v>12</v>
      </c>
      <c r="BK102" s="103">
        <v>23270.399999999998</v>
      </c>
      <c r="BL102" s="103">
        <v>13</v>
      </c>
      <c r="BM102" s="103">
        <v>25209.599999999999</v>
      </c>
      <c r="BN102" s="103">
        <v>12</v>
      </c>
      <c r="BO102" s="103">
        <v>23270.399999999998</v>
      </c>
      <c r="BP102" s="103">
        <v>26</v>
      </c>
      <c r="BQ102" s="103">
        <v>50419.199999999997</v>
      </c>
      <c r="BR102" s="103">
        <v>17</v>
      </c>
      <c r="BS102" s="103">
        <v>32966.399999999994</v>
      </c>
      <c r="BT102" s="103">
        <v>18</v>
      </c>
      <c r="BU102" s="103">
        <v>34905.599999999999</v>
      </c>
      <c r="BV102" s="103">
        <v>19</v>
      </c>
      <c r="BW102" s="103">
        <v>36844.799999999996</v>
      </c>
      <c r="BX102" s="103">
        <v>29</v>
      </c>
      <c r="BY102" s="103">
        <v>56236.799999999996</v>
      </c>
      <c r="BZ102" s="103">
        <v>27</v>
      </c>
      <c r="CA102" s="103">
        <v>52358.399999999994</v>
      </c>
      <c r="CB102" s="103">
        <v>45</v>
      </c>
      <c r="CC102" s="103">
        <v>87263.999999999985</v>
      </c>
      <c r="CD102" s="103">
        <v>32</v>
      </c>
      <c r="CE102" s="103">
        <v>62054.399999999994</v>
      </c>
      <c r="CF102" s="103">
        <v>105</v>
      </c>
      <c r="CG102" s="103">
        <v>203615.99999999997</v>
      </c>
      <c r="CH102" s="103">
        <v>71</v>
      </c>
      <c r="CI102" s="103">
        <v>137683.19999999998</v>
      </c>
      <c r="CJ102" s="103">
        <v>64</v>
      </c>
      <c r="CK102" s="103">
        <v>124108.79999999999</v>
      </c>
      <c r="CL102" s="103">
        <v>58</v>
      </c>
      <c r="CM102" s="103">
        <v>112473.59999999999</v>
      </c>
      <c r="CN102" s="103">
        <v>254</v>
      </c>
      <c r="CO102" s="103">
        <v>492556.79999999993</v>
      </c>
      <c r="CP102" s="103">
        <v>240</v>
      </c>
      <c r="CQ102" s="103">
        <v>465407.99999999994</v>
      </c>
      <c r="CR102" s="103">
        <v>232.04835513277845</v>
      </c>
      <c r="CS102" s="103">
        <v>449988.17027348396</v>
      </c>
      <c r="CT102" s="103">
        <v>31.706535947712418</v>
      </c>
      <c r="CU102" s="103">
        <v>61485.314509803917</v>
      </c>
    </row>
    <row r="103" spans="2:99" x14ac:dyDescent="0.2">
      <c r="C103" s="102" t="s">
        <v>268</v>
      </c>
      <c r="D103" s="103">
        <v>0</v>
      </c>
      <c r="E103" s="103">
        <v>0</v>
      </c>
      <c r="F103" s="103">
        <v>0</v>
      </c>
      <c r="G103" s="103">
        <v>0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0</v>
      </c>
      <c r="R103" s="103">
        <v>0</v>
      </c>
      <c r="S103" s="103">
        <v>0</v>
      </c>
      <c r="T103" s="103">
        <v>0</v>
      </c>
      <c r="U103" s="103">
        <v>0</v>
      </c>
      <c r="V103" s="103">
        <v>0</v>
      </c>
      <c r="W103" s="103">
        <v>0</v>
      </c>
      <c r="X103" s="103">
        <v>0</v>
      </c>
      <c r="Y103" s="103">
        <v>0</v>
      </c>
      <c r="Z103" s="103">
        <v>0</v>
      </c>
      <c r="AA103" s="103">
        <v>0</v>
      </c>
      <c r="AB103" s="103">
        <v>0</v>
      </c>
      <c r="AC103" s="103">
        <v>0</v>
      </c>
      <c r="AD103" s="103">
        <v>0</v>
      </c>
      <c r="AE103" s="103">
        <v>0</v>
      </c>
      <c r="AF103" s="103">
        <v>0</v>
      </c>
      <c r="AG103" s="103">
        <v>0</v>
      </c>
      <c r="AH103" s="103">
        <v>0</v>
      </c>
      <c r="AI103" s="103">
        <v>0</v>
      </c>
      <c r="AJ103" s="103">
        <v>0</v>
      </c>
      <c r="AK103" s="103">
        <v>0</v>
      </c>
      <c r="AL103" s="103">
        <v>0</v>
      </c>
      <c r="AM103" s="103">
        <v>0</v>
      </c>
      <c r="AN103" s="103">
        <v>0</v>
      </c>
      <c r="AO103" s="103">
        <v>0</v>
      </c>
      <c r="AP103" s="103">
        <v>0</v>
      </c>
      <c r="AQ103" s="103">
        <v>0</v>
      </c>
      <c r="AR103" s="103">
        <v>0</v>
      </c>
      <c r="AS103" s="103">
        <v>0</v>
      </c>
      <c r="AT103" s="103">
        <v>8</v>
      </c>
      <c r="AU103" s="103">
        <v>16224</v>
      </c>
      <c r="AV103" s="103">
        <v>7</v>
      </c>
      <c r="AW103" s="103">
        <v>14196</v>
      </c>
      <c r="AX103" s="103">
        <v>6</v>
      </c>
      <c r="AY103" s="103">
        <v>12168</v>
      </c>
      <c r="AZ103" s="103">
        <v>12</v>
      </c>
      <c r="BA103" s="103">
        <v>24336</v>
      </c>
      <c r="BB103" s="103">
        <v>12</v>
      </c>
      <c r="BC103" s="103">
        <v>24336</v>
      </c>
      <c r="BD103" s="103">
        <v>8</v>
      </c>
      <c r="BE103" s="103">
        <v>16224</v>
      </c>
      <c r="BF103" s="103">
        <v>7</v>
      </c>
      <c r="BG103" s="103">
        <v>14196</v>
      </c>
      <c r="BH103" s="103">
        <v>13</v>
      </c>
      <c r="BI103" s="103">
        <v>26364</v>
      </c>
      <c r="BJ103" s="103">
        <v>15</v>
      </c>
      <c r="BK103" s="103">
        <v>30420</v>
      </c>
      <c r="BL103" s="103">
        <v>13</v>
      </c>
      <c r="BM103" s="103">
        <v>26364</v>
      </c>
      <c r="BN103" s="103">
        <v>11</v>
      </c>
      <c r="BO103" s="103">
        <v>22308</v>
      </c>
      <c r="BP103" s="103">
        <v>29</v>
      </c>
      <c r="BQ103" s="103">
        <v>58812</v>
      </c>
      <c r="BR103" s="103">
        <v>17</v>
      </c>
      <c r="BS103" s="103">
        <v>34476</v>
      </c>
      <c r="BT103" s="103">
        <v>18</v>
      </c>
      <c r="BU103" s="103">
        <v>36504</v>
      </c>
      <c r="BV103" s="103">
        <v>21</v>
      </c>
      <c r="BW103" s="103">
        <v>42588</v>
      </c>
      <c r="BX103" s="103">
        <v>30</v>
      </c>
      <c r="BY103" s="103">
        <v>60840</v>
      </c>
      <c r="BZ103" s="103">
        <v>30</v>
      </c>
      <c r="CA103" s="103">
        <v>60840</v>
      </c>
      <c r="CB103" s="103">
        <v>45</v>
      </c>
      <c r="CC103" s="103">
        <v>91260</v>
      </c>
      <c r="CD103" s="103">
        <v>31</v>
      </c>
      <c r="CE103" s="103">
        <v>62868</v>
      </c>
      <c r="CF103" s="103">
        <v>96</v>
      </c>
      <c r="CG103" s="103">
        <v>194688</v>
      </c>
      <c r="CH103" s="103">
        <v>73</v>
      </c>
      <c r="CI103" s="103">
        <v>148044</v>
      </c>
      <c r="CJ103" s="103">
        <v>69</v>
      </c>
      <c r="CK103" s="103">
        <v>139932</v>
      </c>
      <c r="CL103" s="103">
        <v>63</v>
      </c>
      <c r="CM103" s="103">
        <v>127764</v>
      </c>
      <c r="CN103" s="103">
        <v>217</v>
      </c>
      <c r="CO103" s="103">
        <v>440076</v>
      </c>
      <c r="CP103" s="103">
        <v>225</v>
      </c>
      <c r="CQ103" s="103">
        <v>456300</v>
      </c>
      <c r="CR103" s="103">
        <v>208.72691240586605</v>
      </c>
      <c r="CS103" s="103">
        <v>423298.17835909635</v>
      </c>
      <c r="CT103" s="103">
        <v>27.981699346405229</v>
      </c>
      <c r="CU103" s="103">
        <v>56746.886274509801</v>
      </c>
    </row>
    <row r="104" spans="2:99" x14ac:dyDescent="0.2">
      <c r="C104" s="102" t="s">
        <v>269</v>
      </c>
      <c r="D104" s="103">
        <v>0</v>
      </c>
      <c r="E104" s="103">
        <v>0</v>
      </c>
      <c r="F104" s="103">
        <v>0</v>
      </c>
      <c r="G104" s="103">
        <v>0</v>
      </c>
      <c r="H104" s="103">
        <v>0</v>
      </c>
      <c r="I104" s="103">
        <v>0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0</v>
      </c>
      <c r="R104" s="103">
        <v>0</v>
      </c>
      <c r="S104" s="103">
        <v>0</v>
      </c>
      <c r="T104" s="103">
        <v>0</v>
      </c>
      <c r="U104" s="103">
        <v>0</v>
      </c>
      <c r="V104" s="103">
        <v>0</v>
      </c>
      <c r="W104" s="103">
        <v>0</v>
      </c>
      <c r="X104" s="103">
        <v>0</v>
      </c>
      <c r="Y104" s="103">
        <v>0</v>
      </c>
      <c r="Z104" s="103">
        <v>0</v>
      </c>
      <c r="AA104" s="103">
        <v>0</v>
      </c>
      <c r="AB104" s="103">
        <v>0</v>
      </c>
      <c r="AC104" s="103">
        <v>0</v>
      </c>
      <c r="AD104" s="103">
        <v>0</v>
      </c>
      <c r="AE104" s="103">
        <v>0</v>
      </c>
      <c r="AF104" s="103">
        <v>0</v>
      </c>
      <c r="AG104" s="103">
        <v>0</v>
      </c>
      <c r="AH104" s="103">
        <v>0</v>
      </c>
      <c r="AI104" s="103">
        <v>0</v>
      </c>
      <c r="AJ104" s="103">
        <v>0</v>
      </c>
      <c r="AK104" s="103">
        <v>0</v>
      </c>
      <c r="AL104" s="103">
        <v>0</v>
      </c>
      <c r="AM104" s="103">
        <v>0</v>
      </c>
      <c r="AN104" s="103">
        <v>0</v>
      </c>
      <c r="AO104" s="103">
        <v>0</v>
      </c>
      <c r="AP104" s="103">
        <v>0</v>
      </c>
      <c r="AQ104" s="103">
        <v>0</v>
      </c>
      <c r="AR104" s="103">
        <v>0</v>
      </c>
      <c r="AS104" s="103">
        <v>0</v>
      </c>
      <c r="AT104" s="103">
        <v>7</v>
      </c>
      <c r="AU104" s="103">
        <v>14506.800000000001</v>
      </c>
      <c r="AV104" s="103">
        <v>7</v>
      </c>
      <c r="AW104" s="103">
        <v>14506.800000000001</v>
      </c>
      <c r="AX104" s="103">
        <v>6</v>
      </c>
      <c r="AY104" s="103">
        <v>12434.400000000001</v>
      </c>
      <c r="AZ104" s="103">
        <v>11</v>
      </c>
      <c r="BA104" s="103">
        <v>22796.400000000001</v>
      </c>
      <c r="BB104" s="103">
        <v>11</v>
      </c>
      <c r="BC104" s="103">
        <v>22796.400000000001</v>
      </c>
      <c r="BD104" s="103">
        <v>8</v>
      </c>
      <c r="BE104" s="103">
        <v>16579.2</v>
      </c>
      <c r="BF104" s="103">
        <v>6</v>
      </c>
      <c r="BG104" s="103">
        <v>12434.400000000001</v>
      </c>
      <c r="BH104" s="103">
        <v>11</v>
      </c>
      <c r="BI104" s="103">
        <v>22796.400000000001</v>
      </c>
      <c r="BJ104" s="103">
        <v>13</v>
      </c>
      <c r="BK104" s="103">
        <v>26941.200000000001</v>
      </c>
      <c r="BL104" s="103">
        <v>12</v>
      </c>
      <c r="BM104" s="103">
        <v>24868.800000000003</v>
      </c>
      <c r="BN104" s="103">
        <v>11</v>
      </c>
      <c r="BO104" s="103">
        <v>22796.400000000001</v>
      </c>
      <c r="BP104" s="103">
        <v>27</v>
      </c>
      <c r="BQ104" s="103">
        <v>55954.8</v>
      </c>
      <c r="BR104" s="103">
        <v>17</v>
      </c>
      <c r="BS104" s="103">
        <v>35230.800000000003</v>
      </c>
      <c r="BT104" s="103">
        <v>18</v>
      </c>
      <c r="BU104" s="103">
        <v>37303.200000000004</v>
      </c>
      <c r="BV104" s="103">
        <v>19</v>
      </c>
      <c r="BW104" s="103">
        <v>39375.599999999999</v>
      </c>
      <c r="BX104" s="103">
        <v>26</v>
      </c>
      <c r="BY104" s="103">
        <v>53882.400000000001</v>
      </c>
      <c r="BZ104" s="103">
        <v>27</v>
      </c>
      <c r="CA104" s="103">
        <v>55954.8</v>
      </c>
      <c r="CB104" s="103">
        <v>45</v>
      </c>
      <c r="CC104" s="103">
        <v>93258</v>
      </c>
      <c r="CD104" s="103">
        <v>34</v>
      </c>
      <c r="CE104" s="103">
        <v>70461.600000000006</v>
      </c>
      <c r="CF104" s="103">
        <v>102</v>
      </c>
      <c r="CG104" s="103">
        <v>211384.80000000002</v>
      </c>
      <c r="CH104" s="103">
        <v>77</v>
      </c>
      <c r="CI104" s="103">
        <v>159574.80000000002</v>
      </c>
      <c r="CJ104" s="103">
        <v>72</v>
      </c>
      <c r="CK104" s="103">
        <v>149212.80000000002</v>
      </c>
      <c r="CL104" s="103">
        <v>54</v>
      </c>
      <c r="CM104" s="103">
        <v>111909.6</v>
      </c>
      <c r="CN104" s="103">
        <v>214</v>
      </c>
      <c r="CO104" s="103">
        <v>443493.60000000003</v>
      </c>
      <c r="CP104" s="103">
        <v>224</v>
      </c>
      <c r="CQ104" s="103">
        <v>464217.60000000003</v>
      </c>
      <c r="CR104" s="103">
        <v>197.64922711058264</v>
      </c>
      <c r="CS104" s="103">
        <v>409608.25826397148</v>
      </c>
      <c r="CT104" s="103">
        <v>25.256209150326796</v>
      </c>
      <c r="CU104" s="103">
        <v>52340.967843137252</v>
      </c>
    </row>
    <row r="105" spans="2:99" x14ac:dyDescent="0.2">
      <c r="C105" s="102" t="s">
        <v>270</v>
      </c>
      <c r="D105" s="103">
        <v>0</v>
      </c>
      <c r="E105" s="103">
        <v>0</v>
      </c>
      <c r="F105" s="103">
        <v>0</v>
      </c>
      <c r="G105" s="103">
        <v>0</v>
      </c>
      <c r="H105" s="103">
        <v>0</v>
      </c>
      <c r="I105" s="103">
        <v>0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0</v>
      </c>
      <c r="R105" s="103">
        <v>0</v>
      </c>
      <c r="S105" s="103">
        <v>0</v>
      </c>
      <c r="T105" s="103">
        <v>0</v>
      </c>
      <c r="U105" s="103">
        <v>0</v>
      </c>
      <c r="V105" s="103">
        <v>0</v>
      </c>
      <c r="W105" s="103">
        <v>0</v>
      </c>
      <c r="X105" s="103">
        <v>0</v>
      </c>
      <c r="Y105" s="103">
        <v>0</v>
      </c>
      <c r="Z105" s="103">
        <v>0</v>
      </c>
      <c r="AA105" s="103">
        <v>0</v>
      </c>
      <c r="AB105" s="103">
        <v>0</v>
      </c>
      <c r="AC105" s="103">
        <v>0</v>
      </c>
      <c r="AD105" s="103">
        <v>0</v>
      </c>
      <c r="AE105" s="103">
        <v>0</v>
      </c>
      <c r="AF105" s="103">
        <v>0</v>
      </c>
      <c r="AG105" s="103">
        <v>0</v>
      </c>
      <c r="AH105" s="103">
        <v>0</v>
      </c>
      <c r="AI105" s="103">
        <v>0</v>
      </c>
      <c r="AJ105" s="103">
        <v>0</v>
      </c>
      <c r="AK105" s="103">
        <v>0</v>
      </c>
      <c r="AL105" s="103">
        <v>0</v>
      </c>
      <c r="AM105" s="103">
        <v>0</v>
      </c>
      <c r="AN105" s="103">
        <v>0</v>
      </c>
      <c r="AO105" s="103">
        <v>0</v>
      </c>
      <c r="AP105" s="103">
        <v>0</v>
      </c>
      <c r="AQ105" s="103">
        <v>0</v>
      </c>
      <c r="AR105" s="103">
        <v>0</v>
      </c>
      <c r="AS105" s="103">
        <v>0</v>
      </c>
      <c r="AT105" s="103">
        <v>8</v>
      </c>
      <c r="AU105" s="103">
        <v>15984</v>
      </c>
      <c r="AV105" s="103">
        <v>7</v>
      </c>
      <c r="AW105" s="103">
        <v>13986</v>
      </c>
      <c r="AX105" s="103">
        <v>5</v>
      </c>
      <c r="AY105" s="103">
        <v>9990</v>
      </c>
      <c r="AZ105" s="103">
        <v>11</v>
      </c>
      <c r="BA105" s="103">
        <v>21978</v>
      </c>
      <c r="BB105" s="103">
        <v>11</v>
      </c>
      <c r="BC105" s="103">
        <v>21978</v>
      </c>
      <c r="BD105" s="103">
        <v>8</v>
      </c>
      <c r="BE105" s="103">
        <v>15984</v>
      </c>
      <c r="BF105" s="103">
        <v>6</v>
      </c>
      <c r="BG105" s="103">
        <v>11988</v>
      </c>
      <c r="BH105" s="103">
        <v>12</v>
      </c>
      <c r="BI105" s="103">
        <v>23976</v>
      </c>
      <c r="BJ105" s="103">
        <v>14</v>
      </c>
      <c r="BK105" s="103">
        <v>27972</v>
      </c>
      <c r="BL105" s="103">
        <v>13</v>
      </c>
      <c r="BM105" s="103">
        <v>25974</v>
      </c>
      <c r="BN105" s="103">
        <v>13</v>
      </c>
      <c r="BO105" s="103">
        <v>25974</v>
      </c>
      <c r="BP105" s="103">
        <v>29</v>
      </c>
      <c r="BQ105" s="103">
        <v>57942</v>
      </c>
      <c r="BR105" s="103">
        <v>17</v>
      </c>
      <c r="BS105" s="103">
        <v>33966</v>
      </c>
      <c r="BT105" s="103">
        <v>19</v>
      </c>
      <c r="BU105" s="103">
        <v>37962</v>
      </c>
      <c r="BV105" s="103">
        <v>22</v>
      </c>
      <c r="BW105" s="103">
        <v>43956</v>
      </c>
      <c r="BX105" s="103">
        <v>29</v>
      </c>
      <c r="BY105" s="103">
        <v>57942</v>
      </c>
      <c r="BZ105" s="103">
        <v>30</v>
      </c>
      <c r="CA105" s="103">
        <v>59940</v>
      </c>
      <c r="CB105" s="103">
        <v>41</v>
      </c>
      <c r="CC105" s="103">
        <v>81918</v>
      </c>
      <c r="CD105" s="103">
        <v>36</v>
      </c>
      <c r="CE105" s="103">
        <v>71928</v>
      </c>
      <c r="CF105" s="103">
        <v>100</v>
      </c>
      <c r="CG105" s="103">
        <v>199800</v>
      </c>
      <c r="CH105" s="103">
        <v>76</v>
      </c>
      <c r="CI105" s="103">
        <v>151848</v>
      </c>
      <c r="CJ105" s="103">
        <v>61</v>
      </c>
      <c r="CK105" s="103">
        <v>121878</v>
      </c>
      <c r="CL105" s="103">
        <v>60</v>
      </c>
      <c r="CM105" s="103">
        <v>119880</v>
      </c>
      <c r="CN105" s="103">
        <v>218</v>
      </c>
      <c r="CO105" s="103">
        <v>435564</v>
      </c>
      <c r="CP105" s="103">
        <v>248</v>
      </c>
      <c r="CQ105" s="103">
        <v>495504</v>
      </c>
      <c r="CR105" s="103">
        <v>213.97423701942134</v>
      </c>
      <c r="CS105" s="103">
        <v>427520.52556480386</v>
      </c>
      <c r="CT105" s="103">
        <v>28.890196078431373</v>
      </c>
      <c r="CU105" s="103">
        <v>57722.611764705885</v>
      </c>
    </row>
    <row r="107" spans="2:99" x14ac:dyDescent="0.2">
      <c r="B107" s="107" t="s">
        <v>275</v>
      </c>
    </row>
    <row r="108" spans="2:99" x14ac:dyDescent="0.2">
      <c r="C108" s="102" t="s">
        <v>276</v>
      </c>
      <c r="D108" s="102" t="s">
        <v>92</v>
      </c>
      <c r="E108" s="102" t="s">
        <v>93</v>
      </c>
      <c r="F108" s="102" t="s">
        <v>94</v>
      </c>
      <c r="G108" s="102" t="s">
        <v>95</v>
      </c>
      <c r="H108" s="102" t="s">
        <v>96</v>
      </c>
      <c r="I108" s="102" t="s">
        <v>97</v>
      </c>
      <c r="J108" s="102" t="s">
        <v>98</v>
      </c>
      <c r="K108" s="102" t="s">
        <v>99</v>
      </c>
      <c r="L108" s="102" t="s">
        <v>100</v>
      </c>
      <c r="M108" s="102" t="s">
        <v>101</v>
      </c>
      <c r="N108" s="102" t="s">
        <v>102</v>
      </c>
      <c r="O108" s="102" t="s">
        <v>103</v>
      </c>
    </row>
    <row r="109" spans="2:99" x14ac:dyDescent="0.2">
      <c r="C109" s="102" t="s">
        <v>126</v>
      </c>
      <c r="D109" s="103">
        <f>SUM(D$6:D$19)+SUM(F$6:F$19)+SUM(H$6:H$19)+SUM(J$6:J$19)</f>
        <v>0</v>
      </c>
      <c r="E109" s="103">
        <f>SUM(L$6:L$19)+SUM(N$6:N$19)+SUM(P$6:P$19)+SUM(R$6:R$19)</f>
        <v>0</v>
      </c>
      <c r="F109" s="103">
        <f>SUM(T$6:T$19)+SUM(V$6:V$19)+SUM(X$6:X$19)+SUM(Z$6:Z$19)</f>
        <v>0</v>
      </c>
      <c r="G109" s="103">
        <f>SUM(AB$6:AB$19)+SUM(AD$6:AD$19)+SUM(AF$6:AF$19)+SUM(AH$6:AH$19)</f>
        <v>0</v>
      </c>
      <c r="H109" s="103">
        <f>SUM(AJ$6:AJ$19)+SUM(AL$6:AL$19)+SUM(AN$6:AN$19)+SUM(AP$6:AP$19)</f>
        <v>0</v>
      </c>
      <c r="I109" s="103">
        <f>SUM(AR$6:AR$19)+SUM(AT$6:AT$19)+SUM(AV$6:AV$19)+SUM(AX$6:AX$19)</f>
        <v>267</v>
      </c>
      <c r="J109" s="103">
        <f>SUM(AZ$6:AZ$19)+SUM(BB$6:BB$19)+SUM(BD$6:BD$19)+SUM(BF$6:BF$19)</f>
        <v>476</v>
      </c>
      <c r="K109" s="103">
        <f>SUM(BH$6:BH$19)+SUM(BJ$6:BJ$19)+SUM(BL$6:BL$19)+SUM(BN$6:BN$19)</f>
        <v>685</v>
      </c>
      <c r="L109" s="103">
        <f>SUM(BP$6:BP$19)+SUM(BR$6:BR$19)+SUM(BT$6:BT$19)+SUM(BV$6:BV$19)</f>
        <v>1414</v>
      </c>
      <c r="M109" s="103">
        <f>SUM(BX$6:BX$19)+SUM(BZ$6:BZ$19)+SUM(CB$6:CB$19)+SUM(CD$6:CD$19)</f>
        <v>2127</v>
      </c>
      <c r="N109" s="103">
        <f>SUM(CF$6:CF$19)+SUM(CH$6:CH$19)+SUM(CJ$6:CJ$19)+SUM(CL$6:CL$19)</f>
        <v>6272</v>
      </c>
      <c r="O109" s="103">
        <f>SUM(CN$6:CN$19)+SUM(CP$6:CP$19)+SUM(CR$6:CR$19)+SUM(CT$6:CT$19)</f>
        <v>2382.2135007600582</v>
      </c>
    </row>
    <row r="110" spans="2:99" x14ac:dyDescent="0.2">
      <c r="C110" s="102" t="s">
        <v>127</v>
      </c>
      <c r="D110" s="103">
        <f>SUM(D$20:D$36)+SUM(F$20:F$36)+SUM(H$20:H$36)+SUM(J$20:J$36)</f>
        <v>0</v>
      </c>
      <c r="E110" s="103">
        <f>SUM(L$20:L$36)+SUM(N$20:N$36)+SUM(P$20:P$36)+SUM(R$20:R$36)</f>
        <v>0</v>
      </c>
      <c r="F110" s="103">
        <f>SUM(T$20:T$36)+SUM(V$20:V$36)+SUM(X$20:X$36)+SUM(Z$20:Z$36)</f>
        <v>0</v>
      </c>
      <c r="G110" s="103">
        <f>SUM(AB$20:AB$36)+SUM(AD$20:AD$36)+SUM(AF$20:AF$36)+SUM(AH$20:AH$36)</f>
        <v>0</v>
      </c>
      <c r="H110" s="103">
        <f>SUM(AJ$20:AJ$36)+SUM(AL$20:AL$36)+SUM(AN$20:AN$36)+SUM(AP$20:AP$36)</f>
        <v>0</v>
      </c>
      <c r="I110" s="103">
        <f>SUM(AR$20:AR$36)+SUM(AT$20:AT$36)+SUM(AV$20:AV$36)+SUM(AX$20:AX$36)</f>
        <v>520</v>
      </c>
      <c r="J110" s="103">
        <f>SUM(AZ$20:AZ$36)+SUM(BB$20:BB$36)+SUM(BD$20:BD$36)+SUM(BF$20:BF$36)</f>
        <v>1053</v>
      </c>
      <c r="K110" s="103">
        <f>SUM(BH$20:BH$36)+SUM(BJ$20:BJ$36)+SUM(BL$20:BL$36)+SUM(BN$20:BN$36)</f>
        <v>1620</v>
      </c>
      <c r="L110" s="103">
        <f>SUM(BP$20:BP$36)+SUM(BR$20:BR$36)+SUM(BT$20:BT$36)+SUM(BV$20:BV$36)</f>
        <v>2620</v>
      </c>
      <c r="M110" s="103">
        <f>SUM(BX$20:BX$36)+SUM(BZ$20:BZ$36)+SUM(CB$20:CB$36)+SUM(CD$20:CD$36)</f>
        <v>4275</v>
      </c>
      <c r="N110" s="103">
        <f>SUM(CF$20:CF$36)+SUM(CH$20:CH$36)+SUM(CJ$20:CJ$36)+SUM(CL$20:CL$36)</f>
        <v>11405</v>
      </c>
      <c r="O110" s="103">
        <f>SUM(CN$20:CN$36)+SUM(CP$20:CP$36)+SUM(CR$20:CR$36)+SUM(CT$20:CT$36)</f>
        <v>5941.9473727710065</v>
      </c>
    </row>
    <row r="111" spans="2:99" x14ac:dyDescent="0.2">
      <c r="C111" s="102" t="s">
        <v>128</v>
      </c>
      <c r="D111" s="103">
        <f>SUM(D$37:D$48)+SUM(F$37:F$48)+SUM(H$37:H$48)+SUM(J$37:J$48)</f>
        <v>0</v>
      </c>
      <c r="E111" s="103">
        <f>SUM(L$37:L$48)+SUM(N$37:N$48)+SUM(P$37:P$48)+SUM(R$37:R$48)</f>
        <v>0</v>
      </c>
      <c r="F111" s="103">
        <f>SUM(T$37:T$48)+SUM(V$37:V$48)+SUM(X$37:X$48)+SUM(Z$37:Z$48)</f>
        <v>0</v>
      </c>
      <c r="G111" s="103">
        <f>SUM(AB$37:AB$48)+SUM(AD$37:AD$48)+SUM(AF$37:AF$48)+SUM(AH$37:AH$48)</f>
        <v>0</v>
      </c>
      <c r="H111" s="103">
        <f>SUM(AJ$37:AJ$48)+SUM(AL$37:AL$48)+SUM(AN$37:AN$48)+SUM(AP$37:AP$48)</f>
        <v>0</v>
      </c>
      <c r="I111" s="103">
        <f>SUM(AR$37:AR$48)+SUM(AT$37:AT$48)+SUM(AV$37:AV$48)+SUM(AX$37:AX$48)</f>
        <v>176</v>
      </c>
      <c r="J111" s="103">
        <f>SUM(AZ$37:AZ$48)+SUM(BB$37:BB$48)+SUM(BD$37:BD$48)+SUM(BF$37:BF$48)</f>
        <v>328</v>
      </c>
      <c r="K111" s="103">
        <f>SUM(BH$37:BH$48)+SUM(BJ$37:BJ$48)+SUM(BL$37:BL$48)+SUM(BN$37:BN$48)</f>
        <v>538</v>
      </c>
      <c r="L111" s="103">
        <f>SUM(BP$37:BP$48)+SUM(BR$37:BR$48)+SUM(BT$37:BT$48)+SUM(BV$37:BV$48)</f>
        <v>971</v>
      </c>
      <c r="M111" s="103">
        <f>SUM(BX$37:BX$48)+SUM(BZ$37:BZ$48)+SUM(CB$37:CB$48)+SUM(CD$37:CD$48)</f>
        <v>1751</v>
      </c>
      <c r="N111" s="103">
        <f>SUM(CF$37:CF$48)+SUM(CH$37:CH$48)+SUM(CJ$37:CJ$48)+SUM(CL$37:CL$48)</f>
        <v>3506</v>
      </c>
      <c r="O111" s="103">
        <f>SUM(CN$37:CN$48)+SUM(CP$37:CP$48)+SUM(CR$37:CR$48)+SUM(CT$37:CT$48)</f>
        <v>1834.2830058171528</v>
      </c>
    </row>
    <row r="112" spans="2:99" x14ac:dyDescent="0.2">
      <c r="C112" s="102" t="s">
        <v>129</v>
      </c>
      <c r="D112" s="103">
        <f>SUM(D$49:D$70)+SUM(F$49:F$70)+SUM(H$49:H$70)+SUM(J$49:J$70)</f>
        <v>0</v>
      </c>
      <c r="E112" s="103">
        <f>SUM(L$49:L$70)+SUM(N$49:N$70)+SUM(P$49:P$70)+SUM(R$49:R$70)</f>
        <v>0</v>
      </c>
      <c r="F112" s="103">
        <f>SUM(T$49:T$70)+SUM(V$49:V$70)+SUM(X$49:X$70)+SUM(Z$49:Z$70)</f>
        <v>0</v>
      </c>
      <c r="G112" s="103">
        <f>SUM(AB$49:AB$70)+SUM(AD$49:AD$70)+SUM(AF$49:AF$70)+SUM(AH$49:AH$70)</f>
        <v>0</v>
      </c>
      <c r="H112" s="103">
        <f>SUM(AJ$49:AJ$70)+SUM(AL$49:AL$70)+SUM(AN$49:AN$70)+SUM(AP$49:AP$70)</f>
        <v>0</v>
      </c>
      <c r="I112" s="103">
        <f>SUM(AR$49:AR$70)+SUM(AT$49:AT$70)+SUM(AV$49:AV$70)+SUM(AX$49:AX$70)</f>
        <v>336</v>
      </c>
      <c r="J112" s="103">
        <f>SUM(AZ$49:AZ$70)+SUM(BB$49:BB$70)+SUM(BD$49:BD$70)+SUM(BF$49:BF$70)</f>
        <v>600</v>
      </c>
      <c r="K112" s="103">
        <f>SUM(BH$49:BH$70)+SUM(BJ$49:BJ$70)+SUM(BL$49:BL$70)+SUM(BN$49:BN$70)</f>
        <v>839</v>
      </c>
      <c r="L112" s="103">
        <f>SUM(BP$49:BP$70)+SUM(BR$49:BR$70)+SUM(BT$49:BT$70)+SUM(BV$49:BV$70)</f>
        <v>1587</v>
      </c>
      <c r="M112" s="103">
        <f>SUM(BX$49:BX$70)+SUM(BZ$49:BZ$70)+SUM(CB$49:CB$70)+SUM(CD$49:CD$70)</f>
        <v>1704</v>
      </c>
      <c r="N112" s="103">
        <f>SUM(CF$49:CF$70)+SUM(CH$49:CH$70)+SUM(CJ$49:CJ$70)+SUM(CL$49:CL$70)</f>
        <v>5430</v>
      </c>
      <c r="O112" s="103">
        <f>SUM(CN$49:CN$70)+SUM(CP$49:CP$70)+SUM(CR$49:CR$70)+SUM(CT$49:CT$70)</f>
        <v>3456.9980798963406</v>
      </c>
    </row>
    <row r="113" spans="2:15" x14ac:dyDescent="0.2">
      <c r="C113" s="102" t="s">
        <v>130</v>
      </c>
      <c r="D113" s="103">
        <f>SUM(D$71:D$86)+SUM(F$71:F$86)+SUM(H$71:H$86)+SUM(J$71:J$86)</f>
        <v>0</v>
      </c>
      <c r="E113" s="103">
        <f>SUM(L$71:L$86)+SUM(N$71:N$86)+SUM(P$71:P$86)+SUM(R$71:R$86)</f>
        <v>0</v>
      </c>
      <c r="F113" s="103">
        <f>SUM(T$71:T$86)+SUM(V$71:V$86)+SUM(X$71:X$86)+SUM(Z$71:Z$86)</f>
        <v>0</v>
      </c>
      <c r="G113" s="103">
        <f>SUM(AB$71:AB$86)+SUM(AD$71:AD$86)+SUM(AF$71:AF$86)+SUM(AH$71:AH$86)</f>
        <v>0</v>
      </c>
      <c r="H113" s="103">
        <f>SUM(AJ$71:AJ$86)+SUM(AL$71:AL$86)+SUM(AN$71:AN$86)+SUM(AP$71:AP$86)</f>
        <v>0</v>
      </c>
      <c r="I113" s="103">
        <f>SUM(AR$71:AR$86)+SUM(AT$71:AT$86)+SUM(AV$71:AV$86)+SUM(AX$71:AX$86)</f>
        <v>218</v>
      </c>
      <c r="J113" s="103">
        <f>SUM(AZ$71:AZ$86)+SUM(BB$71:BB$86)+SUM(BD$71:BD$86)+SUM(BF$71:BF$86)</f>
        <v>341</v>
      </c>
      <c r="K113" s="103">
        <f>SUM(BH$71:BH$86)+SUM(BJ$71:BJ$86)+SUM(BL$71:BL$86)+SUM(BN$71:BN$86)</f>
        <v>488</v>
      </c>
      <c r="L113" s="103">
        <f>SUM(BP$71:BP$86)+SUM(BR$71:BR$86)+SUM(BT$71:BT$86)+SUM(BV$71:BV$86)</f>
        <v>928</v>
      </c>
      <c r="M113" s="103">
        <f>SUM(BX$71:BX$86)+SUM(BZ$71:BZ$86)+SUM(CB$71:CB$86)+SUM(CD$71:CD$86)</f>
        <v>1670</v>
      </c>
      <c r="N113" s="103">
        <f>SUM(CF$71:CF$86)+SUM(CH$71:CH$86)+SUM(CJ$71:CJ$86)+SUM(CL$71:CL$86)</f>
        <v>3642</v>
      </c>
      <c r="O113" s="103">
        <f>SUM(CN$71:CN$86)+SUM(CP$71:CP$86)+SUM(CR$71:CR$86)+SUM(CT$71:CT$86)</f>
        <v>11641.440758356453</v>
      </c>
    </row>
    <row r="114" spans="2:15" x14ac:dyDescent="0.2">
      <c r="C114" s="102" t="s">
        <v>131</v>
      </c>
      <c r="D114" s="103">
        <f>SUM(D$87:D$94)+SUM(F$87:F$94)+SUM(H$87:H$94)+SUM(J$87:J$94)</f>
        <v>0</v>
      </c>
      <c r="E114" s="103">
        <f>SUM(L$87:L$94)+SUM(N$87:N$94)+SUM(P$87:P$94)+SUM(R$87:R$94)</f>
        <v>0</v>
      </c>
      <c r="F114" s="103">
        <f>SUM(T$87:T$94)+SUM(V$87:V$94)+SUM(X$87:X$94)+SUM(Z$87:Z$94)</f>
        <v>0</v>
      </c>
      <c r="G114" s="103">
        <f>SUM(AB$87:AB$94)+SUM(AD$87:AD$94)+SUM(AF$87:AF$94)+SUM(AH$87:AH$94)</f>
        <v>0</v>
      </c>
      <c r="H114" s="103">
        <f>SUM(AJ$87:AJ$94)+SUM(AL$87:AL$94)+SUM(AN$87:AN$94)+SUM(AP$87:AP$94)</f>
        <v>0</v>
      </c>
      <c r="I114" s="103">
        <f>SUM(AR$87:AR$94)+SUM(AT$87:AT$94)+SUM(AV$87:AV$94)+SUM(AX$87:AX$94)</f>
        <v>111</v>
      </c>
      <c r="J114" s="103">
        <f>SUM(AZ$87:AZ$94)+SUM(BB$87:BB$94)+SUM(BD$87:BD$94)+SUM(BF$87:BF$94)</f>
        <v>222</v>
      </c>
      <c r="K114" s="103">
        <f>SUM(BH$87:BH$94)+SUM(BJ$87:BJ$94)+SUM(BL$87:BL$94)+SUM(BN$87:BN$94)</f>
        <v>310</v>
      </c>
      <c r="L114" s="103">
        <f>SUM(BP$87:BP$94)+SUM(BR$87:BR$94)+SUM(BT$87:BT$94)+SUM(BV$87:BV$94)</f>
        <v>426</v>
      </c>
      <c r="M114" s="103">
        <f>SUM(BX$87:BX$94)+SUM(BZ$87:BZ$94)+SUM(CB$87:CB$94)+SUM(CD$87:CD$94)</f>
        <v>828</v>
      </c>
      <c r="N114" s="103">
        <f>SUM(CF$87:CF$94)+SUM(CH$87:CH$94)+SUM(CJ$87:CJ$94)+SUM(CL$87:CL$94)</f>
        <v>1751</v>
      </c>
      <c r="O114" s="103">
        <f>SUM(CN$87:CN$94)+SUM(CP$87:CP$94)+SUM(CR$87:CR$94)+SUM(CT$87:CT$94)</f>
        <v>4804.4360938192158</v>
      </c>
    </row>
    <row r="115" spans="2:15" x14ac:dyDescent="0.2">
      <c r="C115" s="102" t="s">
        <v>132</v>
      </c>
      <c r="D115" s="103">
        <f>SUM(D$95:D$105)+SUM(F$95:F$105)+SUM(H$95:H$105)+SUM(J$95:J$105)</f>
        <v>0</v>
      </c>
      <c r="E115" s="103">
        <f>SUM(L$95:L$105)+SUM(N$95:N$105)+SUM(P$95:P$105)+SUM(R$95:R$105)</f>
        <v>0</v>
      </c>
      <c r="F115" s="103">
        <f>SUM(T$95:T$105)+SUM(V$95:V$105)+SUM(X$95:X$105)+SUM(Z$95:Z$105)</f>
        <v>0</v>
      </c>
      <c r="G115" s="103">
        <f>SUM(AB$95:AB$105)+SUM(AD$95:AD$105)+SUM(AF$95:AF$105)+SUM(AH$95:AH$105)</f>
        <v>0</v>
      </c>
      <c r="H115" s="103">
        <f>SUM(AJ$95:AJ$105)+SUM(AL$95:AL$105)+SUM(AN$95:AN$105)+SUM(AP$95:AP$105)</f>
        <v>0</v>
      </c>
      <c r="I115" s="103">
        <f>SUM(AR$95:AR$105)+SUM(AT$95:AT$105)+SUM(AV$95:AV$105)+SUM(AX$95:AX$105)</f>
        <v>223</v>
      </c>
      <c r="J115" s="103">
        <f>SUM(AZ$95:AZ$105)+SUM(BB$95:BB$105)+SUM(BD$95:BD$105)+SUM(BF$95:BF$105)</f>
        <v>417</v>
      </c>
      <c r="K115" s="103">
        <f>SUM(BH$95:BH$105)+SUM(BJ$95:BJ$105)+SUM(BL$95:BL$105)+SUM(BN$95:BN$105)</f>
        <v>553</v>
      </c>
      <c r="L115" s="103">
        <f>SUM(BP$95:BP$105)+SUM(BR$95:BR$105)+SUM(BT$95:BT$105)+SUM(BV$95:BV$105)</f>
        <v>892</v>
      </c>
      <c r="M115" s="103">
        <f>SUM(BX$95:BX$105)+SUM(BZ$95:BZ$105)+SUM(CB$95:CB$105)+SUM(CD$95:CD$105)</f>
        <v>1495</v>
      </c>
      <c r="N115" s="103">
        <f>SUM(CF$95:CF$105)+SUM(CH$95:CH$105)+SUM(CJ$95:CJ$105)+SUM(CL$95:CL$105)</f>
        <v>3351</v>
      </c>
      <c r="O115" s="103">
        <f>SUM(CN$95:CN$105)+SUM(CP$95:CP$105)+SUM(CR$95:CR$105)+SUM(CT$95:CT$105)</f>
        <v>8318.1030635797724</v>
      </c>
    </row>
    <row r="116" spans="2:15" x14ac:dyDescent="0.2">
      <c r="C116" s="102" t="s">
        <v>277</v>
      </c>
      <c r="D116" s="103">
        <f t="shared" ref="D116:O116" si="0">SUM(D$109:D$115)</f>
        <v>0</v>
      </c>
      <c r="E116" s="103">
        <f t="shared" si="0"/>
        <v>0</v>
      </c>
      <c r="F116" s="103">
        <f t="shared" si="0"/>
        <v>0</v>
      </c>
      <c r="G116" s="103">
        <f t="shared" si="0"/>
        <v>0</v>
      </c>
      <c r="H116" s="103">
        <f t="shared" si="0"/>
        <v>0</v>
      </c>
      <c r="I116" s="103">
        <f t="shared" si="0"/>
        <v>1851</v>
      </c>
      <c r="J116" s="103">
        <f t="shared" si="0"/>
        <v>3437</v>
      </c>
      <c r="K116" s="103">
        <f t="shared" si="0"/>
        <v>5033</v>
      </c>
      <c r="L116" s="103">
        <f t="shared" si="0"/>
        <v>8838</v>
      </c>
      <c r="M116" s="103">
        <f t="shared" si="0"/>
        <v>13850</v>
      </c>
      <c r="N116" s="103">
        <f t="shared" si="0"/>
        <v>35357</v>
      </c>
      <c r="O116" s="103">
        <f t="shared" si="0"/>
        <v>38379.421875</v>
      </c>
    </row>
    <row r="118" spans="2:15" x14ac:dyDescent="0.2">
      <c r="B118" s="106" t="s">
        <v>278</v>
      </c>
    </row>
    <row r="119" spans="2:15" x14ac:dyDescent="0.2">
      <c r="C119" s="102" t="s">
        <v>276</v>
      </c>
      <c r="D119" s="102" t="s">
        <v>92</v>
      </c>
      <c r="E119" s="102" t="s">
        <v>93</v>
      </c>
      <c r="F119" s="102" t="s">
        <v>94</v>
      </c>
      <c r="G119" s="102" t="s">
        <v>95</v>
      </c>
      <c r="H119" s="102" t="s">
        <v>96</v>
      </c>
      <c r="I119" s="102" t="s">
        <v>97</v>
      </c>
      <c r="J119" s="102" t="s">
        <v>98</v>
      </c>
      <c r="K119" s="102" t="s">
        <v>99</v>
      </c>
      <c r="L119" s="102" t="s">
        <v>100</v>
      </c>
      <c r="M119" s="102" t="s">
        <v>101</v>
      </c>
      <c r="N119" s="102" t="s">
        <v>102</v>
      </c>
      <c r="O119" s="102" t="s">
        <v>103</v>
      </c>
    </row>
    <row r="120" spans="2:15" x14ac:dyDescent="0.2">
      <c r="C120" s="102" t="s">
        <v>126</v>
      </c>
      <c r="D120" s="103">
        <f>D109*pricing!D24*2000</f>
        <v>0</v>
      </c>
      <c r="E120" s="103">
        <f>E109*pricing!E24*2000</f>
        <v>0</v>
      </c>
      <c r="F120" s="103">
        <f>F109*pricing!F24*2000</f>
        <v>0</v>
      </c>
      <c r="G120" s="103">
        <f>G109*pricing!G24*2000</f>
        <v>0</v>
      </c>
      <c r="H120" s="103">
        <f>H109*pricing!H24*2000</f>
        <v>0</v>
      </c>
      <c r="I120" s="103">
        <f>I109*pricing!I24*2000</f>
        <v>2136000</v>
      </c>
      <c r="J120" s="103">
        <f>J109*pricing!J24*2000</f>
        <v>3332000</v>
      </c>
      <c r="K120" s="103">
        <f>K109*pricing!K24*2000</f>
        <v>3973000</v>
      </c>
      <c r="L120" s="103">
        <f>L109*pricing!L24*2000</f>
        <v>6504400</v>
      </c>
      <c r="M120" s="103">
        <f>M109*pricing!M24*2000</f>
        <v>7231800</v>
      </c>
      <c r="N120" s="103">
        <f>N109*pricing!N24*2000</f>
        <v>13798400.000000002</v>
      </c>
      <c r="O120" s="103">
        <f>O109*pricing!O24*2000</f>
        <v>2382213.5007600584</v>
      </c>
    </row>
    <row r="121" spans="2:15" x14ac:dyDescent="0.2">
      <c r="C121" s="102" t="s">
        <v>127</v>
      </c>
      <c r="D121" s="103">
        <f>D110*pricing!D25*2000</f>
        <v>0</v>
      </c>
      <c r="E121" s="103">
        <f>E110*pricing!E25*2000</f>
        <v>0</v>
      </c>
      <c r="F121" s="103">
        <f>F110*pricing!F25*2000</f>
        <v>0</v>
      </c>
      <c r="G121" s="103">
        <f>G110*pricing!G25*2000</f>
        <v>0</v>
      </c>
      <c r="H121" s="103">
        <f>H110*pricing!H25*2000</f>
        <v>0</v>
      </c>
      <c r="I121" s="103">
        <f>I110*pricing!I25*2000</f>
        <v>4160000</v>
      </c>
      <c r="J121" s="103">
        <f>J110*pricing!J25*2000</f>
        <v>7371000</v>
      </c>
      <c r="K121" s="103">
        <f>K110*pricing!K25*2000</f>
        <v>9396000</v>
      </c>
      <c r="L121" s="103">
        <f>L110*pricing!L25*2000</f>
        <v>12051999.999999998</v>
      </c>
      <c r="M121" s="103">
        <f>M110*pricing!M25*2000</f>
        <v>14535000</v>
      </c>
      <c r="N121" s="103">
        <f>N110*pricing!N25*2000</f>
        <v>25091000.000000004</v>
      </c>
      <c r="O121" s="103">
        <f>O110*pricing!O25*2000</f>
        <v>5941947.3727710061</v>
      </c>
    </row>
    <row r="122" spans="2:15" x14ac:dyDescent="0.2">
      <c r="C122" s="102" t="s">
        <v>128</v>
      </c>
      <c r="D122" s="103">
        <f>D111*pricing!D26*2000</f>
        <v>0</v>
      </c>
      <c r="E122" s="103">
        <f>E111*pricing!E26*2000</f>
        <v>0</v>
      </c>
      <c r="F122" s="103">
        <f>F111*pricing!F26*2000</f>
        <v>0</v>
      </c>
      <c r="G122" s="103">
        <f>G111*pricing!G26*2000</f>
        <v>0</v>
      </c>
      <c r="H122" s="103">
        <f>H111*pricing!H26*2000</f>
        <v>0</v>
      </c>
      <c r="I122" s="103">
        <f>I111*pricing!I26*2000</f>
        <v>1408000</v>
      </c>
      <c r="J122" s="103">
        <f>J111*pricing!J26*2000</f>
        <v>2296000</v>
      </c>
      <c r="K122" s="103">
        <f>K111*pricing!K26*2000</f>
        <v>3120400</v>
      </c>
      <c r="L122" s="103">
        <f>L111*pricing!L26*2000</f>
        <v>4466599.9999999991</v>
      </c>
      <c r="M122" s="103">
        <f>M111*pricing!M26*2000</f>
        <v>5953400</v>
      </c>
      <c r="N122" s="103">
        <f>N111*pricing!N26*2000</f>
        <v>7713200.0000000009</v>
      </c>
      <c r="O122" s="103">
        <f>O111*pricing!O26*2000</f>
        <v>1834283.0058171528</v>
      </c>
    </row>
    <row r="123" spans="2:15" x14ac:dyDescent="0.2">
      <c r="C123" s="102" t="s">
        <v>129</v>
      </c>
      <c r="D123" s="103">
        <f>D112*pricing!D27*2000</f>
        <v>0</v>
      </c>
      <c r="E123" s="103">
        <f>E112*pricing!E27*2000</f>
        <v>0</v>
      </c>
      <c r="F123" s="103">
        <f>F112*pricing!F27*2000</f>
        <v>0</v>
      </c>
      <c r="G123" s="103">
        <f>G112*pricing!G27*2000</f>
        <v>0</v>
      </c>
      <c r="H123" s="103">
        <f>H112*pricing!H27*2000</f>
        <v>0</v>
      </c>
      <c r="I123" s="103">
        <f>I112*pricing!I27*2000</f>
        <v>2688000</v>
      </c>
      <c r="J123" s="103">
        <f>J112*pricing!J27*2000</f>
        <v>4200000</v>
      </c>
      <c r="K123" s="103">
        <f>K112*pricing!K27*2000</f>
        <v>4866200</v>
      </c>
      <c r="L123" s="103">
        <f>L112*pricing!L27*2000</f>
        <v>7300200</v>
      </c>
      <c r="M123" s="103">
        <f>M112*pricing!M27*2000</f>
        <v>5793599.9999999991</v>
      </c>
      <c r="N123" s="103">
        <f>N112*pricing!N27*2000</f>
        <v>11946000.000000002</v>
      </c>
      <c r="O123" s="103">
        <f>O112*pricing!O27*2000</f>
        <v>3456998.0798963406</v>
      </c>
    </row>
    <row r="124" spans="2:15" x14ac:dyDescent="0.2">
      <c r="C124" s="102" t="s">
        <v>130</v>
      </c>
      <c r="D124" s="103">
        <f>D113*pricing!D28*2000</f>
        <v>0</v>
      </c>
      <c r="E124" s="103">
        <f>E113*pricing!E28*2000</f>
        <v>0</v>
      </c>
      <c r="F124" s="103">
        <f>F113*pricing!F28*2000</f>
        <v>0</v>
      </c>
      <c r="G124" s="103">
        <f>G113*pricing!G28*2000</f>
        <v>0</v>
      </c>
      <c r="H124" s="103">
        <f>H113*pricing!H28*2000</f>
        <v>0</v>
      </c>
      <c r="I124" s="103">
        <f>I113*pricing!I28*2000</f>
        <v>1744000</v>
      </c>
      <c r="J124" s="103">
        <f>J113*pricing!J28*2000</f>
        <v>2387000</v>
      </c>
      <c r="K124" s="103">
        <f>K113*pricing!K28*2000</f>
        <v>2830400</v>
      </c>
      <c r="L124" s="103">
        <f>L113*pricing!L28*2000</f>
        <v>4268799.9999999991</v>
      </c>
      <c r="M124" s="103">
        <f>M113*pricing!M28*2000</f>
        <v>5678000</v>
      </c>
      <c r="N124" s="103">
        <f>N113*pricing!N28*2000</f>
        <v>8012400.0000000009</v>
      </c>
      <c r="O124" s="103">
        <f>O113*pricing!O28*2000</f>
        <v>11641440.758356454</v>
      </c>
    </row>
    <row r="125" spans="2:15" x14ac:dyDescent="0.2">
      <c r="C125" s="102" t="s">
        <v>131</v>
      </c>
      <c r="D125" s="103">
        <f>D114*pricing!D29*2000</f>
        <v>0</v>
      </c>
      <c r="E125" s="103">
        <f>E114*pricing!E29*2000</f>
        <v>0</v>
      </c>
      <c r="F125" s="103">
        <f>F114*pricing!F29*2000</f>
        <v>0</v>
      </c>
      <c r="G125" s="103">
        <f>G114*pricing!G29*2000</f>
        <v>0</v>
      </c>
      <c r="H125" s="103">
        <f>H114*pricing!H29*2000</f>
        <v>0</v>
      </c>
      <c r="I125" s="103">
        <f>I114*pricing!I29*2000</f>
        <v>888000</v>
      </c>
      <c r="J125" s="103">
        <f>J114*pricing!J29*2000</f>
        <v>1554000</v>
      </c>
      <c r="K125" s="103">
        <f>K114*pricing!K29*2000</f>
        <v>1798000</v>
      </c>
      <c r="L125" s="103">
        <f>L114*pricing!L29*2000</f>
        <v>1959600</v>
      </c>
      <c r="M125" s="103">
        <f>M114*pricing!M29*2000</f>
        <v>2815200</v>
      </c>
      <c r="N125" s="103">
        <f>N114*pricing!N29*2000</f>
        <v>3852200.0000000005</v>
      </c>
      <c r="O125" s="103">
        <f>O114*pricing!O29*2000</f>
        <v>4804436.0938192159</v>
      </c>
    </row>
    <row r="126" spans="2:15" x14ac:dyDescent="0.2">
      <c r="C126" s="102" t="s">
        <v>132</v>
      </c>
      <c r="D126" s="103">
        <f>D115*pricing!D30*2000</f>
        <v>0</v>
      </c>
      <c r="E126" s="103">
        <f>E115*pricing!E30*2000</f>
        <v>0</v>
      </c>
      <c r="F126" s="103">
        <f>F115*pricing!F30*2000</f>
        <v>0</v>
      </c>
      <c r="G126" s="103">
        <f>G115*pricing!G30*2000</f>
        <v>0</v>
      </c>
      <c r="H126" s="103">
        <f>H115*pricing!H30*2000</f>
        <v>0</v>
      </c>
      <c r="I126" s="103">
        <f>I115*pricing!I30*2000</f>
        <v>1784000</v>
      </c>
      <c r="J126" s="103">
        <f>J115*pricing!J30*2000</f>
        <v>2919000</v>
      </c>
      <c r="K126" s="103">
        <f>K115*pricing!K30*2000</f>
        <v>3207400</v>
      </c>
      <c r="L126" s="103">
        <f>L115*pricing!L30*2000</f>
        <v>4103200</v>
      </c>
      <c r="M126" s="103">
        <f>M115*pricing!M30*2000</f>
        <v>5083000</v>
      </c>
      <c r="N126" s="103">
        <f>N115*pricing!N30*2000</f>
        <v>7372200.0000000009</v>
      </c>
      <c r="O126" s="103">
        <f>O115*pricing!O30*2000</f>
        <v>8318103.0635797726</v>
      </c>
    </row>
    <row r="127" spans="2:15" x14ac:dyDescent="0.2">
      <c r="C127" s="102" t="s">
        <v>277</v>
      </c>
      <c r="D127" s="103">
        <f t="shared" ref="D127:O127" si="1">SUM(D$120:D$126)</f>
        <v>0</v>
      </c>
      <c r="E127" s="103">
        <f t="shared" si="1"/>
        <v>0</v>
      </c>
      <c r="F127" s="103">
        <f t="shared" si="1"/>
        <v>0</v>
      </c>
      <c r="G127" s="103">
        <f t="shared" si="1"/>
        <v>0</v>
      </c>
      <c r="H127" s="103">
        <f t="shared" si="1"/>
        <v>0</v>
      </c>
      <c r="I127" s="103">
        <f t="shared" si="1"/>
        <v>14808000</v>
      </c>
      <c r="J127" s="103">
        <f t="shared" si="1"/>
        <v>24059000</v>
      </c>
      <c r="K127" s="103">
        <f t="shared" si="1"/>
        <v>29191400</v>
      </c>
      <c r="L127" s="103">
        <f t="shared" si="1"/>
        <v>40654800</v>
      </c>
      <c r="M127" s="103">
        <f t="shared" si="1"/>
        <v>47090000</v>
      </c>
      <c r="N127" s="103">
        <f t="shared" si="1"/>
        <v>77785400.000000015</v>
      </c>
      <c r="O127" s="103">
        <f t="shared" si="1"/>
        <v>38379421.875</v>
      </c>
    </row>
    <row r="129" spans="2:15" x14ac:dyDescent="0.2">
      <c r="B129" s="106" t="s">
        <v>279</v>
      </c>
    </row>
    <row r="130" spans="2:15" x14ac:dyDescent="0.2">
      <c r="C130" s="108" t="s">
        <v>276</v>
      </c>
      <c r="D130" s="108" t="s">
        <v>92</v>
      </c>
      <c r="E130" s="108" t="s">
        <v>93</v>
      </c>
      <c r="F130" s="108" t="s">
        <v>94</v>
      </c>
      <c r="G130" s="108" t="s">
        <v>95</v>
      </c>
      <c r="H130" s="108" t="s">
        <v>96</v>
      </c>
      <c r="I130" s="108" t="s">
        <v>97</v>
      </c>
      <c r="J130" s="108" t="s">
        <v>98</v>
      </c>
      <c r="K130" s="108" t="s">
        <v>99</v>
      </c>
      <c r="L130" s="108" t="s">
        <v>100</v>
      </c>
      <c r="M130" s="108" t="s">
        <v>101</v>
      </c>
      <c r="N130" s="108" t="s">
        <v>102</v>
      </c>
      <c r="O130" s="108" t="s">
        <v>103</v>
      </c>
    </row>
    <row r="131" spans="2:15" x14ac:dyDescent="0.2">
      <c r="C131" s="108" t="s">
        <v>126</v>
      </c>
      <c r="D131" s="109">
        <f>SUM(E$6:E$19)+SUM(G$6:G$19)+SUM(I$6:I$19)+SUM(K$6:K$19)</f>
        <v>0</v>
      </c>
      <c r="E131" s="109">
        <f>SUM(M$6:M$19)+SUM(O$6:O$19)+SUM(Q$6:Q$19)+SUM(S$6:S$19)</f>
        <v>0</v>
      </c>
      <c r="F131" s="109">
        <f>SUM(U$6:U$19)+SUM(W$6:W$19)+SUM(Y$6:Y$19)+SUM(AA$6:AA$19)</f>
        <v>0</v>
      </c>
      <c r="G131" s="109">
        <f>SUM(AC$6:AC$19)+SUM(AE$6:AE$19)+SUM(AG$6:AG$19)+SUM(AI$6:AI$19)</f>
        <v>0</v>
      </c>
      <c r="H131" s="109">
        <f>SUM(AK$6:AK$19)+SUM(AM$6:AM$19)+SUM(AO$6:AO$19)+SUM(AQ$6:AQ$19)</f>
        <v>0</v>
      </c>
      <c r="I131" s="109">
        <f>SUM(AS$6:AS$19)+SUM(AU$6:AU$19)+SUM(AW$6:AW$19)+SUM(AY$6:AY$19)</f>
        <v>134116.80000000002</v>
      </c>
      <c r="J131" s="109">
        <f>SUM(BA$6:BA$19)+SUM(BC$6:BC$19)+SUM(BE$6:BE$19)+SUM(BG$6:BG$19)</f>
        <v>239516.39999999997</v>
      </c>
      <c r="K131" s="109">
        <f>SUM(BI$6:BI$19)+SUM(BK$6:BK$19)+SUM(BM$6:BM$19)+SUM(BO$6:BO$19)</f>
        <v>345872.39999999997</v>
      </c>
      <c r="L131" s="109">
        <f>SUM(BQ$6:BQ$19)+SUM(BS$6:BS$19)+SUM(BU$6:BU$19)+SUM(BW$6:BW$19)</f>
        <v>716186.39999999991</v>
      </c>
      <c r="M131" s="109">
        <f>SUM(BY$6:BY$19)+SUM(CA$6:CA$19)+SUM(CC$6:CC$19)+SUM(CE$6:CE$19)</f>
        <v>1071742.7999999998</v>
      </c>
      <c r="N131" s="109">
        <f>SUM(CG$6:CG$19)+SUM(CI$6:CI$19)+SUM(CK$6:CK$19)+SUM(CM$6:CM$19)</f>
        <v>3134690.3999999994</v>
      </c>
      <c r="O131" s="109">
        <f>SUM(CO$6:CO$19)+SUM(CQ$6:CQ$19)+SUM(CS$6:CS$19)+SUM(CU$6:CU$19)</f>
        <v>1172164.7951798695</v>
      </c>
    </row>
    <row r="132" spans="2:15" x14ac:dyDescent="0.2">
      <c r="C132" s="108" t="s">
        <v>127</v>
      </c>
      <c r="D132" s="109">
        <f>SUM(E$20:E$36)+SUM(G$20:G$36)+SUM(I$20:I$36)+SUM(K$20:K$36)</f>
        <v>0</v>
      </c>
      <c r="E132" s="109">
        <f>SUM(M$20:M$36)+SUM(O$20:O$36)+SUM(Q$20:Q$36)+SUM(S$20:S$36)</f>
        <v>0</v>
      </c>
      <c r="F132" s="109">
        <f>SUM(U$20:U$36)+SUM(W$20:W$36)+SUM(Y$20:Y$36)+SUM(AA$20:AA$36)</f>
        <v>0</v>
      </c>
      <c r="G132" s="109">
        <f>SUM(AC$20:AC$36)+SUM(AE$20:AE$36)+SUM(AG$20:AG$36)+SUM(AI$20:AI$36)</f>
        <v>0</v>
      </c>
      <c r="H132" s="109">
        <f>SUM(AK$20:AK$36)+SUM(AM$20:AM$36)+SUM(AO$20:AO$36)+SUM(AQ$20:AQ$36)</f>
        <v>0</v>
      </c>
      <c r="I132" s="109">
        <f>SUM(AS$20:AS$36)+SUM(AU$20:AU$36)+SUM(AW$20:AW$36)+SUM(AY$20:AY$36)</f>
        <v>221701.2</v>
      </c>
      <c r="J132" s="109">
        <f>SUM(BA$20:BA$36)+SUM(BC$20:BC$36)+SUM(BE$20:BE$36)+SUM(BG$20:BG$36)</f>
        <v>451296</v>
      </c>
      <c r="K132" s="109">
        <f>SUM(BI$20:BI$36)+SUM(BK$20:BK$36)+SUM(BM$20:BM$36)+SUM(BO$20:BO$36)</f>
        <v>693381.6</v>
      </c>
      <c r="L132" s="109">
        <f>SUM(BQ$20:BQ$36)+SUM(BS$20:BS$36)+SUM(BU$20:BU$36)+SUM(BW$20:BW$36)</f>
        <v>1117522.7999999998</v>
      </c>
      <c r="M132" s="109">
        <f>SUM(BY$20:BY$36)+SUM(CA$20:CA$36)+SUM(CC$20:CC$36)+SUM(CE$20:CE$36)</f>
        <v>1821235.2</v>
      </c>
      <c r="N132" s="109">
        <f>SUM(CG$20:CG$36)+SUM(CI$20:CI$36)+SUM(CK$20:CK$36)+SUM(CM$20:CM$36)</f>
        <v>4815538.8</v>
      </c>
      <c r="O132" s="109">
        <f>SUM(CO$20:CO$36)+SUM(CQ$20:CQ$36)+SUM(CS$20:CS$36)+SUM(CU$20:CU$36)</f>
        <v>2465909.3103026925</v>
      </c>
    </row>
    <row r="133" spans="2:15" x14ac:dyDescent="0.2">
      <c r="C133" s="108" t="s">
        <v>128</v>
      </c>
      <c r="D133" s="109">
        <f>SUM(E$37:E$48)+SUM(G$37:G$48)+SUM(I$37:I$48)+SUM(K$37:K$48)</f>
        <v>0</v>
      </c>
      <c r="E133" s="109">
        <f>SUM(M$37:M$48)+SUM(O$37:O$48)+SUM(Q$37:Q$48)+SUM(S$37:S$48)</f>
        <v>0</v>
      </c>
      <c r="F133" s="109">
        <f>SUM(U$37:U$48)+SUM(W$37:W$48)+SUM(Y$37:Y$48)+SUM(AA$37:AA$48)</f>
        <v>0</v>
      </c>
      <c r="G133" s="109">
        <f>SUM(AC$37:AC$48)+SUM(AE$37:AE$48)+SUM(AG$37:AG$48)+SUM(AI$37:AI$48)</f>
        <v>0</v>
      </c>
      <c r="H133" s="109">
        <f>SUM(AK$37:AK$48)+SUM(AM$37:AM$48)+SUM(AO$37:AO$48)+SUM(AQ$37:AQ$48)</f>
        <v>0</v>
      </c>
      <c r="I133" s="109">
        <f>SUM(AS$37:AS$48)+SUM(AU$37:AU$48)+SUM(AW$37:AW$48)+SUM(AY$37:AY$48)</f>
        <v>185347.20000000001</v>
      </c>
      <c r="J133" s="109">
        <f>SUM(BA$37:BA$48)+SUM(BC$37:BC$48)+SUM(BE$37:BE$48)+SUM(BG$37:BG$48)</f>
        <v>343364.4</v>
      </c>
      <c r="K133" s="109">
        <f>SUM(BI$37:BI$48)+SUM(BK$37:BK$48)+SUM(BM$37:BM$48)+SUM(BO$37:BO$48)</f>
        <v>565140</v>
      </c>
      <c r="L133" s="109">
        <f>SUM(BQ$37:BQ$48)+SUM(BS$37:BS$48)+SUM(BU$37:BU$48)+SUM(BW$37:BW$48)</f>
        <v>1018678.7999999999</v>
      </c>
      <c r="M133" s="109">
        <f>SUM(BY$37:BY$48)+SUM(CA$37:CA$48)+SUM(CC$37:CC$48)+SUM(CE$37:CE$48)</f>
        <v>1837690.7999999998</v>
      </c>
      <c r="N133" s="109">
        <f>SUM(CG$37:CG$48)+SUM(CI$37:CI$48)+SUM(CK$37:CK$48)+SUM(CM$37:CM$48)</f>
        <v>3666916.8000000003</v>
      </c>
      <c r="O133" s="109">
        <f>SUM(CO$37:CO$48)+SUM(CQ$37:CQ$48)+SUM(CS$37:CS$48)+SUM(CU$37:CU$48)</f>
        <v>1890797.9399347806</v>
      </c>
    </row>
    <row r="134" spans="2:15" x14ac:dyDescent="0.2">
      <c r="C134" s="108" t="s">
        <v>129</v>
      </c>
      <c r="D134" s="109">
        <f>SUM(E$49:E$70)+SUM(G$49:G$70)+SUM(I$49:I$70)+SUM(K$49:K$70)</f>
        <v>0</v>
      </c>
      <c r="E134" s="109">
        <f>SUM(M$49:M$70)+SUM(O$49:O$70)+SUM(Q$49:Q$70)+SUM(S$49:S$70)</f>
        <v>0</v>
      </c>
      <c r="F134" s="109">
        <f>SUM(U$49:U$70)+SUM(W$49:W$70)+SUM(Y$49:Y$70)+SUM(AA$49:AA$70)</f>
        <v>0</v>
      </c>
      <c r="G134" s="109">
        <f>SUM(AC$49:AC$70)+SUM(AE$49:AE$70)+SUM(AG$49:AG$70)+SUM(AI$49:AI$70)</f>
        <v>0</v>
      </c>
      <c r="H134" s="109">
        <f>SUM(AK$49:AK$70)+SUM(AM$49:AM$70)+SUM(AO$49:AO$70)+SUM(AQ$49:AQ$70)</f>
        <v>0</v>
      </c>
      <c r="I134" s="109">
        <f>SUM(AS$49:AS$70)+SUM(AU$49:AU$70)+SUM(AW$49:AW$70)+SUM(AY$49:AY$70)</f>
        <v>285930</v>
      </c>
      <c r="J134" s="109">
        <f>SUM(BA$49:BA$70)+SUM(BC$49:BC$70)+SUM(BE$49:BE$70)+SUM(BG$49:BG$70)</f>
        <v>510152.4</v>
      </c>
      <c r="K134" s="109">
        <f>SUM(BI$49:BI$70)+SUM(BK$49:BK$70)+SUM(BM$49:BM$70)+SUM(BO$49:BO$70)</f>
        <v>711036</v>
      </c>
      <c r="L134" s="109">
        <f>SUM(BQ$49:BQ$70)+SUM(BS$49:BS$70)+SUM(BU$49:BU$70)+SUM(BW$49:BW$70)</f>
        <v>1342121.9999999998</v>
      </c>
      <c r="M134" s="109">
        <f>SUM(BY$49:BY$70)+SUM(CA$49:CA$70)+SUM(CC$49:CC$70)+SUM(CE$49:CE$70)</f>
        <v>1431962.4</v>
      </c>
      <c r="N134" s="109">
        <f>SUM(CG$49:CG$70)+SUM(CI$49:CI$70)+SUM(CK$49:CK$70)+SUM(CM$49:CM$70)</f>
        <v>4551163.2</v>
      </c>
      <c r="O134" s="109">
        <f>SUM(CO$49:CO$70)+SUM(CQ$49:CQ$70)+SUM(CS$49:CS$70)+SUM(CU$49:CU$70)</f>
        <v>3182343.4554613265</v>
      </c>
    </row>
    <row r="135" spans="2:15" x14ac:dyDescent="0.2">
      <c r="C135" s="108" t="s">
        <v>130</v>
      </c>
      <c r="D135" s="109">
        <f>SUM(E$71:E$86)+SUM(G$71:G$86)+SUM(I$71:I$86)+SUM(K$71:K$86)</f>
        <v>0</v>
      </c>
      <c r="E135" s="109">
        <f>SUM(M$71:M$86)+SUM(O$71:O$86)+SUM(Q$71:Q$86)+SUM(S$71:S$86)</f>
        <v>0</v>
      </c>
      <c r="F135" s="109">
        <f>SUM(U$71:U$86)+SUM(W$71:W$86)+SUM(Y$71:Y$86)+SUM(AA$71:AA$86)</f>
        <v>0</v>
      </c>
      <c r="G135" s="109">
        <f>SUM(AC$71:AC$86)+SUM(AE$71:AE$86)+SUM(AG$71:AG$86)+SUM(AI$71:AI$86)</f>
        <v>0</v>
      </c>
      <c r="H135" s="109">
        <f>SUM(AK$71:AK$86)+SUM(AM$71:AM$86)+SUM(AO$71:AO$86)+SUM(AQ$71:AQ$86)</f>
        <v>0</v>
      </c>
      <c r="I135" s="109">
        <f>SUM(AS$71:AS$86)+SUM(AU$71:AU$86)+SUM(AW$71:AW$86)+SUM(AY$71:AY$86)</f>
        <v>122023.20000000001</v>
      </c>
      <c r="J135" s="109">
        <f>SUM(BA$71:BA$86)+SUM(BC$71:BC$86)+SUM(BE$71:BE$86)+SUM(BG$71:BG$86)</f>
        <v>192395.99999999997</v>
      </c>
      <c r="K135" s="109">
        <f>SUM(BI$71:BI$86)+SUM(BK$71:BK$86)+SUM(BM$71:BM$86)+SUM(BO$71:BO$86)</f>
        <v>274730.40000000002</v>
      </c>
      <c r="L135" s="109">
        <f>SUM(BQ$71:BQ$86)+SUM(BS$71:BS$86)+SUM(BU$71:BU$86)+SUM(BW$71:BW$86)</f>
        <v>517706.39999999991</v>
      </c>
      <c r="M135" s="109">
        <f>SUM(BY$71:BY$86)+SUM(CA$71:CA$86)+SUM(CC$71:CC$86)+SUM(CE$71:CE$86)</f>
        <v>930493.19999999984</v>
      </c>
      <c r="N135" s="109">
        <f>SUM(CG$71:CG$86)+SUM(CI$71:CI$86)+SUM(CK$71:CK$86)+SUM(CM$71:CM$86)</f>
        <v>2019529.1999999997</v>
      </c>
      <c r="O135" s="109">
        <f>SUM(CO$71:CO$86)+SUM(CQ$71:CQ$86)+SUM(CS$71:CS$86)+SUM(CU$71:CU$86)</f>
        <v>6296043.4974134425</v>
      </c>
    </row>
    <row r="136" spans="2:15" x14ac:dyDescent="0.2">
      <c r="C136" s="108" t="s">
        <v>131</v>
      </c>
      <c r="D136" s="109">
        <f>SUM(E$87:E$94)+SUM(G$87:G$94)+SUM(I$87:I$94)+SUM(K$87:K$94)</f>
        <v>0</v>
      </c>
      <c r="E136" s="109">
        <f>SUM(M$87:M$94)+SUM(O$87:O$94)+SUM(Q$87:Q$94)+SUM(S$87:S$94)</f>
        <v>0</v>
      </c>
      <c r="F136" s="109">
        <f>SUM(U$87:U$94)+SUM(W$87:W$94)+SUM(Y$87:Y$94)+SUM(AA$87:AA$94)</f>
        <v>0</v>
      </c>
      <c r="G136" s="109">
        <f>SUM(AC$87:AC$94)+SUM(AE$87:AE$94)+SUM(AG$87:AG$94)+SUM(AI$87:AI$94)</f>
        <v>0</v>
      </c>
      <c r="H136" s="109">
        <f>SUM(AK$87:AK$94)+SUM(AM$87:AM$94)+SUM(AO$87:AO$94)+SUM(AQ$87:AQ$94)</f>
        <v>0</v>
      </c>
      <c r="I136" s="109">
        <f>SUM(AS$87:AS$94)+SUM(AU$87:AU$94)+SUM(AW$87:AW$94)+SUM(AY$87:AY$94)</f>
        <v>226041.59999999998</v>
      </c>
      <c r="J136" s="109">
        <f>SUM(BA$87:BA$94)+SUM(BC$87:BC$94)+SUM(BE$87:BE$94)+SUM(BG$87:BG$94)</f>
        <v>451430.40000000002</v>
      </c>
      <c r="K136" s="109">
        <f>SUM(BI$87:BI$94)+SUM(BK$87:BK$94)+SUM(BM$87:BM$94)+SUM(BO$87:BO$94)</f>
        <v>630667.19999999995</v>
      </c>
      <c r="L136" s="109">
        <f>SUM(BQ$87:BQ$94)+SUM(BS$87:BS$94)+SUM(BU$87:BU$94)+SUM(BW$87:BW$94)</f>
        <v>864547.2</v>
      </c>
      <c r="M136" s="109">
        <f>SUM(BY$87:BY$94)+SUM(CA$87:CA$94)+SUM(CC$87:CC$94)+SUM(CE$87:CE$94)</f>
        <v>1679931.6</v>
      </c>
      <c r="N136" s="109">
        <f>SUM(CG$87:CG$94)+SUM(CI$87:CI$94)+SUM(CK$87:CK$94)+SUM(CM$87:CM$94)</f>
        <v>3534369.6</v>
      </c>
      <c r="O136" s="109">
        <f>SUM(CO$87:CO$94)+SUM(CQ$87:CQ$94)+SUM(CS$87:CS$94)+SUM(CU$87:CU$94)</f>
        <v>9671032.8392026294</v>
      </c>
    </row>
    <row r="137" spans="2:15" x14ac:dyDescent="0.2">
      <c r="C137" s="108" t="s">
        <v>132</v>
      </c>
      <c r="D137" s="109">
        <f>SUM(E$95:E$105)+SUM(G$95:G$105)+SUM(I$95:I$105)+SUM(K$95:K$105)</f>
        <v>0</v>
      </c>
      <c r="E137" s="109">
        <f>SUM(M$95:M$105)+SUM(O$95:O$105)+SUM(Q$95:Q$105)+SUM(S$95:S$105)</f>
        <v>0</v>
      </c>
      <c r="F137" s="109">
        <f>SUM(U$95:U$105)+SUM(W$95:W$105)+SUM(Y$95:Y$105)+SUM(AA$95:AA$105)</f>
        <v>0</v>
      </c>
      <c r="G137" s="109">
        <f>SUM(AC$95:AC$105)+SUM(AE$95:AE$105)+SUM(AG$95:AG$105)+SUM(AI$95:AI$105)</f>
        <v>0</v>
      </c>
      <c r="H137" s="109">
        <f>SUM(AK$95:AK$105)+SUM(AM$95:AM$105)+SUM(AO$95:AO$105)+SUM(AQ$95:AQ$105)</f>
        <v>0</v>
      </c>
      <c r="I137" s="109">
        <f>SUM(AS$95:AS$105)+SUM(AU$95:AU$105)+SUM(AW$95:AW$105)+SUM(AY$95:AY$105)</f>
        <v>426622.79999999993</v>
      </c>
      <c r="J137" s="109">
        <f>SUM(BA$95:BA$105)+SUM(BC$95:BC$105)+SUM(BE$95:BE$105)+SUM(BG$95:BG$105)</f>
        <v>810236.39999999991</v>
      </c>
      <c r="K137" s="109">
        <f>SUM(BI$95:BI$105)+SUM(BK$95:BK$105)+SUM(BM$95:BM$105)+SUM(BO$95:BO$105)</f>
        <v>1062108</v>
      </c>
      <c r="L137" s="109">
        <f>SUM(BQ$95:BQ$105)+SUM(BS$95:BS$105)+SUM(BU$95:BU$105)+SUM(BW$95:BW$105)</f>
        <v>1706855.9999999998</v>
      </c>
      <c r="M137" s="109">
        <f>SUM(BY$95:BY$105)+SUM(CA$95:CA$105)+SUM(CC$95:CC$105)+SUM(CE$95:CE$105)</f>
        <v>2824700.4</v>
      </c>
      <c r="N137" s="109">
        <f>SUM(CG$95:CG$105)+SUM(CI$95:CI$105)+SUM(CK$95:CK$105)+SUM(CM$95:CM$105)</f>
        <v>6111968.4000000004</v>
      </c>
      <c r="O137" s="109">
        <f>SUM(CO$95:CO$105)+SUM(CQ$95:CQ$105)+SUM(CS$95:CS$105)+SUM(CU$95:CU$105)</f>
        <v>14497702.951650461</v>
      </c>
    </row>
    <row r="138" spans="2:15" x14ac:dyDescent="0.2">
      <c r="C138" s="108" t="s">
        <v>277</v>
      </c>
      <c r="D138" s="103">
        <f t="shared" ref="D138:O138" si="2">SUM(D$131:D$137)</f>
        <v>0</v>
      </c>
      <c r="E138" s="103">
        <f t="shared" si="2"/>
        <v>0</v>
      </c>
      <c r="F138" s="103">
        <f t="shared" si="2"/>
        <v>0</v>
      </c>
      <c r="G138" s="103">
        <f t="shared" si="2"/>
        <v>0</v>
      </c>
      <c r="H138" s="103">
        <f t="shared" si="2"/>
        <v>0</v>
      </c>
      <c r="I138" s="103">
        <f t="shared" si="2"/>
        <v>1601782.7999999998</v>
      </c>
      <c r="J138" s="103">
        <f t="shared" si="2"/>
        <v>2998392</v>
      </c>
      <c r="K138" s="103">
        <f t="shared" si="2"/>
        <v>4282935.5999999996</v>
      </c>
      <c r="L138" s="103">
        <f t="shared" si="2"/>
        <v>7283619.5999999987</v>
      </c>
      <c r="M138" s="103">
        <f t="shared" si="2"/>
        <v>11597756.4</v>
      </c>
      <c r="N138" s="103">
        <f t="shared" si="2"/>
        <v>27834176.399999999</v>
      </c>
      <c r="O138" s="103">
        <f t="shared" si="2"/>
        <v>39175994.789145201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38"/>
  <sheetViews>
    <sheetView workbookViewId="0"/>
  </sheetViews>
  <sheetFormatPr defaultColWidth="8.85546875" defaultRowHeight="12.75" x14ac:dyDescent="0.2"/>
  <cols>
    <col min="1" max="16384" width="8.85546875" style="103"/>
  </cols>
  <sheetData>
    <row r="1" spans="1:99" x14ac:dyDescent="0.2">
      <c r="A1" s="104"/>
    </row>
    <row r="2" spans="1:99" x14ac:dyDescent="0.2">
      <c r="B2" s="105" t="s">
        <v>271</v>
      </c>
    </row>
    <row r="3" spans="1:99" x14ac:dyDescent="0.2">
      <c r="B3" s="106" t="s">
        <v>272</v>
      </c>
    </row>
    <row r="4" spans="1:99" x14ac:dyDescent="0.2">
      <c r="A4" s="104"/>
      <c r="B4" s="104"/>
      <c r="C4" s="102" t="s">
        <v>273</v>
      </c>
      <c r="D4" s="102" t="s">
        <v>92</v>
      </c>
      <c r="E4" s="104"/>
      <c r="F4" s="104"/>
      <c r="G4" s="104"/>
      <c r="H4" s="104"/>
      <c r="I4" s="104"/>
      <c r="J4" s="104"/>
      <c r="K4" s="104"/>
      <c r="L4" s="102" t="s">
        <v>93</v>
      </c>
      <c r="M4" s="104"/>
      <c r="N4" s="104"/>
      <c r="O4" s="104"/>
      <c r="P4" s="104"/>
      <c r="Q4" s="104"/>
      <c r="R4" s="104"/>
      <c r="S4" s="104"/>
      <c r="T4" s="102" t="s">
        <v>94</v>
      </c>
      <c r="U4" s="104"/>
      <c r="V4" s="104"/>
      <c r="W4" s="104"/>
      <c r="X4" s="104"/>
      <c r="Y4" s="104"/>
      <c r="Z4" s="104"/>
      <c r="AA4" s="104"/>
      <c r="AB4" s="102" t="s">
        <v>95</v>
      </c>
      <c r="AC4" s="104"/>
      <c r="AD4" s="104"/>
      <c r="AE4" s="104"/>
      <c r="AF4" s="104"/>
      <c r="AG4" s="104"/>
      <c r="AH4" s="104"/>
      <c r="AI4" s="104"/>
      <c r="AJ4" s="102" t="s">
        <v>96</v>
      </c>
      <c r="AK4" s="104"/>
      <c r="AL4" s="104"/>
      <c r="AM4" s="104"/>
      <c r="AN4" s="104"/>
      <c r="AO4" s="104"/>
      <c r="AP4" s="104"/>
      <c r="AQ4" s="104"/>
      <c r="AR4" s="102" t="s">
        <v>97</v>
      </c>
      <c r="AS4" s="104"/>
      <c r="AT4" s="104"/>
      <c r="AU4" s="104"/>
      <c r="AV4" s="104"/>
      <c r="AW4" s="104"/>
      <c r="AX4" s="104"/>
      <c r="AY4" s="104"/>
      <c r="AZ4" s="102" t="s">
        <v>98</v>
      </c>
      <c r="BA4" s="104"/>
      <c r="BB4" s="104"/>
      <c r="BC4" s="104"/>
      <c r="BD4" s="104"/>
      <c r="BE4" s="104"/>
      <c r="BF4" s="104"/>
      <c r="BG4" s="104"/>
      <c r="BH4" s="102" t="s">
        <v>99</v>
      </c>
      <c r="BI4" s="104"/>
      <c r="BJ4" s="104"/>
      <c r="BK4" s="104"/>
      <c r="BL4" s="104"/>
      <c r="BM4" s="104"/>
      <c r="BN4" s="104"/>
      <c r="BO4" s="104"/>
      <c r="BP4" s="102" t="s">
        <v>100</v>
      </c>
      <c r="BQ4" s="104"/>
      <c r="BR4" s="104"/>
      <c r="BS4" s="104"/>
      <c r="BT4" s="104"/>
      <c r="BU4" s="104"/>
      <c r="BV4" s="104"/>
      <c r="BW4" s="104"/>
      <c r="BX4" s="102" t="s">
        <v>101</v>
      </c>
      <c r="BY4" s="104"/>
      <c r="BZ4" s="104"/>
      <c r="CA4" s="104"/>
      <c r="CB4" s="104"/>
      <c r="CC4" s="104"/>
      <c r="CD4" s="104"/>
      <c r="CE4" s="104"/>
      <c r="CF4" s="102" t="s">
        <v>102</v>
      </c>
      <c r="CG4" s="104"/>
      <c r="CH4" s="104"/>
      <c r="CI4" s="104"/>
      <c r="CJ4" s="104"/>
      <c r="CK4" s="104"/>
      <c r="CL4" s="104"/>
      <c r="CM4" s="104"/>
      <c r="CN4" s="102" t="s">
        <v>103</v>
      </c>
      <c r="CO4" s="104"/>
      <c r="CP4" s="104"/>
      <c r="CQ4" s="104"/>
      <c r="CR4" s="104"/>
      <c r="CS4" s="104"/>
      <c r="CT4" s="104"/>
      <c r="CU4" s="104"/>
    </row>
    <row r="5" spans="1:99" x14ac:dyDescent="0.2">
      <c r="B5" s="102" t="s">
        <v>166</v>
      </c>
      <c r="C5" s="102" t="s">
        <v>274</v>
      </c>
      <c r="D5" s="102">
        <v>1</v>
      </c>
      <c r="E5" s="102"/>
      <c r="F5" s="102">
        <v>2</v>
      </c>
      <c r="G5" s="102"/>
      <c r="H5" s="102">
        <v>3</v>
      </c>
      <c r="I5" s="102"/>
      <c r="J5" s="102">
        <v>4</v>
      </c>
      <c r="K5" s="102"/>
      <c r="L5" s="102">
        <v>1</v>
      </c>
      <c r="M5" s="102"/>
      <c r="N5" s="102">
        <v>2</v>
      </c>
      <c r="O5" s="102"/>
      <c r="P5" s="102">
        <v>3</v>
      </c>
      <c r="Q5" s="102"/>
      <c r="R5" s="102">
        <v>4</v>
      </c>
      <c r="S5" s="102"/>
      <c r="T5" s="102">
        <v>1</v>
      </c>
      <c r="U5" s="102"/>
      <c r="V5" s="102">
        <v>2</v>
      </c>
      <c r="W5" s="102"/>
      <c r="X5" s="102">
        <v>3</v>
      </c>
      <c r="Y5" s="102"/>
      <c r="Z5" s="102">
        <v>4</v>
      </c>
      <c r="AA5" s="102"/>
      <c r="AB5" s="102">
        <v>1</v>
      </c>
      <c r="AC5" s="102"/>
      <c r="AD5" s="102">
        <v>2</v>
      </c>
      <c r="AE5" s="102"/>
      <c r="AF5" s="102">
        <v>3</v>
      </c>
      <c r="AG5" s="102"/>
      <c r="AH5" s="102">
        <v>4</v>
      </c>
      <c r="AI5" s="102"/>
      <c r="AJ5" s="102">
        <v>1</v>
      </c>
      <c r="AK5" s="102"/>
      <c r="AL5" s="102">
        <v>2</v>
      </c>
      <c r="AM5" s="102"/>
      <c r="AN5" s="102">
        <v>3</v>
      </c>
      <c r="AO5" s="102"/>
      <c r="AP5" s="102">
        <v>4</v>
      </c>
      <c r="AQ5" s="102"/>
      <c r="AR5" s="102">
        <v>1</v>
      </c>
      <c r="AS5" s="102"/>
      <c r="AT5" s="102">
        <v>2</v>
      </c>
      <c r="AU5" s="102"/>
      <c r="AV5" s="102">
        <v>3</v>
      </c>
      <c r="AW5" s="102"/>
      <c r="AX5" s="102">
        <v>4</v>
      </c>
      <c r="AY5" s="102"/>
      <c r="AZ5" s="102">
        <v>1</v>
      </c>
      <c r="BA5" s="102"/>
      <c r="BB5" s="102">
        <v>2</v>
      </c>
      <c r="BC5" s="102"/>
      <c r="BD5" s="102">
        <v>3</v>
      </c>
      <c r="BE5" s="102"/>
      <c r="BF5" s="102">
        <v>4</v>
      </c>
      <c r="BG5" s="102"/>
      <c r="BH5" s="102">
        <v>1</v>
      </c>
      <c r="BI5" s="102"/>
      <c r="BJ5" s="102">
        <v>2</v>
      </c>
      <c r="BK5" s="102"/>
      <c r="BL5" s="102">
        <v>3</v>
      </c>
      <c r="BM5" s="102"/>
      <c r="BN5" s="102">
        <v>4</v>
      </c>
      <c r="BO5" s="102"/>
      <c r="BP5" s="102">
        <v>1</v>
      </c>
      <c r="BQ5" s="102"/>
      <c r="BR5" s="102">
        <v>2</v>
      </c>
      <c r="BS5" s="102"/>
      <c r="BT5" s="102">
        <v>3</v>
      </c>
      <c r="BU5" s="102"/>
      <c r="BV5" s="102">
        <v>4</v>
      </c>
      <c r="BW5" s="102"/>
      <c r="BX5" s="102">
        <v>1</v>
      </c>
      <c r="BY5" s="102"/>
      <c r="BZ5" s="102">
        <v>2</v>
      </c>
      <c r="CA5" s="102"/>
      <c r="CB5" s="102">
        <v>3</v>
      </c>
      <c r="CC5" s="102"/>
      <c r="CD5" s="102">
        <v>4</v>
      </c>
      <c r="CE5" s="102"/>
      <c r="CF5" s="102">
        <v>1</v>
      </c>
      <c r="CG5" s="102"/>
      <c r="CH5" s="102">
        <v>2</v>
      </c>
      <c r="CI5" s="102"/>
      <c r="CJ5" s="102">
        <v>3</v>
      </c>
      <c r="CK5" s="102"/>
      <c r="CL5" s="102">
        <v>4</v>
      </c>
      <c r="CM5" s="102"/>
      <c r="CN5" s="102">
        <v>1</v>
      </c>
      <c r="CO5" s="102"/>
      <c r="CP5" s="102">
        <v>2</v>
      </c>
      <c r="CQ5" s="102"/>
      <c r="CR5" s="102">
        <v>3</v>
      </c>
      <c r="CS5" s="102"/>
      <c r="CT5" s="102">
        <v>4</v>
      </c>
      <c r="CU5" s="102"/>
    </row>
    <row r="6" spans="1:99" x14ac:dyDescent="0.2">
      <c r="B6" s="102" t="s">
        <v>126</v>
      </c>
      <c r="C6" s="102" t="s">
        <v>171</v>
      </c>
      <c r="D6" s="103">
        <v>0</v>
      </c>
      <c r="E6" s="103">
        <v>0</v>
      </c>
      <c r="F6" s="103">
        <v>0</v>
      </c>
      <c r="G6" s="103">
        <v>0</v>
      </c>
      <c r="H6" s="103">
        <v>37.353405613690455</v>
      </c>
      <c r="I6" s="103">
        <v>21605.209806958559</v>
      </c>
      <c r="J6" s="103">
        <v>4.8550340971663344</v>
      </c>
      <c r="K6" s="103">
        <v>2808.1517218010076</v>
      </c>
      <c r="L6" s="103">
        <v>75</v>
      </c>
      <c r="M6" s="103">
        <v>43380</v>
      </c>
      <c r="N6" s="103">
        <v>43.013365222284747</v>
      </c>
      <c r="O6" s="103">
        <v>24878.930444569498</v>
      </c>
      <c r="P6" s="103">
        <v>40.532978477204352</v>
      </c>
      <c r="Q6" s="103">
        <v>23444.274751214998</v>
      </c>
      <c r="R6" s="103">
        <v>3.1377032520325203</v>
      </c>
      <c r="S6" s="103">
        <v>1814.8475609756097</v>
      </c>
      <c r="T6" s="103">
        <v>17</v>
      </c>
      <c r="U6" s="103">
        <v>9832.7999999999993</v>
      </c>
      <c r="V6" s="103">
        <v>13</v>
      </c>
      <c r="W6" s="103">
        <v>7519.2</v>
      </c>
      <c r="X6" s="103">
        <v>22</v>
      </c>
      <c r="Y6" s="103">
        <v>12724.8</v>
      </c>
      <c r="Z6" s="103">
        <v>15</v>
      </c>
      <c r="AA6" s="103">
        <v>8676</v>
      </c>
      <c r="AB6" s="103">
        <v>12</v>
      </c>
      <c r="AC6" s="103">
        <v>6940.7999999999993</v>
      </c>
      <c r="AD6" s="103">
        <v>9</v>
      </c>
      <c r="AE6" s="103">
        <v>5205.5999999999995</v>
      </c>
      <c r="AF6" s="103">
        <v>7</v>
      </c>
      <c r="AG6" s="103">
        <v>4048.7999999999997</v>
      </c>
      <c r="AH6" s="103">
        <v>11</v>
      </c>
      <c r="AI6" s="103">
        <v>6362.4</v>
      </c>
      <c r="AJ6" s="103">
        <v>6</v>
      </c>
      <c r="AK6" s="103">
        <v>3470.3999999999996</v>
      </c>
      <c r="AL6" s="103">
        <v>4</v>
      </c>
      <c r="AM6" s="103">
        <v>2313.6</v>
      </c>
      <c r="AN6" s="103">
        <v>7</v>
      </c>
      <c r="AO6" s="103">
        <v>4048.7999999999997</v>
      </c>
      <c r="AP6" s="103">
        <v>5</v>
      </c>
      <c r="AQ6" s="103">
        <v>2892</v>
      </c>
      <c r="AR6" s="103">
        <v>3</v>
      </c>
      <c r="AS6" s="103">
        <v>1735.1999999999998</v>
      </c>
      <c r="AT6" s="103">
        <v>3</v>
      </c>
      <c r="AU6" s="103">
        <v>1735.1999999999998</v>
      </c>
      <c r="AV6" s="103">
        <v>4</v>
      </c>
      <c r="AW6" s="103">
        <v>2313.6</v>
      </c>
      <c r="AX6" s="103">
        <v>4</v>
      </c>
      <c r="AY6" s="103">
        <v>2313.6</v>
      </c>
      <c r="AZ6" s="103">
        <v>3</v>
      </c>
      <c r="BA6" s="103">
        <v>1735.1999999999998</v>
      </c>
      <c r="BB6" s="103">
        <v>3</v>
      </c>
      <c r="BC6" s="103">
        <v>1735.1999999999998</v>
      </c>
      <c r="BD6" s="103">
        <v>3</v>
      </c>
      <c r="BE6" s="103">
        <v>1735.1999999999998</v>
      </c>
      <c r="BF6" s="103">
        <v>2</v>
      </c>
      <c r="BG6" s="103">
        <v>1156.8</v>
      </c>
      <c r="BH6" s="103">
        <v>0</v>
      </c>
      <c r="BI6" s="103">
        <v>0</v>
      </c>
      <c r="BJ6" s="103">
        <v>0</v>
      </c>
      <c r="BK6" s="103">
        <v>0</v>
      </c>
      <c r="BL6" s="103">
        <v>0</v>
      </c>
      <c r="BM6" s="103">
        <v>0</v>
      </c>
      <c r="BN6" s="103">
        <v>0</v>
      </c>
      <c r="BO6" s="103">
        <v>0</v>
      </c>
      <c r="BP6" s="103">
        <v>0</v>
      </c>
      <c r="BQ6" s="103">
        <v>0</v>
      </c>
      <c r="BR6" s="103">
        <v>0</v>
      </c>
      <c r="BS6" s="103">
        <v>0</v>
      </c>
      <c r="BT6" s="103">
        <v>0</v>
      </c>
      <c r="BU6" s="103">
        <v>0</v>
      </c>
      <c r="BV6" s="103">
        <v>0</v>
      </c>
      <c r="BW6" s="103">
        <v>0</v>
      </c>
      <c r="BX6" s="103">
        <v>0</v>
      </c>
      <c r="BY6" s="103">
        <v>0</v>
      </c>
      <c r="BZ6" s="103">
        <v>0</v>
      </c>
      <c r="CA6" s="103">
        <v>0</v>
      </c>
      <c r="CB6" s="103">
        <v>0</v>
      </c>
      <c r="CC6" s="103">
        <v>0</v>
      </c>
      <c r="CD6" s="103">
        <v>0</v>
      </c>
      <c r="CE6" s="103">
        <v>0</v>
      </c>
      <c r="CF6" s="103">
        <v>0</v>
      </c>
      <c r="CG6" s="103">
        <v>0</v>
      </c>
      <c r="CH6" s="103">
        <v>0</v>
      </c>
      <c r="CI6" s="103">
        <v>0</v>
      </c>
      <c r="CJ6" s="103">
        <v>0</v>
      </c>
      <c r="CK6" s="103">
        <v>0</v>
      </c>
      <c r="CL6" s="103">
        <v>0</v>
      </c>
      <c r="CM6" s="103">
        <v>0</v>
      </c>
      <c r="CN6" s="103">
        <v>0</v>
      </c>
      <c r="CO6" s="103">
        <v>0</v>
      </c>
      <c r="CP6" s="103">
        <v>0</v>
      </c>
      <c r="CQ6" s="103">
        <v>0</v>
      </c>
      <c r="CR6" s="103">
        <v>0</v>
      </c>
      <c r="CS6" s="103">
        <v>0</v>
      </c>
      <c r="CT6" s="103">
        <v>0</v>
      </c>
      <c r="CU6" s="103">
        <v>0</v>
      </c>
    </row>
    <row r="7" spans="1:99" x14ac:dyDescent="0.2">
      <c r="C7" s="102" t="s">
        <v>172</v>
      </c>
      <c r="D7" s="103">
        <v>0</v>
      </c>
      <c r="E7" s="103">
        <v>0</v>
      </c>
      <c r="F7" s="103">
        <v>0</v>
      </c>
      <c r="G7" s="103">
        <v>0</v>
      </c>
      <c r="H7" s="103">
        <v>36.097125155830909</v>
      </c>
      <c r="I7" s="103">
        <v>28458.973472857087</v>
      </c>
      <c r="J7" s="103">
        <v>4.2149180397306116</v>
      </c>
      <c r="K7" s="103">
        <v>3323.0413825236142</v>
      </c>
      <c r="L7" s="103">
        <v>76</v>
      </c>
      <c r="M7" s="103">
        <v>59918.400000000001</v>
      </c>
      <c r="N7" s="103">
        <v>46.753657850309509</v>
      </c>
      <c r="O7" s="103">
        <v>36860.583849184019</v>
      </c>
      <c r="P7" s="103">
        <v>34.376070354084703</v>
      </c>
      <c r="Q7" s="103">
        <v>27102.09386716038</v>
      </c>
      <c r="R7" s="103">
        <v>2.9446138211382111</v>
      </c>
      <c r="S7" s="103">
        <v>2321.5335365853657</v>
      </c>
      <c r="T7" s="103">
        <v>19</v>
      </c>
      <c r="U7" s="103">
        <v>14979.6</v>
      </c>
      <c r="V7" s="103">
        <v>13</v>
      </c>
      <c r="W7" s="103">
        <v>10249.199999999999</v>
      </c>
      <c r="X7" s="103">
        <v>23</v>
      </c>
      <c r="Y7" s="103">
        <v>18133.2</v>
      </c>
      <c r="Z7" s="103">
        <v>16</v>
      </c>
      <c r="AA7" s="103">
        <v>12614.4</v>
      </c>
      <c r="AB7" s="103">
        <v>13</v>
      </c>
      <c r="AC7" s="103">
        <v>10249.199999999999</v>
      </c>
      <c r="AD7" s="103">
        <v>9</v>
      </c>
      <c r="AE7" s="103">
        <v>7095.5999999999995</v>
      </c>
      <c r="AF7" s="103">
        <v>7</v>
      </c>
      <c r="AG7" s="103">
        <v>5518.8</v>
      </c>
      <c r="AH7" s="103">
        <v>12</v>
      </c>
      <c r="AI7" s="103">
        <v>9460.7999999999993</v>
      </c>
      <c r="AJ7" s="103">
        <v>7</v>
      </c>
      <c r="AK7" s="103">
        <v>5518.8</v>
      </c>
      <c r="AL7" s="103">
        <v>4</v>
      </c>
      <c r="AM7" s="103">
        <v>3153.6</v>
      </c>
      <c r="AN7" s="103">
        <v>6</v>
      </c>
      <c r="AO7" s="103">
        <v>4730.3999999999996</v>
      </c>
      <c r="AP7" s="103">
        <v>5</v>
      </c>
      <c r="AQ7" s="103">
        <v>3942</v>
      </c>
      <c r="AR7" s="103">
        <v>3</v>
      </c>
      <c r="AS7" s="103">
        <v>2365.1999999999998</v>
      </c>
      <c r="AT7" s="103">
        <v>3</v>
      </c>
      <c r="AU7" s="103">
        <v>2365.1999999999998</v>
      </c>
      <c r="AV7" s="103">
        <v>4</v>
      </c>
      <c r="AW7" s="103">
        <v>3153.6</v>
      </c>
      <c r="AX7" s="103">
        <v>3</v>
      </c>
      <c r="AY7" s="103">
        <v>2365.1999999999998</v>
      </c>
      <c r="AZ7" s="103">
        <v>4</v>
      </c>
      <c r="BA7" s="103">
        <v>3153.6</v>
      </c>
      <c r="BB7" s="103">
        <v>3</v>
      </c>
      <c r="BC7" s="103">
        <v>2365.1999999999998</v>
      </c>
      <c r="BD7" s="103">
        <v>3</v>
      </c>
      <c r="BE7" s="103">
        <v>2365.1999999999998</v>
      </c>
      <c r="BF7" s="103">
        <v>2</v>
      </c>
      <c r="BG7" s="103">
        <v>1576.8</v>
      </c>
      <c r="BH7" s="103">
        <v>0</v>
      </c>
      <c r="BI7" s="103">
        <v>0</v>
      </c>
      <c r="BJ7" s="103">
        <v>0</v>
      </c>
      <c r="BK7" s="103">
        <v>0</v>
      </c>
      <c r="BL7" s="103">
        <v>0</v>
      </c>
      <c r="BM7" s="103">
        <v>0</v>
      </c>
      <c r="BN7" s="103">
        <v>0</v>
      </c>
      <c r="BO7" s="103">
        <v>0</v>
      </c>
      <c r="BP7" s="103">
        <v>0</v>
      </c>
      <c r="BQ7" s="103">
        <v>0</v>
      </c>
      <c r="BR7" s="103">
        <v>0</v>
      </c>
      <c r="BS7" s="103">
        <v>0</v>
      </c>
      <c r="BT7" s="103">
        <v>0</v>
      </c>
      <c r="BU7" s="103">
        <v>0</v>
      </c>
      <c r="BV7" s="103">
        <v>0</v>
      </c>
      <c r="BW7" s="103">
        <v>0</v>
      </c>
      <c r="BX7" s="103">
        <v>0</v>
      </c>
      <c r="BY7" s="103">
        <v>0</v>
      </c>
      <c r="BZ7" s="103">
        <v>0</v>
      </c>
      <c r="CA7" s="103">
        <v>0</v>
      </c>
      <c r="CB7" s="103">
        <v>0</v>
      </c>
      <c r="CC7" s="103">
        <v>0</v>
      </c>
      <c r="CD7" s="103">
        <v>0</v>
      </c>
      <c r="CE7" s="103">
        <v>0</v>
      </c>
      <c r="CF7" s="103">
        <v>0</v>
      </c>
      <c r="CG7" s="103">
        <v>0</v>
      </c>
      <c r="CH7" s="103">
        <v>0</v>
      </c>
      <c r="CI7" s="103">
        <v>0</v>
      </c>
      <c r="CJ7" s="103">
        <v>0</v>
      </c>
      <c r="CK7" s="103">
        <v>0</v>
      </c>
      <c r="CL7" s="103">
        <v>0</v>
      </c>
      <c r="CM7" s="103">
        <v>0</v>
      </c>
      <c r="CN7" s="103">
        <v>0</v>
      </c>
      <c r="CO7" s="103">
        <v>0</v>
      </c>
      <c r="CP7" s="103">
        <v>0</v>
      </c>
      <c r="CQ7" s="103">
        <v>0</v>
      </c>
      <c r="CR7" s="103">
        <v>0</v>
      </c>
      <c r="CS7" s="103">
        <v>0</v>
      </c>
      <c r="CT7" s="103">
        <v>0</v>
      </c>
      <c r="CU7" s="103">
        <v>0</v>
      </c>
    </row>
    <row r="8" spans="1:99" x14ac:dyDescent="0.2">
      <c r="C8" s="102" t="s">
        <v>173</v>
      </c>
      <c r="D8" s="103">
        <v>0</v>
      </c>
      <c r="E8" s="103">
        <v>0</v>
      </c>
      <c r="F8" s="103">
        <v>0</v>
      </c>
      <c r="G8" s="103">
        <v>0</v>
      </c>
      <c r="H8" s="103">
        <v>45.309848513467564</v>
      </c>
      <c r="I8" s="103">
        <v>14027.929099769557</v>
      </c>
      <c r="J8" s="103">
        <v>5.00275318734381</v>
      </c>
      <c r="K8" s="103">
        <v>1548.8523868016434</v>
      </c>
      <c r="L8" s="103">
        <v>77</v>
      </c>
      <c r="M8" s="103">
        <v>23839.199999999997</v>
      </c>
      <c r="N8" s="103">
        <v>51.117332583005066</v>
      </c>
      <c r="O8" s="103">
        <v>15825.926167698366</v>
      </c>
      <c r="P8" s="103">
        <v>41.046054154130992</v>
      </c>
      <c r="Q8" s="103">
        <v>12707.858366118953</v>
      </c>
      <c r="R8" s="103">
        <v>3.9100609756097562</v>
      </c>
      <c r="S8" s="103">
        <v>1210.5548780487804</v>
      </c>
      <c r="T8" s="103">
        <v>18</v>
      </c>
      <c r="U8" s="103">
        <v>5572.7999999999993</v>
      </c>
      <c r="V8" s="103">
        <v>14</v>
      </c>
      <c r="W8" s="103">
        <v>4334.3999999999996</v>
      </c>
      <c r="X8" s="103">
        <v>20</v>
      </c>
      <c r="Y8" s="103">
        <v>6191.9999999999991</v>
      </c>
      <c r="Z8" s="103">
        <v>18</v>
      </c>
      <c r="AA8" s="103">
        <v>5572.7999999999993</v>
      </c>
      <c r="AB8" s="103">
        <v>12</v>
      </c>
      <c r="AC8" s="103">
        <v>3715.2</v>
      </c>
      <c r="AD8" s="103">
        <v>10</v>
      </c>
      <c r="AE8" s="103">
        <v>3095.9999999999995</v>
      </c>
      <c r="AF8" s="103">
        <v>7</v>
      </c>
      <c r="AG8" s="103">
        <v>2167.1999999999998</v>
      </c>
      <c r="AH8" s="103">
        <v>12</v>
      </c>
      <c r="AI8" s="103">
        <v>3715.2</v>
      </c>
      <c r="AJ8" s="103">
        <v>7</v>
      </c>
      <c r="AK8" s="103">
        <v>2167.1999999999998</v>
      </c>
      <c r="AL8" s="103">
        <v>4</v>
      </c>
      <c r="AM8" s="103">
        <v>1238.3999999999999</v>
      </c>
      <c r="AN8" s="103">
        <v>7</v>
      </c>
      <c r="AO8" s="103">
        <v>2167.1999999999998</v>
      </c>
      <c r="AP8" s="103">
        <v>4</v>
      </c>
      <c r="AQ8" s="103">
        <v>1238.3999999999999</v>
      </c>
      <c r="AR8" s="103">
        <v>4</v>
      </c>
      <c r="AS8" s="103">
        <v>1238.3999999999999</v>
      </c>
      <c r="AT8" s="103">
        <v>3</v>
      </c>
      <c r="AU8" s="103">
        <v>928.8</v>
      </c>
      <c r="AV8" s="103">
        <v>4</v>
      </c>
      <c r="AW8" s="103">
        <v>1238.3999999999999</v>
      </c>
      <c r="AX8" s="103">
        <v>3</v>
      </c>
      <c r="AY8" s="103">
        <v>928.8</v>
      </c>
      <c r="AZ8" s="103">
        <v>4</v>
      </c>
      <c r="BA8" s="103">
        <v>1238.3999999999999</v>
      </c>
      <c r="BB8" s="103">
        <v>3</v>
      </c>
      <c r="BC8" s="103">
        <v>928.8</v>
      </c>
      <c r="BD8" s="103">
        <v>4</v>
      </c>
      <c r="BE8" s="103">
        <v>1238.3999999999999</v>
      </c>
      <c r="BF8" s="103">
        <v>2</v>
      </c>
      <c r="BG8" s="103">
        <v>619.19999999999993</v>
      </c>
      <c r="BH8" s="103">
        <v>0</v>
      </c>
      <c r="BI8" s="103">
        <v>0</v>
      </c>
      <c r="BJ8" s="103">
        <v>0</v>
      </c>
      <c r="BK8" s="103">
        <v>0</v>
      </c>
      <c r="BL8" s="103">
        <v>0</v>
      </c>
      <c r="BM8" s="103">
        <v>0</v>
      </c>
      <c r="BN8" s="103">
        <v>0</v>
      </c>
      <c r="BO8" s="103">
        <v>0</v>
      </c>
      <c r="BP8" s="103">
        <v>0</v>
      </c>
      <c r="BQ8" s="103">
        <v>0</v>
      </c>
      <c r="BR8" s="103">
        <v>0</v>
      </c>
      <c r="BS8" s="103">
        <v>0</v>
      </c>
      <c r="BT8" s="103">
        <v>0</v>
      </c>
      <c r="BU8" s="103">
        <v>0</v>
      </c>
      <c r="BV8" s="103">
        <v>0</v>
      </c>
      <c r="BW8" s="103">
        <v>0</v>
      </c>
      <c r="BX8" s="103">
        <v>0</v>
      </c>
      <c r="BY8" s="103">
        <v>0</v>
      </c>
      <c r="BZ8" s="103">
        <v>0</v>
      </c>
      <c r="CA8" s="103">
        <v>0</v>
      </c>
      <c r="CB8" s="103">
        <v>0</v>
      </c>
      <c r="CC8" s="103">
        <v>0</v>
      </c>
      <c r="CD8" s="103">
        <v>0</v>
      </c>
      <c r="CE8" s="103">
        <v>0</v>
      </c>
      <c r="CF8" s="103">
        <v>0</v>
      </c>
      <c r="CG8" s="103">
        <v>0</v>
      </c>
      <c r="CH8" s="103">
        <v>0</v>
      </c>
      <c r="CI8" s="103">
        <v>0</v>
      </c>
      <c r="CJ8" s="103">
        <v>0</v>
      </c>
      <c r="CK8" s="103">
        <v>0</v>
      </c>
      <c r="CL8" s="103">
        <v>0</v>
      </c>
      <c r="CM8" s="103">
        <v>0</v>
      </c>
      <c r="CN8" s="103">
        <v>0</v>
      </c>
      <c r="CO8" s="103">
        <v>0</v>
      </c>
      <c r="CP8" s="103">
        <v>0</v>
      </c>
      <c r="CQ8" s="103">
        <v>0</v>
      </c>
      <c r="CR8" s="103">
        <v>0</v>
      </c>
      <c r="CS8" s="103">
        <v>0</v>
      </c>
      <c r="CT8" s="103">
        <v>0</v>
      </c>
      <c r="CU8" s="103">
        <v>0</v>
      </c>
    </row>
    <row r="9" spans="1:99" x14ac:dyDescent="0.2">
      <c r="C9" s="102" t="s">
        <v>174</v>
      </c>
      <c r="D9" s="103">
        <v>0</v>
      </c>
      <c r="E9" s="103">
        <v>0</v>
      </c>
      <c r="F9" s="103">
        <v>0</v>
      </c>
      <c r="G9" s="103">
        <v>0</v>
      </c>
      <c r="H9" s="103">
        <v>39.949718559933508</v>
      </c>
      <c r="I9" s="103">
        <v>28044.702429073324</v>
      </c>
      <c r="J9" s="103">
        <v>4.6482273709178701</v>
      </c>
      <c r="K9" s="103">
        <v>3263.0556143843446</v>
      </c>
      <c r="L9" s="103">
        <v>70</v>
      </c>
      <c r="M9" s="103">
        <v>49140</v>
      </c>
      <c r="N9" s="103">
        <v>48.623804164321896</v>
      </c>
      <c r="O9" s="103">
        <v>34133.910523353974</v>
      </c>
      <c r="P9" s="103">
        <v>38.993751446424433</v>
      </c>
      <c r="Q9" s="103">
        <v>27373.613515389952</v>
      </c>
      <c r="R9" s="103">
        <v>3.0411585365853657</v>
      </c>
      <c r="S9" s="103">
        <v>2134.8932926829266</v>
      </c>
      <c r="T9" s="103">
        <v>18</v>
      </c>
      <c r="U9" s="103">
        <v>12636</v>
      </c>
      <c r="V9" s="103">
        <v>13</v>
      </c>
      <c r="W9" s="103">
        <v>9126</v>
      </c>
      <c r="X9" s="103">
        <v>23</v>
      </c>
      <c r="Y9" s="103">
        <v>16146</v>
      </c>
      <c r="Z9" s="103">
        <v>18</v>
      </c>
      <c r="AA9" s="103">
        <v>12636</v>
      </c>
      <c r="AB9" s="103">
        <v>12</v>
      </c>
      <c r="AC9" s="103">
        <v>8424</v>
      </c>
      <c r="AD9" s="103">
        <v>10</v>
      </c>
      <c r="AE9" s="103">
        <v>7020</v>
      </c>
      <c r="AF9" s="103">
        <v>8</v>
      </c>
      <c r="AG9" s="103">
        <v>5616</v>
      </c>
      <c r="AH9" s="103">
        <v>12</v>
      </c>
      <c r="AI9" s="103">
        <v>8424</v>
      </c>
      <c r="AJ9" s="103">
        <v>6</v>
      </c>
      <c r="AK9" s="103">
        <v>4212</v>
      </c>
      <c r="AL9" s="103">
        <v>5</v>
      </c>
      <c r="AM9" s="103">
        <v>3510</v>
      </c>
      <c r="AN9" s="103">
        <v>7</v>
      </c>
      <c r="AO9" s="103">
        <v>4914</v>
      </c>
      <c r="AP9" s="103">
        <v>5</v>
      </c>
      <c r="AQ9" s="103">
        <v>3510</v>
      </c>
      <c r="AR9" s="103">
        <v>3</v>
      </c>
      <c r="AS9" s="103">
        <v>2106</v>
      </c>
      <c r="AT9" s="103">
        <v>3</v>
      </c>
      <c r="AU9" s="103">
        <v>2106</v>
      </c>
      <c r="AV9" s="103">
        <v>4</v>
      </c>
      <c r="AW9" s="103">
        <v>2808</v>
      </c>
      <c r="AX9" s="103">
        <v>4</v>
      </c>
      <c r="AY9" s="103">
        <v>2808</v>
      </c>
      <c r="AZ9" s="103">
        <v>4</v>
      </c>
      <c r="BA9" s="103">
        <v>2808</v>
      </c>
      <c r="BB9" s="103">
        <v>3</v>
      </c>
      <c r="BC9" s="103">
        <v>2106</v>
      </c>
      <c r="BD9" s="103">
        <v>3</v>
      </c>
      <c r="BE9" s="103">
        <v>2106</v>
      </c>
      <c r="BF9" s="103">
        <v>2</v>
      </c>
      <c r="BG9" s="103">
        <v>1404</v>
      </c>
      <c r="BH9" s="103">
        <v>0</v>
      </c>
      <c r="BI9" s="103">
        <v>0</v>
      </c>
      <c r="BJ9" s="103">
        <v>0</v>
      </c>
      <c r="BK9" s="103">
        <v>0</v>
      </c>
      <c r="BL9" s="103">
        <v>0</v>
      </c>
      <c r="BM9" s="103">
        <v>0</v>
      </c>
      <c r="BN9" s="103">
        <v>0</v>
      </c>
      <c r="BO9" s="103">
        <v>0</v>
      </c>
      <c r="BP9" s="103">
        <v>0</v>
      </c>
      <c r="BQ9" s="103">
        <v>0</v>
      </c>
      <c r="BR9" s="103">
        <v>0</v>
      </c>
      <c r="BS9" s="103">
        <v>0</v>
      </c>
      <c r="BT9" s="103">
        <v>0</v>
      </c>
      <c r="BU9" s="103">
        <v>0</v>
      </c>
      <c r="BV9" s="103">
        <v>0</v>
      </c>
      <c r="BW9" s="103">
        <v>0</v>
      </c>
      <c r="BX9" s="103">
        <v>0</v>
      </c>
      <c r="BY9" s="103">
        <v>0</v>
      </c>
      <c r="BZ9" s="103">
        <v>0</v>
      </c>
      <c r="CA9" s="103">
        <v>0</v>
      </c>
      <c r="CB9" s="103">
        <v>0</v>
      </c>
      <c r="CC9" s="103">
        <v>0</v>
      </c>
      <c r="CD9" s="103">
        <v>0</v>
      </c>
      <c r="CE9" s="103">
        <v>0</v>
      </c>
      <c r="CF9" s="103">
        <v>0</v>
      </c>
      <c r="CG9" s="103">
        <v>0</v>
      </c>
      <c r="CH9" s="103">
        <v>0</v>
      </c>
      <c r="CI9" s="103">
        <v>0</v>
      </c>
      <c r="CJ9" s="103">
        <v>0</v>
      </c>
      <c r="CK9" s="103">
        <v>0</v>
      </c>
      <c r="CL9" s="103">
        <v>0</v>
      </c>
      <c r="CM9" s="103">
        <v>0</v>
      </c>
      <c r="CN9" s="103">
        <v>0</v>
      </c>
      <c r="CO9" s="103">
        <v>0</v>
      </c>
      <c r="CP9" s="103">
        <v>0</v>
      </c>
      <c r="CQ9" s="103">
        <v>0</v>
      </c>
      <c r="CR9" s="103">
        <v>0</v>
      </c>
      <c r="CS9" s="103">
        <v>0</v>
      </c>
      <c r="CT9" s="103">
        <v>0</v>
      </c>
      <c r="CU9" s="103">
        <v>0</v>
      </c>
    </row>
    <row r="10" spans="1:99" x14ac:dyDescent="0.2">
      <c r="C10" s="102" t="s">
        <v>175</v>
      </c>
      <c r="D10" s="103">
        <v>0</v>
      </c>
      <c r="E10" s="103">
        <v>0</v>
      </c>
      <c r="F10" s="103">
        <v>0</v>
      </c>
      <c r="G10" s="103">
        <v>0</v>
      </c>
      <c r="H10" s="103">
        <v>37.185901552642513</v>
      </c>
      <c r="I10" s="103">
        <v>20258.87916587964</v>
      </c>
      <c r="J10" s="103">
        <v>4.9436655512728196</v>
      </c>
      <c r="K10" s="103">
        <v>2693.3089923334319</v>
      </c>
      <c r="L10" s="103">
        <v>73</v>
      </c>
      <c r="M10" s="103">
        <v>39770.399999999994</v>
      </c>
      <c r="N10" s="103">
        <v>50.49395047833427</v>
      </c>
      <c r="O10" s="103">
        <v>27509.10422059651</v>
      </c>
      <c r="P10" s="103">
        <v>35.915297384864616</v>
      </c>
      <c r="Q10" s="103">
        <v>19566.654015274242</v>
      </c>
      <c r="R10" s="103">
        <v>3.0894308943089435</v>
      </c>
      <c r="S10" s="103">
        <v>1683.1219512195123</v>
      </c>
      <c r="T10" s="103">
        <v>18</v>
      </c>
      <c r="U10" s="103">
        <v>9806.4</v>
      </c>
      <c r="V10" s="103">
        <v>14</v>
      </c>
      <c r="W10" s="103">
        <v>7627.1999999999989</v>
      </c>
      <c r="X10" s="103">
        <v>23</v>
      </c>
      <c r="Y10" s="103">
        <v>12530.4</v>
      </c>
      <c r="Z10" s="103">
        <v>18</v>
      </c>
      <c r="AA10" s="103">
        <v>9806.4</v>
      </c>
      <c r="AB10" s="103">
        <v>12</v>
      </c>
      <c r="AC10" s="103">
        <v>6537.5999999999995</v>
      </c>
      <c r="AD10" s="103">
        <v>11</v>
      </c>
      <c r="AE10" s="103">
        <v>5992.7999999999993</v>
      </c>
      <c r="AF10" s="103">
        <v>7</v>
      </c>
      <c r="AG10" s="103">
        <v>3813.5999999999995</v>
      </c>
      <c r="AH10" s="103">
        <v>11</v>
      </c>
      <c r="AI10" s="103">
        <v>5992.7999999999993</v>
      </c>
      <c r="AJ10" s="103">
        <v>7</v>
      </c>
      <c r="AK10" s="103">
        <v>3813.5999999999995</v>
      </c>
      <c r="AL10" s="103">
        <v>5</v>
      </c>
      <c r="AM10" s="103">
        <v>2724</v>
      </c>
      <c r="AN10" s="103">
        <v>6</v>
      </c>
      <c r="AO10" s="103">
        <v>3268.7999999999997</v>
      </c>
      <c r="AP10" s="103">
        <v>4</v>
      </c>
      <c r="AQ10" s="103">
        <v>2179.1999999999998</v>
      </c>
      <c r="AR10" s="103">
        <v>3</v>
      </c>
      <c r="AS10" s="103">
        <v>1634.3999999999999</v>
      </c>
      <c r="AT10" s="103">
        <v>3</v>
      </c>
      <c r="AU10" s="103">
        <v>1634.3999999999999</v>
      </c>
      <c r="AV10" s="103">
        <v>4</v>
      </c>
      <c r="AW10" s="103">
        <v>2179.1999999999998</v>
      </c>
      <c r="AX10" s="103">
        <v>4</v>
      </c>
      <c r="AY10" s="103">
        <v>2179.1999999999998</v>
      </c>
      <c r="AZ10" s="103">
        <v>4</v>
      </c>
      <c r="BA10" s="103">
        <v>2179.1999999999998</v>
      </c>
      <c r="BB10" s="103">
        <v>3</v>
      </c>
      <c r="BC10" s="103">
        <v>1634.3999999999999</v>
      </c>
      <c r="BD10" s="103">
        <v>3</v>
      </c>
      <c r="BE10" s="103">
        <v>1634.3999999999999</v>
      </c>
      <c r="BF10" s="103">
        <v>2</v>
      </c>
      <c r="BG10" s="103">
        <v>1089.5999999999999</v>
      </c>
      <c r="BH10" s="103">
        <v>0</v>
      </c>
      <c r="BI10" s="103">
        <v>0</v>
      </c>
      <c r="BJ10" s="103">
        <v>0</v>
      </c>
      <c r="BK10" s="103">
        <v>0</v>
      </c>
      <c r="BL10" s="103">
        <v>0</v>
      </c>
      <c r="BM10" s="103">
        <v>0</v>
      </c>
      <c r="BN10" s="103">
        <v>0</v>
      </c>
      <c r="BO10" s="103">
        <v>0</v>
      </c>
      <c r="BP10" s="103">
        <v>0</v>
      </c>
      <c r="BQ10" s="103">
        <v>0</v>
      </c>
      <c r="BR10" s="103">
        <v>0</v>
      </c>
      <c r="BS10" s="103">
        <v>0</v>
      </c>
      <c r="BT10" s="103">
        <v>0</v>
      </c>
      <c r="BU10" s="103">
        <v>0</v>
      </c>
      <c r="BV10" s="103">
        <v>0</v>
      </c>
      <c r="BW10" s="103">
        <v>0</v>
      </c>
      <c r="BX10" s="103">
        <v>0</v>
      </c>
      <c r="BY10" s="103">
        <v>0</v>
      </c>
      <c r="BZ10" s="103">
        <v>0</v>
      </c>
      <c r="CA10" s="103">
        <v>0</v>
      </c>
      <c r="CB10" s="103">
        <v>0</v>
      </c>
      <c r="CC10" s="103">
        <v>0</v>
      </c>
      <c r="CD10" s="103">
        <v>0</v>
      </c>
      <c r="CE10" s="103">
        <v>0</v>
      </c>
      <c r="CF10" s="103">
        <v>0</v>
      </c>
      <c r="CG10" s="103">
        <v>0</v>
      </c>
      <c r="CH10" s="103">
        <v>0</v>
      </c>
      <c r="CI10" s="103">
        <v>0</v>
      </c>
      <c r="CJ10" s="103">
        <v>0</v>
      </c>
      <c r="CK10" s="103">
        <v>0</v>
      </c>
      <c r="CL10" s="103">
        <v>0</v>
      </c>
      <c r="CM10" s="103">
        <v>0</v>
      </c>
      <c r="CN10" s="103">
        <v>0</v>
      </c>
      <c r="CO10" s="103">
        <v>0</v>
      </c>
      <c r="CP10" s="103">
        <v>0</v>
      </c>
      <c r="CQ10" s="103">
        <v>0</v>
      </c>
      <c r="CR10" s="103">
        <v>0</v>
      </c>
      <c r="CS10" s="103">
        <v>0</v>
      </c>
      <c r="CT10" s="103">
        <v>0</v>
      </c>
      <c r="CU10" s="103">
        <v>0</v>
      </c>
    </row>
    <row r="11" spans="1:99" x14ac:dyDescent="0.2">
      <c r="C11" s="102" t="s">
        <v>176</v>
      </c>
      <c r="D11" s="103">
        <v>0</v>
      </c>
      <c r="E11" s="103">
        <v>0</v>
      </c>
      <c r="F11" s="103">
        <v>0</v>
      </c>
      <c r="G11" s="103">
        <v>0</v>
      </c>
      <c r="H11" s="103">
        <v>41.205999017793054</v>
      </c>
      <c r="I11" s="103">
        <v>21954.556276680138</v>
      </c>
      <c r="J11" s="103">
        <v>4.8550340971663344</v>
      </c>
      <c r="K11" s="103">
        <v>2586.7621669702226</v>
      </c>
      <c r="L11" s="103">
        <v>81</v>
      </c>
      <c r="M11" s="103">
        <v>43156.799999999996</v>
      </c>
      <c r="N11" s="103">
        <v>43.013365222284747</v>
      </c>
      <c r="O11" s="103">
        <v>22917.52099043331</v>
      </c>
      <c r="P11" s="103">
        <v>40.532978477204352</v>
      </c>
      <c r="Q11" s="103">
        <v>21595.970932654476</v>
      </c>
      <c r="R11" s="103">
        <v>3.3307926829268295</v>
      </c>
      <c r="S11" s="103">
        <v>1774.6463414634145</v>
      </c>
      <c r="T11" s="103">
        <v>19</v>
      </c>
      <c r="U11" s="103">
        <v>10123.199999999999</v>
      </c>
      <c r="V11" s="103">
        <v>13</v>
      </c>
      <c r="W11" s="103">
        <v>6926.4</v>
      </c>
      <c r="X11" s="103">
        <v>23</v>
      </c>
      <c r="Y11" s="103">
        <v>12254.4</v>
      </c>
      <c r="Z11" s="103">
        <v>19</v>
      </c>
      <c r="AA11" s="103">
        <v>10123.199999999999</v>
      </c>
      <c r="AB11" s="103">
        <v>12</v>
      </c>
      <c r="AC11" s="103">
        <v>6393.5999999999995</v>
      </c>
      <c r="AD11" s="103">
        <v>10</v>
      </c>
      <c r="AE11" s="103">
        <v>5328</v>
      </c>
      <c r="AF11" s="103">
        <v>7</v>
      </c>
      <c r="AG11" s="103">
        <v>3729.5999999999995</v>
      </c>
      <c r="AH11" s="103">
        <v>12</v>
      </c>
      <c r="AI11" s="103">
        <v>6393.5999999999995</v>
      </c>
      <c r="AJ11" s="103">
        <v>6</v>
      </c>
      <c r="AK11" s="103">
        <v>3196.7999999999997</v>
      </c>
      <c r="AL11" s="103">
        <v>4</v>
      </c>
      <c r="AM11" s="103">
        <v>2131.1999999999998</v>
      </c>
      <c r="AN11" s="103">
        <v>7</v>
      </c>
      <c r="AO11" s="103">
        <v>3729.5999999999995</v>
      </c>
      <c r="AP11" s="103">
        <v>5</v>
      </c>
      <c r="AQ11" s="103">
        <v>2664</v>
      </c>
      <c r="AR11" s="103">
        <v>3</v>
      </c>
      <c r="AS11" s="103">
        <v>1598.3999999999999</v>
      </c>
      <c r="AT11" s="103">
        <v>3</v>
      </c>
      <c r="AU11" s="103">
        <v>1598.3999999999999</v>
      </c>
      <c r="AV11" s="103">
        <v>4</v>
      </c>
      <c r="AW11" s="103">
        <v>2131.1999999999998</v>
      </c>
      <c r="AX11" s="103">
        <v>4</v>
      </c>
      <c r="AY11" s="103">
        <v>2131.1999999999998</v>
      </c>
      <c r="AZ11" s="103">
        <v>3</v>
      </c>
      <c r="BA11" s="103">
        <v>1598.3999999999999</v>
      </c>
      <c r="BB11" s="103">
        <v>3</v>
      </c>
      <c r="BC11" s="103">
        <v>1598.3999999999999</v>
      </c>
      <c r="BD11" s="103">
        <v>3</v>
      </c>
      <c r="BE11" s="103">
        <v>1598.3999999999999</v>
      </c>
      <c r="BF11" s="103">
        <v>2</v>
      </c>
      <c r="BG11" s="103">
        <v>1065.5999999999999</v>
      </c>
      <c r="BH11" s="103">
        <v>0</v>
      </c>
      <c r="BI11" s="103">
        <v>0</v>
      </c>
      <c r="BJ11" s="103">
        <v>0</v>
      </c>
      <c r="BK11" s="103">
        <v>0</v>
      </c>
      <c r="BL11" s="103">
        <v>0</v>
      </c>
      <c r="BM11" s="103">
        <v>0</v>
      </c>
      <c r="BN11" s="103">
        <v>0</v>
      </c>
      <c r="BO11" s="103">
        <v>0</v>
      </c>
      <c r="BP11" s="103">
        <v>0</v>
      </c>
      <c r="BQ11" s="103">
        <v>0</v>
      </c>
      <c r="BR11" s="103">
        <v>0</v>
      </c>
      <c r="BS11" s="103">
        <v>0</v>
      </c>
      <c r="BT11" s="103">
        <v>0</v>
      </c>
      <c r="BU11" s="103">
        <v>0</v>
      </c>
      <c r="BV11" s="103">
        <v>0</v>
      </c>
      <c r="BW11" s="103">
        <v>0</v>
      </c>
      <c r="BX11" s="103">
        <v>0</v>
      </c>
      <c r="BY11" s="103">
        <v>0</v>
      </c>
      <c r="BZ11" s="103">
        <v>0</v>
      </c>
      <c r="CA11" s="103">
        <v>0</v>
      </c>
      <c r="CB11" s="103">
        <v>0</v>
      </c>
      <c r="CC11" s="103">
        <v>0</v>
      </c>
      <c r="CD11" s="103">
        <v>0</v>
      </c>
      <c r="CE11" s="103">
        <v>0</v>
      </c>
      <c r="CF11" s="103">
        <v>0</v>
      </c>
      <c r="CG11" s="103">
        <v>0</v>
      </c>
      <c r="CH11" s="103">
        <v>0</v>
      </c>
      <c r="CI11" s="103">
        <v>0</v>
      </c>
      <c r="CJ11" s="103">
        <v>0</v>
      </c>
      <c r="CK11" s="103">
        <v>0</v>
      </c>
      <c r="CL11" s="103">
        <v>0</v>
      </c>
      <c r="CM11" s="103">
        <v>0</v>
      </c>
      <c r="CN11" s="103">
        <v>0</v>
      </c>
      <c r="CO11" s="103">
        <v>0</v>
      </c>
      <c r="CP11" s="103">
        <v>0</v>
      </c>
      <c r="CQ11" s="103">
        <v>0</v>
      </c>
      <c r="CR11" s="103">
        <v>0</v>
      </c>
      <c r="CS11" s="103">
        <v>0</v>
      </c>
      <c r="CT11" s="103">
        <v>0</v>
      </c>
      <c r="CU11" s="103">
        <v>0</v>
      </c>
    </row>
    <row r="12" spans="1:99" x14ac:dyDescent="0.2">
      <c r="C12" s="102" t="s">
        <v>177</v>
      </c>
      <c r="D12" s="103">
        <v>0</v>
      </c>
      <c r="E12" s="103">
        <v>0</v>
      </c>
      <c r="F12" s="103">
        <v>0</v>
      </c>
      <c r="G12" s="103">
        <v>0</v>
      </c>
      <c r="H12" s="103">
        <v>36.432133277926788</v>
      </c>
      <c r="I12" s="103">
        <v>20504.004608817195</v>
      </c>
      <c r="J12" s="103">
        <v>4.658075310263035</v>
      </c>
      <c r="K12" s="103">
        <v>2621.5647846160359</v>
      </c>
      <c r="L12" s="103">
        <v>68</v>
      </c>
      <c r="M12" s="103">
        <v>38270.399999999994</v>
      </c>
      <c r="N12" s="103">
        <v>43.636747326955543</v>
      </c>
      <c r="O12" s="103">
        <v>24558.761395610578</v>
      </c>
      <c r="P12" s="103">
        <v>42.585281184910897</v>
      </c>
      <c r="Q12" s="103">
        <v>23966.996250867851</v>
      </c>
      <c r="R12" s="103">
        <v>3.475609756097561</v>
      </c>
      <c r="S12" s="103">
        <v>1956.0731707317073</v>
      </c>
      <c r="T12" s="103">
        <v>20</v>
      </c>
      <c r="U12" s="103">
        <v>11256</v>
      </c>
      <c r="V12" s="103">
        <v>15</v>
      </c>
      <c r="W12" s="103">
        <v>8442</v>
      </c>
      <c r="X12" s="103">
        <v>20</v>
      </c>
      <c r="Y12" s="103">
        <v>11256</v>
      </c>
      <c r="Z12" s="103">
        <v>17</v>
      </c>
      <c r="AA12" s="103">
        <v>9567.5999999999985</v>
      </c>
      <c r="AB12" s="103">
        <v>13</v>
      </c>
      <c r="AC12" s="103">
        <v>7316.4</v>
      </c>
      <c r="AD12" s="103">
        <v>9</v>
      </c>
      <c r="AE12" s="103">
        <v>5065.2</v>
      </c>
      <c r="AF12" s="103">
        <v>8</v>
      </c>
      <c r="AG12" s="103">
        <v>4502.3999999999996</v>
      </c>
      <c r="AH12" s="103">
        <v>12</v>
      </c>
      <c r="AI12" s="103">
        <v>6753.5999999999995</v>
      </c>
      <c r="AJ12" s="103">
        <v>7</v>
      </c>
      <c r="AK12" s="103">
        <v>3939.5999999999995</v>
      </c>
      <c r="AL12" s="103">
        <v>4</v>
      </c>
      <c r="AM12" s="103">
        <v>2251.1999999999998</v>
      </c>
      <c r="AN12" s="103">
        <v>6</v>
      </c>
      <c r="AO12" s="103">
        <v>3376.7999999999997</v>
      </c>
      <c r="AP12" s="103">
        <v>4</v>
      </c>
      <c r="AQ12" s="103">
        <v>2251.1999999999998</v>
      </c>
      <c r="AR12" s="103">
        <v>3</v>
      </c>
      <c r="AS12" s="103">
        <v>1688.3999999999999</v>
      </c>
      <c r="AT12" s="103">
        <v>3</v>
      </c>
      <c r="AU12" s="103">
        <v>1688.3999999999999</v>
      </c>
      <c r="AV12" s="103">
        <v>4</v>
      </c>
      <c r="AW12" s="103">
        <v>2251.1999999999998</v>
      </c>
      <c r="AX12" s="103">
        <v>3</v>
      </c>
      <c r="AY12" s="103">
        <v>1688.3999999999999</v>
      </c>
      <c r="AZ12" s="103">
        <v>4</v>
      </c>
      <c r="BA12" s="103">
        <v>2251.1999999999998</v>
      </c>
      <c r="BB12" s="103">
        <v>3</v>
      </c>
      <c r="BC12" s="103">
        <v>1688.3999999999999</v>
      </c>
      <c r="BD12" s="103">
        <v>4</v>
      </c>
      <c r="BE12" s="103">
        <v>2251.1999999999998</v>
      </c>
      <c r="BF12" s="103">
        <v>3</v>
      </c>
      <c r="BG12" s="103">
        <v>1688.3999999999999</v>
      </c>
      <c r="BH12" s="103">
        <v>0</v>
      </c>
      <c r="BI12" s="103">
        <v>0</v>
      </c>
      <c r="BJ12" s="103">
        <v>0</v>
      </c>
      <c r="BK12" s="103">
        <v>0</v>
      </c>
      <c r="BL12" s="103">
        <v>0</v>
      </c>
      <c r="BM12" s="103">
        <v>0</v>
      </c>
      <c r="BN12" s="103">
        <v>0</v>
      </c>
      <c r="BO12" s="103">
        <v>0</v>
      </c>
      <c r="BP12" s="103">
        <v>0</v>
      </c>
      <c r="BQ12" s="103">
        <v>0</v>
      </c>
      <c r="BR12" s="103">
        <v>0</v>
      </c>
      <c r="BS12" s="103">
        <v>0</v>
      </c>
      <c r="BT12" s="103">
        <v>0</v>
      </c>
      <c r="BU12" s="103">
        <v>0</v>
      </c>
      <c r="BV12" s="103">
        <v>0</v>
      </c>
      <c r="BW12" s="103">
        <v>0</v>
      </c>
      <c r="BX12" s="103">
        <v>0</v>
      </c>
      <c r="BY12" s="103">
        <v>0</v>
      </c>
      <c r="BZ12" s="103">
        <v>0</v>
      </c>
      <c r="CA12" s="103">
        <v>0</v>
      </c>
      <c r="CB12" s="103">
        <v>0</v>
      </c>
      <c r="CC12" s="103">
        <v>0</v>
      </c>
      <c r="CD12" s="103">
        <v>0</v>
      </c>
      <c r="CE12" s="103">
        <v>0</v>
      </c>
      <c r="CF12" s="103">
        <v>0</v>
      </c>
      <c r="CG12" s="103">
        <v>0</v>
      </c>
      <c r="CH12" s="103">
        <v>0</v>
      </c>
      <c r="CI12" s="103">
        <v>0</v>
      </c>
      <c r="CJ12" s="103">
        <v>0</v>
      </c>
      <c r="CK12" s="103">
        <v>0</v>
      </c>
      <c r="CL12" s="103">
        <v>0</v>
      </c>
      <c r="CM12" s="103">
        <v>0</v>
      </c>
      <c r="CN12" s="103">
        <v>0</v>
      </c>
      <c r="CO12" s="103">
        <v>0</v>
      </c>
      <c r="CP12" s="103">
        <v>0</v>
      </c>
      <c r="CQ12" s="103">
        <v>0</v>
      </c>
      <c r="CR12" s="103">
        <v>0</v>
      </c>
      <c r="CS12" s="103">
        <v>0</v>
      </c>
      <c r="CT12" s="103">
        <v>0</v>
      </c>
      <c r="CU12" s="103">
        <v>0</v>
      </c>
    </row>
    <row r="13" spans="1:99" x14ac:dyDescent="0.2">
      <c r="C13" s="102" t="s">
        <v>178</v>
      </c>
      <c r="D13" s="103">
        <v>0</v>
      </c>
      <c r="E13" s="103">
        <v>0</v>
      </c>
      <c r="F13" s="103">
        <v>0</v>
      </c>
      <c r="G13" s="103">
        <v>0</v>
      </c>
      <c r="H13" s="103">
        <v>46.901137093422996</v>
      </c>
      <c r="I13" s="103">
        <v>3995.9768803596394</v>
      </c>
      <c r="J13" s="103">
        <v>5.7216527595408531</v>
      </c>
      <c r="K13" s="103">
        <v>487.48481511288071</v>
      </c>
      <c r="L13" s="103">
        <v>88</v>
      </c>
      <c r="M13" s="103">
        <v>7497.6</v>
      </c>
      <c r="N13" s="103">
        <v>51.117332583005066</v>
      </c>
      <c r="O13" s="103">
        <v>4355.1967360720319</v>
      </c>
      <c r="P13" s="103">
        <v>41.046054154130992</v>
      </c>
      <c r="Q13" s="103">
        <v>3497.1238139319607</v>
      </c>
      <c r="R13" s="103">
        <v>3.813516260162602</v>
      </c>
      <c r="S13" s="103">
        <v>324.91158536585368</v>
      </c>
      <c r="T13" s="103">
        <v>19</v>
      </c>
      <c r="U13" s="103">
        <v>1618.8</v>
      </c>
      <c r="V13" s="103">
        <v>16</v>
      </c>
      <c r="W13" s="103">
        <v>1363.2</v>
      </c>
      <c r="X13" s="103">
        <v>22</v>
      </c>
      <c r="Y13" s="103">
        <v>1874.4</v>
      </c>
      <c r="Z13" s="103">
        <v>18</v>
      </c>
      <c r="AA13" s="103">
        <v>1533.6000000000001</v>
      </c>
      <c r="AB13" s="103">
        <v>13</v>
      </c>
      <c r="AC13" s="103">
        <v>1107.6000000000001</v>
      </c>
      <c r="AD13" s="103">
        <v>10</v>
      </c>
      <c r="AE13" s="103">
        <v>852</v>
      </c>
      <c r="AF13" s="103">
        <v>7</v>
      </c>
      <c r="AG13" s="103">
        <v>596.4</v>
      </c>
      <c r="AH13" s="103">
        <v>12</v>
      </c>
      <c r="AI13" s="103">
        <v>1022.4000000000001</v>
      </c>
      <c r="AJ13" s="103">
        <v>7</v>
      </c>
      <c r="AK13" s="103">
        <v>596.4</v>
      </c>
      <c r="AL13" s="103">
        <v>4</v>
      </c>
      <c r="AM13" s="103">
        <v>340.8</v>
      </c>
      <c r="AN13" s="103">
        <v>7</v>
      </c>
      <c r="AO13" s="103">
        <v>596.4</v>
      </c>
      <c r="AP13" s="103">
        <v>5</v>
      </c>
      <c r="AQ13" s="103">
        <v>426</v>
      </c>
      <c r="AR13" s="103">
        <v>3</v>
      </c>
      <c r="AS13" s="103">
        <v>255.60000000000002</v>
      </c>
      <c r="AT13" s="103">
        <v>3</v>
      </c>
      <c r="AU13" s="103">
        <v>255.60000000000002</v>
      </c>
      <c r="AV13" s="103">
        <v>4</v>
      </c>
      <c r="AW13" s="103">
        <v>340.8</v>
      </c>
      <c r="AX13" s="103">
        <v>4</v>
      </c>
      <c r="AY13" s="103">
        <v>340.8</v>
      </c>
      <c r="AZ13" s="103">
        <v>3</v>
      </c>
      <c r="BA13" s="103">
        <v>255.60000000000002</v>
      </c>
      <c r="BB13" s="103">
        <v>3</v>
      </c>
      <c r="BC13" s="103">
        <v>255.60000000000002</v>
      </c>
      <c r="BD13" s="103">
        <v>3</v>
      </c>
      <c r="BE13" s="103">
        <v>255.60000000000002</v>
      </c>
      <c r="BF13" s="103">
        <v>2</v>
      </c>
      <c r="BG13" s="103">
        <v>170.4</v>
      </c>
      <c r="BH13" s="103">
        <v>0</v>
      </c>
      <c r="BI13" s="103">
        <v>0</v>
      </c>
      <c r="BJ13" s="103">
        <v>0</v>
      </c>
      <c r="BK13" s="103">
        <v>0</v>
      </c>
      <c r="BL13" s="103">
        <v>0</v>
      </c>
      <c r="BM13" s="103">
        <v>0</v>
      </c>
      <c r="BN13" s="103">
        <v>0</v>
      </c>
      <c r="BO13" s="103">
        <v>0</v>
      </c>
      <c r="BP13" s="103">
        <v>0</v>
      </c>
      <c r="BQ13" s="103">
        <v>0</v>
      </c>
      <c r="BR13" s="103">
        <v>0</v>
      </c>
      <c r="BS13" s="103">
        <v>0</v>
      </c>
      <c r="BT13" s="103">
        <v>0</v>
      </c>
      <c r="BU13" s="103">
        <v>0</v>
      </c>
      <c r="BV13" s="103">
        <v>0</v>
      </c>
      <c r="BW13" s="103">
        <v>0</v>
      </c>
      <c r="BX13" s="103">
        <v>0</v>
      </c>
      <c r="BY13" s="103">
        <v>0</v>
      </c>
      <c r="BZ13" s="103">
        <v>0</v>
      </c>
      <c r="CA13" s="103">
        <v>0</v>
      </c>
      <c r="CB13" s="103">
        <v>0</v>
      </c>
      <c r="CC13" s="103">
        <v>0</v>
      </c>
      <c r="CD13" s="103">
        <v>0</v>
      </c>
      <c r="CE13" s="103">
        <v>0</v>
      </c>
      <c r="CF13" s="103">
        <v>0</v>
      </c>
      <c r="CG13" s="103">
        <v>0</v>
      </c>
      <c r="CH13" s="103">
        <v>0</v>
      </c>
      <c r="CI13" s="103">
        <v>0</v>
      </c>
      <c r="CJ13" s="103">
        <v>0</v>
      </c>
      <c r="CK13" s="103">
        <v>0</v>
      </c>
      <c r="CL13" s="103">
        <v>0</v>
      </c>
      <c r="CM13" s="103">
        <v>0</v>
      </c>
      <c r="CN13" s="103">
        <v>0</v>
      </c>
      <c r="CO13" s="103">
        <v>0</v>
      </c>
      <c r="CP13" s="103">
        <v>0</v>
      </c>
      <c r="CQ13" s="103">
        <v>0</v>
      </c>
      <c r="CR13" s="103">
        <v>0</v>
      </c>
      <c r="CS13" s="103">
        <v>0</v>
      </c>
      <c r="CT13" s="103">
        <v>0</v>
      </c>
      <c r="CU13" s="103">
        <v>0</v>
      </c>
    </row>
    <row r="14" spans="1:99" x14ac:dyDescent="0.2">
      <c r="C14" s="102" t="s">
        <v>179</v>
      </c>
      <c r="D14" s="103">
        <v>0</v>
      </c>
      <c r="E14" s="103">
        <v>0</v>
      </c>
      <c r="F14" s="103">
        <v>0</v>
      </c>
      <c r="G14" s="103">
        <v>0</v>
      </c>
      <c r="H14" s="103">
        <v>42.294775414604665</v>
      </c>
      <c r="I14" s="103">
        <v>20656.768312492917</v>
      </c>
      <c r="J14" s="103">
        <v>4.7565547037146851</v>
      </c>
      <c r="K14" s="103">
        <v>2323.1013172942521</v>
      </c>
      <c r="L14" s="103">
        <v>76</v>
      </c>
      <c r="M14" s="103">
        <v>37118.400000000001</v>
      </c>
      <c r="N14" s="103">
        <v>50.49395047833427</v>
      </c>
      <c r="O14" s="103">
        <v>24661.245413618457</v>
      </c>
      <c r="P14" s="103">
        <v>38.993751446424433</v>
      </c>
      <c r="Q14" s="103">
        <v>19044.548206433694</v>
      </c>
      <c r="R14" s="103">
        <v>3.716971544715447</v>
      </c>
      <c r="S14" s="103">
        <v>1815.3689024390242</v>
      </c>
      <c r="T14" s="103">
        <v>20</v>
      </c>
      <c r="U14" s="103">
        <v>9768</v>
      </c>
      <c r="V14" s="103">
        <v>15</v>
      </c>
      <c r="W14" s="103">
        <v>7326</v>
      </c>
      <c r="X14" s="103">
        <v>20</v>
      </c>
      <c r="Y14" s="103">
        <v>9768</v>
      </c>
      <c r="Z14" s="103">
        <v>16</v>
      </c>
      <c r="AA14" s="103">
        <v>7814.4</v>
      </c>
      <c r="AB14" s="103">
        <v>14</v>
      </c>
      <c r="AC14" s="103">
        <v>6837.5999999999995</v>
      </c>
      <c r="AD14" s="103">
        <v>10</v>
      </c>
      <c r="AE14" s="103">
        <v>4884</v>
      </c>
      <c r="AF14" s="103">
        <v>7</v>
      </c>
      <c r="AG14" s="103">
        <v>3418.7999999999997</v>
      </c>
      <c r="AH14" s="103">
        <v>11</v>
      </c>
      <c r="AI14" s="103">
        <v>5372.4</v>
      </c>
      <c r="AJ14" s="103">
        <v>7</v>
      </c>
      <c r="AK14" s="103">
        <v>3418.7999999999997</v>
      </c>
      <c r="AL14" s="103">
        <v>4</v>
      </c>
      <c r="AM14" s="103">
        <v>1953.6</v>
      </c>
      <c r="AN14" s="103">
        <v>7</v>
      </c>
      <c r="AO14" s="103">
        <v>3418.7999999999997</v>
      </c>
      <c r="AP14" s="103">
        <v>5</v>
      </c>
      <c r="AQ14" s="103">
        <v>2442</v>
      </c>
      <c r="AR14" s="103">
        <v>4</v>
      </c>
      <c r="AS14" s="103">
        <v>1953.6</v>
      </c>
      <c r="AT14" s="103">
        <v>2</v>
      </c>
      <c r="AU14" s="103">
        <v>976.8</v>
      </c>
      <c r="AV14" s="103">
        <v>4</v>
      </c>
      <c r="AW14" s="103">
        <v>1953.6</v>
      </c>
      <c r="AX14" s="103">
        <v>4</v>
      </c>
      <c r="AY14" s="103">
        <v>1953.6</v>
      </c>
      <c r="AZ14" s="103">
        <v>3</v>
      </c>
      <c r="BA14" s="103">
        <v>1465.1999999999998</v>
      </c>
      <c r="BB14" s="103">
        <v>3</v>
      </c>
      <c r="BC14" s="103">
        <v>1465.1999999999998</v>
      </c>
      <c r="BD14" s="103">
        <v>3</v>
      </c>
      <c r="BE14" s="103">
        <v>1465.1999999999998</v>
      </c>
      <c r="BF14" s="103">
        <v>2</v>
      </c>
      <c r="BG14" s="103">
        <v>976.8</v>
      </c>
      <c r="BH14" s="103">
        <v>0</v>
      </c>
      <c r="BI14" s="103">
        <v>0</v>
      </c>
      <c r="BJ14" s="103">
        <v>0</v>
      </c>
      <c r="BK14" s="103">
        <v>0</v>
      </c>
      <c r="BL14" s="103">
        <v>0</v>
      </c>
      <c r="BM14" s="103">
        <v>0</v>
      </c>
      <c r="BN14" s="103">
        <v>0</v>
      </c>
      <c r="BO14" s="103">
        <v>0</v>
      </c>
      <c r="BP14" s="103">
        <v>0</v>
      </c>
      <c r="BQ14" s="103">
        <v>0</v>
      </c>
      <c r="BR14" s="103">
        <v>0</v>
      </c>
      <c r="BS14" s="103">
        <v>0</v>
      </c>
      <c r="BT14" s="103">
        <v>0</v>
      </c>
      <c r="BU14" s="103">
        <v>0</v>
      </c>
      <c r="BV14" s="103">
        <v>0</v>
      </c>
      <c r="BW14" s="103">
        <v>0</v>
      </c>
      <c r="BX14" s="103">
        <v>0</v>
      </c>
      <c r="BY14" s="103">
        <v>0</v>
      </c>
      <c r="BZ14" s="103">
        <v>0</v>
      </c>
      <c r="CA14" s="103">
        <v>0</v>
      </c>
      <c r="CB14" s="103">
        <v>0</v>
      </c>
      <c r="CC14" s="103">
        <v>0</v>
      </c>
      <c r="CD14" s="103">
        <v>0</v>
      </c>
      <c r="CE14" s="103">
        <v>0</v>
      </c>
      <c r="CF14" s="103">
        <v>0</v>
      </c>
      <c r="CG14" s="103">
        <v>0</v>
      </c>
      <c r="CH14" s="103">
        <v>0</v>
      </c>
      <c r="CI14" s="103">
        <v>0</v>
      </c>
      <c r="CJ14" s="103">
        <v>0</v>
      </c>
      <c r="CK14" s="103">
        <v>0</v>
      </c>
      <c r="CL14" s="103">
        <v>0</v>
      </c>
      <c r="CM14" s="103">
        <v>0</v>
      </c>
      <c r="CN14" s="103">
        <v>0</v>
      </c>
      <c r="CO14" s="103">
        <v>0</v>
      </c>
      <c r="CP14" s="103">
        <v>0</v>
      </c>
      <c r="CQ14" s="103">
        <v>0</v>
      </c>
      <c r="CR14" s="103">
        <v>0</v>
      </c>
      <c r="CS14" s="103">
        <v>0</v>
      </c>
      <c r="CT14" s="103">
        <v>0</v>
      </c>
      <c r="CU14" s="103">
        <v>0</v>
      </c>
    </row>
    <row r="15" spans="1:99" x14ac:dyDescent="0.2">
      <c r="C15" s="102" t="s">
        <v>180</v>
      </c>
      <c r="D15" s="103">
        <v>0</v>
      </c>
      <c r="E15" s="103">
        <v>0</v>
      </c>
      <c r="F15" s="103">
        <v>0</v>
      </c>
      <c r="G15" s="103">
        <v>0</v>
      </c>
      <c r="H15" s="103">
        <v>36.767141400022666</v>
      </c>
      <c r="I15" s="103">
        <v>28060.682316497296</v>
      </c>
      <c r="J15" s="103">
        <v>4.3133974331822609</v>
      </c>
      <c r="K15" s="103">
        <v>3291.9849210047014</v>
      </c>
      <c r="L15" s="103">
        <v>79</v>
      </c>
      <c r="M15" s="103">
        <v>60292.799999999996</v>
      </c>
      <c r="N15" s="103">
        <v>48.0004220596511</v>
      </c>
      <c r="O15" s="103">
        <v>36633.922115925714</v>
      </c>
      <c r="P15" s="103">
        <v>34.889146031011343</v>
      </c>
      <c r="Q15" s="103">
        <v>26627.396250867856</v>
      </c>
      <c r="R15" s="103">
        <v>3.4273373983739841</v>
      </c>
      <c r="S15" s="103">
        <v>2615.7439024390246</v>
      </c>
      <c r="T15" s="103">
        <v>18</v>
      </c>
      <c r="U15" s="103">
        <v>13737.599999999999</v>
      </c>
      <c r="V15" s="103">
        <v>14</v>
      </c>
      <c r="W15" s="103">
        <v>10684.8</v>
      </c>
      <c r="X15" s="103">
        <v>22</v>
      </c>
      <c r="Y15" s="103">
        <v>16790.399999999998</v>
      </c>
      <c r="Z15" s="103">
        <v>18</v>
      </c>
      <c r="AA15" s="103">
        <v>13737.599999999999</v>
      </c>
      <c r="AB15" s="103">
        <v>12</v>
      </c>
      <c r="AC15" s="103">
        <v>9158.4</v>
      </c>
      <c r="AD15" s="103">
        <v>9</v>
      </c>
      <c r="AE15" s="103">
        <v>6868.7999999999993</v>
      </c>
      <c r="AF15" s="103">
        <v>7</v>
      </c>
      <c r="AG15" s="103">
        <v>5342.4</v>
      </c>
      <c r="AH15" s="103">
        <v>12</v>
      </c>
      <c r="AI15" s="103">
        <v>9158.4</v>
      </c>
      <c r="AJ15" s="103">
        <v>6</v>
      </c>
      <c r="AK15" s="103">
        <v>4579.2</v>
      </c>
      <c r="AL15" s="103">
        <v>5</v>
      </c>
      <c r="AM15" s="103">
        <v>3815.9999999999995</v>
      </c>
      <c r="AN15" s="103">
        <v>7</v>
      </c>
      <c r="AO15" s="103">
        <v>5342.4</v>
      </c>
      <c r="AP15" s="103">
        <v>4</v>
      </c>
      <c r="AQ15" s="103">
        <v>3052.7999999999997</v>
      </c>
      <c r="AR15" s="103">
        <v>3</v>
      </c>
      <c r="AS15" s="103">
        <v>2289.6</v>
      </c>
      <c r="AT15" s="103">
        <v>3</v>
      </c>
      <c r="AU15" s="103">
        <v>2289.6</v>
      </c>
      <c r="AV15" s="103">
        <v>4</v>
      </c>
      <c r="AW15" s="103">
        <v>3052.7999999999997</v>
      </c>
      <c r="AX15" s="103">
        <v>4</v>
      </c>
      <c r="AY15" s="103">
        <v>3052.7999999999997</v>
      </c>
      <c r="AZ15" s="103">
        <v>3</v>
      </c>
      <c r="BA15" s="103">
        <v>2289.6</v>
      </c>
      <c r="BB15" s="103">
        <v>3</v>
      </c>
      <c r="BC15" s="103">
        <v>2289.6</v>
      </c>
      <c r="BD15" s="103">
        <v>3</v>
      </c>
      <c r="BE15" s="103">
        <v>2289.6</v>
      </c>
      <c r="BF15" s="103">
        <v>2</v>
      </c>
      <c r="BG15" s="103">
        <v>1526.3999999999999</v>
      </c>
      <c r="BH15" s="103">
        <v>0</v>
      </c>
      <c r="BI15" s="103">
        <v>0</v>
      </c>
      <c r="BJ15" s="103">
        <v>0</v>
      </c>
      <c r="BK15" s="103">
        <v>0</v>
      </c>
      <c r="BL15" s="103">
        <v>0</v>
      </c>
      <c r="BM15" s="103">
        <v>0</v>
      </c>
      <c r="BN15" s="103">
        <v>0</v>
      </c>
      <c r="BO15" s="103">
        <v>0</v>
      </c>
      <c r="BP15" s="103">
        <v>0</v>
      </c>
      <c r="BQ15" s="103">
        <v>0</v>
      </c>
      <c r="BR15" s="103">
        <v>0</v>
      </c>
      <c r="BS15" s="103">
        <v>0</v>
      </c>
      <c r="BT15" s="103">
        <v>0</v>
      </c>
      <c r="BU15" s="103">
        <v>0</v>
      </c>
      <c r="BV15" s="103">
        <v>0</v>
      </c>
      <c r="BW15" s="103">
        <v>0</v>
      </c>
      <c r="BX15" s="103">
        <v>0</v>
      </c>
      <c r="BY15" s="103">
        <v>0</v>
      </c>
      <c r="BZ15" s="103">
        <v>0</v>
      </c>
      <c r="CA15" s="103">
        <v>0</v>
      </c>
      <c r="CB15" s="103">
        <v>0</v>
      </c>
      <c r="CC15" s="103">
        <v>0</v>
      </c>
      <c r="CD15" s="103">
        <v>0</v>
      </c>
      <c r="CE15" s="103">
        <v>0</v>
      </c>
      <c r="CF15" s="103">
        <v>0</v>
      </c>
      <c r="CG15" s="103">
        <v>0</v>
      </c>
      <c r="CH15" s="103">
        <v>0</v>
      </c>
      <c r="CI15" s="103">
        <v>0</v>
      </c>
      <c r="CJ15" s="103">
        <v>0</v>
      </c>
      <c r="CK15" s="103">
        <v>0</v>
      </c>
      <c r="CL15" s="103">
        <v>0</v>
      </c>
      <c r="CM15" s="103">
        <v>0</v>
      </c>
      <c r="CN15" s="103">
        <v>0</v>
      </c>
      <c r="CO15" s="103">
        <v>0</v>
      </c>
      <c r="CP15" s="103">
        <v>0</v>
      </c>
      <c r="CQ15" s="103">
        <v>0</v>
      </c>
      <c r="CR15" s="103">
        <v>0</v>
      </c>
      <c r="CS15" s="103">
        <v>0</v>
      </c>
      <c r="CT15" s="103">
        <v>0</v>
      </c>
      <c r="CU15" s="103">
        <v>0</v>
      </c>
    </row>
    <row r="16" spans="1:99" x14ac:dyDescent="0.2">
      <c r="C16" s="102" t="s">
        <v>181</v>
      </c>
      <c r="D16" s="103">
        <v>0</v>
      </c>
      <c r="E16" s="103">
        <v>0</v>
      </c>
      <c r="F16" s="103">
        <v>0</v>
      </c>
      <c r="G16" s="103">
        <v>0</v>
      </c>
      <c r="H16" s="103">
        <v>40.619734804125272</v>
      </c>
      <c r="I16" s="103">
        <v>13843.205621245894</v>
      </c>
      <c r="J16" s="103">
        <v>4.88457791520183</v>
      </c>
      <c r="K16" s="103">
        <v>1664.6641535007836</v>
      </c>
      <c r="L16" s="103">
        <v>73</v>
      </c>
      <c r="M16" s="103">
        <v>24878.400000000001</v>
      </c>
      <c r="N16" s="103">
        <v>44.883511536297128</v>
      </c>
      <c r="O16" s="103">
        <v>15296.300731570062</v>
      </c>
      <c r="P16" s="103">
        <v>44.63758389261745</v>
      </c>
      <c r="Q16" s="103">
        <v>15212.488590604027</v>
      </c>
      <c r="R16" s="103">
        <v>3.1859756097560976</v>
      </c>
      <c r="S16" s="103">
        <v>1085.780487804878</v>
      </c>
      <c r="T16" s="103">
        <v>21</v>
      </c>
      <c r="U16" s="103">
        <v>7156.8</v>
      </c>
      <c r="V16" s="103">
        <v>15</v>
      </c>
      <c r="W16" s="103">
        <v>5112</v>
      </c>
      <c r="X16" s="103">
        <v>23</v>
      </c>
      <c r="Y16" s="103">
        <v>7838.4000000000005</v>
      </c>
      <c r="Z16" s="103">
        <v>16</v>
      </c>
      <c r="AA16" s="103">
        <v>5452.8</v>
      </c>
      <c r="AB16" s="103">
        <v>14</v>
      </c>
      <c r="AC16" s="103">
        <v>4771.2</v>
      </c>
      <c r="AD16" s="103">
        <v>10</v>
      </c>
      <c r="AE16" s="103">
        <v>3408</v>
      </c>
      <c r="AF16" s="103">
        <v>8</v>
      </c>
      <c r="AG16" s="103">
        <v>2726.4</v>
      </c>
      <c r="AH16" s="103">
        <v>11</v>
      </c>
      <c r="AI16" s="103">
        <v>3748.8</v>
      </c>
      <c r="AJ16" s="103">
        <v>7</v>
      </c>
      <c r="AK16" s="103">
        <v>2385.6</v>
      </c>
      <c r="AL16" s="103">
        <v>5</v>
      </c>
      <c r="AM16" s="103">
        <v>1704</v>
      </c>
      <c r="AN16" s="103">
        <v>7</v>
      </c>
      <c r="AO16" s="103">
        <v>2385.6</v>
      </c>
      <c r="AP16" s="103">
        <v>5</v>
      </c>
      <c r="AQ16" s="103">
        <v>1704</v>
      </c>
      <c r="AR16" s="103">
        <v>4</v>
      </c>
      <c r="AS16" s="103">
        <v>1363.2</v>
      </c>
      <c r="AT16" s="103">
        <v>3</v>
      </c>
      <c r="AU16" s="103">
        <v>1022.4000000000001</v>
      </c>
      <c r="AV16" s="103">
        <v>4</v>
      </c>
      <c r="AW16" s="103">
        <v>1363.2</v>
      </c>
      <c r="AX16" s="103">
        <v>3</v>
      </c>
      <c r="AY16" s="103">
        <v>1022.4000000000001</v>
      </c>
      <c r="AZ16" s="103">
        <v>4</v>
      </c>
      <c r="BA16" s="103">
        <v>1363.2</v>
      </c>
      <c r="BB16" s="103">
        <v>3</v>
      </c>
      <c r="BC16" s="103">
        <v>1022.4000000000001</v>
      </c>
      <c r="BD16" s="103">
        <v>4</v>
      </c>
      <c r="BE16" s="103">
        <v>1363.2</v>
      </c>
      <c r="BF16" s="103">
        <v>2</v>
      </c>
      <c r="BG16" s="103">
        <v>681.6</v>
      </c>
      <c r="BH16" s="103">
        <v>0</v>
      </c>
      <c r="BI16" s="103">
        <v>0</v>
      </c>
      <c r="BJ16" s="103">
        <v>0</v>
      </c>
      <c r="BK16" s="103">
        <v>0</v>
      </c>
      <c r="BL16" s="103">
        <v>0</v>
      </c>
      <c r="BM16" s="103">
        <v>0</v>
      </c>
      <c r="BN16" s="103">
        <v>0</v>
      </c>
      <c r="BO16" s="103">
        <v>0</v>
      </c>
      <c r="BP16" s="103">
        <v>0</v>
      </c>
      <c r="BQ16" s="103">
        <v>0</v>
      </c>
      <c r="BR16" s="103">
        <v>0</v>
      </c>
      <c r="BS16" s="103">
        <v>0</v>
      </c>
      <c r="BT16" s="103">
        <v>0</v>
      </c>
      <c r="BU16" s="103">
        <v>0</v>
      </c>
      <c r="BV16" s="103">
        <v>0</v>
      </c>
      <c r="BW16" s="103">
        <v>0</v>
      </c>
      <c r="BX16" s="103">
        <v>0</v>
      </c>
      <c r="BY16" s="103">
        <v>0</v>
      </c>
      <c r="BZ16" s="103">
        <v>0</v>
      </c>
      <c r="CA16" s="103">
        <v>0</v>
      </c>
      <c r="CB16" s="103">
        <v>0</v>
      </c>
      <c r="CC16" s="103">
        <v>0</v>
      </c>
      <c r="CD16" s="103">
        <v>0</v>
      </c>
      <c r="CE16" s="103">
        <v>0</v>
      </c>
      <c r="CF16" s="103">
        <v>0</v>
      </c>
      <c r="CG16" s="103">
        <v>0</v>
      </c>
      <c r="CH16" s="103">
        <v>0</v>
      </c>
      <c r="CI16" s="103">
        <v>0</v>
      </c>
      <c r="CJ16" s="103">
        <v>0</v>
      </c>
      <c r="CK16" s="103">
        <v>0</v>
      </c>
      <c r="CL16" s="103">
        <v>0</v>
      </c>
      <c r="CM16" s="103">
        <v>0</v>
      </c>
      <c r="CN16" s="103">
        <v>0</v>
      </c>
      <c r="CO16" s="103">
        <v>0</v>
      </c>
      <c r="CP16" s="103">
        <v>0</v>
      </c>
      <c r="CQ16" s="103">
        <v>0</v>
      </c>
      <c r="CR16" s="103">
        <v>0</v>
      </c>
      <c r="CS16" s="103">
        <v>0</v>
      </c>
      <c r="CT16" s="103">
        <v>0</v>
      </c>
      <c r="CU16" s="103">
        <v>0</v>
      </c>
    </row>
    <row r="17" spans="2:99" x14ac:dyDescent="0.2">
      <c r="C17" s="102" t="s">
        <v>182</v>
      </c>
      <c r="D17" s="103">
        <v>0</v>
      </c>
      <c r="E17" s="103">
        <v>0</v>
      </c>
      <c r="F17" s="103">
        <v>0</v>
      </c>
      <c r="G17" s="103">
        <v>0</v>
      </c>
      <c r="H17" s="103">
        <v>44.974840391371693</v>
      </c>
      <c r="I17" s="103">
        <v>18997.372581315401</v>
      </c>
      <c r="J17" s="103">
        <v>4.4512685840145707</v>
      </c>
      <c r="K17" s="103">
        <v>1880.2158498877545</v>
      </c>
      <c r="L17" s="103">
        <v>73</v>
      </c>
      <c r="M17" s="103">
        <v>30835.199999999997</v>
      </c>
      <c r="N17" s="103">
        <v>44.260129431626332</v>
      </c>
      <c r="O17" s="103">
        <v>18695.478671918961</v>
      </c>
      <c r="P17" s="103">
        <v>41.559129831057625</v>
      </c>
      <c r="Q17" s="103">
        <v>17554.576440638739</v>
      </c>
      <c r="R17" s="103">
        <v>3.5721544715447155</v>
      </c>
      <c r="S17" s="103">
        <v>1508.8780487804877</v>
      </c>
      <c r="T17" s="103">
        <v>19</v>
      </c>
      <c r="U17" s="103">
        <v>8025.5999999999995</v>
      </c>
      <c r="V17" s="103">
        <v>13</v>
      </c>
      <c r="W17" s="103">
        <v>5491.2</v>
      </c>
      <c r="X17" s="103">
        <v>22</v>
      </c>
      <c r="Y17" s="103">
        <v>9292.7999999999993</v>
      </c>
      <c r="Z17" s="103">
        <v>19</v>
      </c>
      <c r="AA17" s="103">
        <v>8025.5999999999995</v>
      </c>
      <c r="AB17" s="103">
        <v>12</v>
      </c>
      <c r="AC17" s="103">
        <v>5068.7999999999993</v>
      </c>
      <c r="AD17" s="103">
        <v>10</v>
      </c>
      <c r="AE17" s="103">
        <v>4224</v>
      </c>
      <c r="AF17" s="103">
        <v>7</v>
      </c>
      <c r="AG17" s="103">
        <v>2956.7999999999997</v>
      </c>
      <c r="AH17" s="103">
        <v>12</v>
      </c>
      <c r="AI17" s="103">
        <v>5068.7999999999993</v>
      </c>
      <c r="AJ17" s="103">
        <v>7</v>
      </c>
      <c r="AK17" s="103">
        <v>2956.7999999999997</v>
      </c>
      <c r="AL17" s="103">
        <v>4</v>
      </c>
      <c r="AM17" s="103">
        <v>1689.6</v>
      </c>
      <c r="AN17" s="103">
        <v>6</v>
      </c>
      <c r="AO17" s="103">
        <v>2534.3999999999996</v>
      </c>
      <c r="AP17" s="103">
        <v>5</v>
      </c>
      <c r="AQ17" s="103">
        <v>2112</v>
      </c>
      <c r="AR17" s="103">
        <v>3</v>
      </c>
      <c r="AS17" s="103">
        <v>1267.1999999999998</v>
      </c>
      <c r="AT17" s="103">
        <v>3</v>
      </c>
      <c r="AU17" s="103">
        <v>1267.1999999999998</v>
      </c>
      <c r="AV17" s="103">
        <v>4</v>
      </c>
      <c r="AW17" s="103">
        <v>1689.6</v>
      </c>
      <c r="AX17" s="103">
        <v>4</v>
      </c>
      <c r="AY17" s="103">
        <v>1689.6</v>
      </c>
      <c r="AZ17" s="103">
        <v>3</v>
      </c>
      <c r="BA17" s="103">
        <v>1267.1999999999998</v>
      </c>
      <c r="BB17" s="103">
        <v>3</v>
      </c>
      <c r="BC17" s="103">
        <v>1267.1999999999998</v>
      </c>
      <c r="BD17" s="103">
        <v>3</v>
      </c>
      <c r="BE17" s="103">
        <v>1267.1999999999998</v>
      </c>
      <c r="BF17" s="103">
        <v>3</v>
      </c>
      <c r="BG17" s="103">
        <v>1267.1999999999998</v>
      </c>
      <c r="BH17" s="103">
        <v>0</v>
      </c>
      <c r="BI17" s="103">
        <v>0</v>
      </c>
      <c r="BJ17" s="103">
        <v>0</v>
      </c>
      <c r="BK17" s="103">
        <v>0</v>
      </c>
      <c r="BL17" s="103">
        <v>0</v>
      </c>
      <c r="BM17" s="103">
        <v>0</v>
      </c>
      <c r="BN17" s="103">
        <v>0</v>
      </c>
      <c r="BO17" s="103">
        <v>0</v>
      </c>
      <c r="BP17" s="103">
        <v>0</v>
      </c>
      <c r="BQ17" s="103">
        <v>0</v>
      </c>
      <c r="BR17" s="103">
        <v>0</v>
      </c>
      <c r="BS17" s="103">
        <v>0</v>
      </c>
      <c r="BT17" s="103">
        <v>0</v>
      </c>
      <c r="BU17" s="103">
        <v>0</v>
      </c>
      <c r="BV17" s="103">
        <v>0</v>
      </c>
      <c r="BW17" s="103">
        <v>0</v>
      </c>
      <c r="BX17" s="103">
        <v>0</v>
      </c>
      <c r="BY17" s="103">
        <v>0</v>
      </c>
      <c r="BZ17" s="103">
        <v>0</v>
      </c>
      <c r="CA17" s="103">
        <v>0</v>
      </c>
      <c r="CB17" s="103">
        <v>0</v>
      </c>
      <c r="CC17" s="103">
        <v>0</v>
      </c>
      <c r="CD17" s="103">
        <v>0</v>
      </c>
      <c r="CE17" s="103">
        <v>0</v>
      </c>
      <c r="CF17" s="103">
        <v>0</v>
      </c>
      <c r="CG17" s="103">
        <v>0</v>
      </c>
      <c r="CH17" s="103">
        <v>0</v>
      </c>
      <c r="CI17" s="103">
        <v>0</v>
      </c>
      <c r="CJ17" s="103">
        <v>0</v>
      </c>
      <c r="CK17" s="103">
        <v>0</v>
      </c>
      <c r="CL17" s="103">
        <v>0</v>
      </c>
      <c r="CM17" s="103">
        <v>0</v>
      </c>
      <c r="CN17" s="103">
        <v>0</v>
      </c>
      <c r="CO17" s="103">
        <v>0</v>
      </c>
      <c r="CP17" s="103">
        <v>0</v>
      </c>
      <c r="CQ17" s="103">
        <v>0</v>
      </c>
      <c r="CR17" s="103">
        <v>0</v>
      </c>
      <c r="CS17" s="103">
        <v>0</v>
      </c>
      <c r="CT17" s="103">
        <v>0</v>
      </c>
      <c r="CU17" s="103">
        <v>0</v>
      </c>
    </row>
    <row r="18" spans="2:99" x14ac:dyDescent="0.2">
      <c r="C18" s="102" t="s">
        <v>183</v>
      </c>
      <c r="D18" s="103">
        <v>0</v>
      </c>
      <c r="E18" s="103">
        <v>0</v>
      </c>
      <c r="F18" s="103">
        <v>0</v>
      </c>
      <c r="G18" s="103">
        <v>0</v>
      </c>
      <c r="H18" s="103">
        <v>34.673340636923427</v>
      </c>
      <c r="I18" s="103">
        <v>22634.756767783612</v>
      </c>
      <c r="J18" s="103">
        <v>4.6088356135372104</v>
      </c>
      <c r="K18" s="103">
        <v>3008.6478885170909</v>
      </c>
      <c r="L18" s="103">
        <v>77</v>
      </c>
      <c r="M18" s="103">
        <v>50265.599999999999</v>
      </c>
      <c r="N18" s="103">
        <v>46.13027574563872</v>
      </c>
      <c r="O18" s="103">
        <v>30113.844006752955</v>
      </c>
      <c r="P18" s="103">
        <v>42.072205507984265</v>
      </c>
      <c r="Q18" s="103">
        <v>27464.735755612128</v>
      </c>
      <c r="R18" s="103">
        <v>3.6204268292682924</v>
      </c>
      <c r="S18" s="103">
        <v>2363.4146341463411</v>
      </c>
      <c r="T18" s="103">
        <v>18</v>
      </c>
      <c r="U18" s="103">
        <v>11750.4</v>
      </c>
      <c r="V18" s="103">
        <v>14</v>
      </c>
      <c r="W18" s="103">
        <v>9139.1999999999989</v>
      </c>
      <c r="X18" s="103">
        <v>19</v>
      </c>
      <c r="Y18" s="103">
        <v>12403.199999999999</v>
      </c>
      <c r="Z18" s="103">
        <v>18</v>
      </c>
      <c r="AA18" s="103">
        <v>11750.4</v>
      </c>
      <c r="AB18" s="103">
        <v>12</v>
      </c>
      <c r="AC18" s="103">
        <v>7833.5999999999995</v>
      </c>
      <c r="AD18" s="103">
        <v>10</v>
      </c>
      <c r="AE18" s="103">
        <v>6528</v>
      </c>
      <c r="AF18" s="103">
        <v>6</v>
      </c>
      <c r="AG18" s="103">
        <v>3916.7999999999997</v>
      </c>
      <c r="AH18" s="103">
        <v>11</v>
      </c>
      <c r="AI18" s="103">
        <v>7180.7999999999993</v>
      </c>
      <c r="AJ18" s="103">
        <v>7</v>
      </c>
      <c r="AK18" s="103">
        <v>4569.5999999999995</v>
      </c>
      <c r="AL18" s="103">
        <v>4</v>
      </c>
      <c r="AM18" s="103">
        <v>2611.1999999999998</v>
      </c>
      <c r="AN18" s="103">
        <v>7</v>
      </c>
      <c r="AO18" s="103">
        <v>4569.5999999999995</v>
      </c>
      <c r="AP18" s="103">
        <v>5</v>
      </c>
      <c r="AQ18" s="103">
        <v>3264</v>
      </c>
      <c r="AR18" s="103">
        <v>3</v>
      </c>
      <c r="AS18" s="103">
        <v>1958.3999999999999</v>
      </c>
      <c r="AT18" s="103">
        <v>3</v>
      </c>
      <c r="AU18" s="103">
        <v>1958.3999999999999</v>
      </c>
      <c r="AV18" s="103">
        <v>4</v>
      </c>
      <c r="AW18" s="103">
        <v>2611.1999999999998</v>
      </c>
      <c r="AX18" s="103">
        <v>4</v>
      </c>
      <c r="AY18" s="103">
        <v>2611.1999999999998</v>
      </c>
      <c r="AZ18" s="103">
        <v>4</v>
      </c>
      <c r="BA18" s="103">
        <v>2611.1999999999998</v>
      </c>
      <c r="BB18" s="103">
        <v>3</v>
      </c>
      <c r="BC18" s="103">
        <v>1958.3999999999999</v>
      </c>
      <c r="BD18" s="103">
        <v>3</v>
      </c>
      <c r="BE18" s="103">
        <v>1958.3999999999999</v>
      </c>
      <c r="BF18" s="103">
        <v>2</v>
      </c>
      <c r="BG18" s="103">
        <v>1305.5999999999999</v>
      </c>
      <c r="BH18" s="103">
        <v>0</v>
      </c>
      <c r="BI18" s="103">
        <v>0</v>
      </c>
      <c r="BJ18" s="103">
        <v>0</v>
      </c>
      <c r="BK18" s="103">
        <v>0</v>
      </c>
      <c r="BL18" s="103">
        <v>0</v>
      </c>
      <c r="BM18" s="103">
        <v>0</v>
      </c>
      <c r="BN18" s="103">
        <v>0</v>
      </c>
      <c r="BO18" s="103">
        <v>0</v>
      </c>
      <c r="BP18" s="103">
        <v>0</v>
      </c>
      <c r="BQ18" s="103">
        <v>0</v>
      </c>
      <c r="BR18" s="103">
        <v>0</v>
      </c>
      <c r="BS18" s="103">
        <v>0</v>
      </c>
      <c r="BT18" s="103">
        <v>0</v>
      </c>
      <c r="BU18" s="103">
        <v>0</v>
      </c>
      <c r="BV18" s="103">
        <v>0</v>
      </c>
      <c r="BW18" s="103">
        <v>0</v>
      </c>
      <c r="BX18" s="103">
        <v>0</v>
      </c>
      <c r="BY18" s="103">
        <v>0</v>
      </c>
      <c r="BZ18" s="103">
        <v>0</v>
      </c>
      <c r="CA18" s="103">
        <v>0</v>
      </c>
      <c r="CB18" s="103">
        <v>0</v>
      </c>
      <c r="CC18" s="103">
        <v>0</v>
      </c>
      <c r="CD18" s="103">
        <v>0</v>
      </c>
      <c r="CE18" s="103">
        <v>0</v>
      </c>
      <c r="CF18" s="103">
        <v>0</v>
      </c>
      <c r="CG18" s="103">
        <v>0</v>
      </c>
      <c r="CH18" s="103">
        <v>0</v>
      </c>
      <c r="CI18" s="103">
        <v>0</v>
      </c>
      <c r="CJ18" s="103">
        <v>0</v>
      </c>
      <c r="CK18" s="103">
        <v>0</v>
      </c>
      <c r="CL18" s="103">
        <v>0</v>
      </c>
      <c r="CM18" s="103">
        <v>0</v>
      </c>
      <c r="CN18" s="103">
        <v>0</v>
      </c>
      <c r="CO18" s="103">
        <v>0</v>
      </c>
      <c r="CP18" s="103">
        <v>0</v>
      </c>
      <c r="CQ18" s="103">
        <v>0</v>
      </c>
      <c r="CR18" s="103">
        <v>0</v>
      </c>
      <c r="CS18" s="103">
        <v>0</v>
      </c>
      <c r="CT18" s="103">
        <v>0</v>
      </c>
      <c r="CU18" s="103">
        <v>0</v>
      </c>
    </row>
    <row r="19" spans="2:99" x14ac:dyDescent="0.2">
      <c r="C19" s="102" t="s">
        <v>184</v>
      </c>
      <c r="D19" s="103">
        <v>0</v>
      </c>
      <c r="E19" s="103">
        <v>0</v>
      </c>
      <c r="F19" s="103">
        <v>0</v>
      </c>
      <c r="G19" s="103">
        <v>0</v>
      </c>
      <c r="H19" s="103">
        <v>40.200974651505426</v>
      </c>
      <c r="I19" s="103">
        <v>13266.32163499679</v>
      </c>
      <c r="J19" s="103">
        <v>5.0519928840696346</v>
      </c>
      <c r="K19" s="103">
        <v>1667.1576517429794</v>
      </c>
      <c r="L19" s="103">
        <v>86</v>
      </c>
      <c r="M19" s="103">
        <v>28380</v>
      </c>
      <c r="N19" s="103">
        <v>51.740714687675855</v>
      </c>
      <c r="O19" s="103">
        <v>17074.435846933033</v>
      </c>
      <c r="P19" s="103">
        <v>41.046054154130992</v>
      </c>
      <c r="Q19" s="103">
        <v>13545.197870863227</v>
      </c>
      <c r="R19" s="103">
        <v>3.9100609756097562</v>
      </c>
      <c r="S19" s="103">
        <v>1290.3201219512196</v>
      </c>
      <c r="T19" s="103">
        <v>20</v>
      </c>
      <c r="U19" s="103">
        <v>6600</v>
      </c>
      <c r="V19" s="103">
        <v>15</v>
      </c>
      <c r="W19" s="103">
        <v>4950</v>
      </c>
      <c r="X19" s="103">
        <v>21</v>
      </c>
      <c r="Y19" s="103">
        <v>6930</v>
      </c>
      <c r="Z19" s="103">
        <v>19</v>
      </c>
      <c r="AA19" s="103">
        <v>6270</v>
      </c>
      <c r="AB19" s="103">
        <v>13</v>
      </c>
      <c r="AC19" s="103">
        <v>4290</v>
      </c>
      <c r="AD19" s="103">
        <v>10</v>
      </c>
      <c r="AE19" s="103">
        <v>3300</v>
      </c>
      <c r="AF19" s="103">
        <v>7</v>
      </c>
      <c r="AG19" s="103">
        <v>2310</v>
      </c>
      <c r="AH19" s="103">
        <v>12</v>
      </c>
      <c r="AI19" s="103">
        <v>3960</v>
      </c>
      <c r="AJ19" s="103">
        <v>7</v>
      </c>
      <c r="AK19" s="103">
        <v>2310</v>
      </c>
      <c r="AL19" s="103">
        <v>4</v>
      </c>
      <c r="AM19" s="103">
        <v>1320</v>
      </c>
      <c r="AN19" s="103">
        <v>7</v>
      </c>
      <c r="AO19" s="103">
        <v>2310</v>
      </c>
      <c r="AP19" s="103">
        <v>5</v>
      </c>
      <c r="AQ19" s="103">
        <v>1650</v>
      </c>
      <c r="AR19" s="103">
        <v>3</v>
      </c>
      <c r="AS19" s="103">
        <v>990</v>
      </c>
      <c r="AT19" s="103">
        <v>3</v>
      </c>
      <c r="AU19" s="103">
        <v>990</v>
      </c>
      <c r="AV19" s="103">
        <v>4</v>
      </c>
      <c r="AW19" s="103">
        <v>1320</v>
      </c>
      <c r="AX19" s="103">
        <v>3</v>
      </c>
      <c r="AY19" s="103">
        <v>990</v>
      </c>
      <c r="AZ19" s="103">
        <v>3</v>
      </c>
      <c r="BA19" s="103">
        <v>990</v>
      </c>
      <c r="BB19" s="103">
        <v>3</v>
      </c>
      <c r="BC19" s="103">
        <v>990</v>
      </c>
      <c r="BD19" s="103">
        <v>3</v>
      </c>
      <c r="BE19" s="103">
        <v>990</v>
      </c>
      <c r="BF19" s="103">
        <v>3</v>
      </c>
      <c r="BG19" s="103">
        <v>990</v>
      </c>
      <c r="BH19" s="103">
        <v>0</v>
      </c>
      <c r="BI19" s="103">
        <v>0</v>
      </c>
      <c r="BJ19" s="103">
        <v>0</v>
      </c>
      <c r="BK19" s="103">
        <v>0</v>
      </c>
      <c r="BL19" s="103">
        <v>0</v>
      </c>
      <c r="BM19" s="103">
        <v>0</v>
      </c>
      <c r="BN19" s="103">
        <v>0</v>
      </c>
      <c r="BO19" s="103">
        <v>0</v>
      </c>
      <c r="BP19" s="103">
        <v>0</v>
      </c>
      <c r="BQ19" s="103">
        <v>0</v>
      </c>
      <c r="BR19" s="103">
        <v>0</v>
      </c>
      <c r="BS19" s="103">
        <v>0</v>
      </c>
      <c r="BT19" s="103">
        <v>0</v>
      </c>
      <c r="BU19" s="103">
        <v>0</v>
      </c>
      <c r="BV19" s="103">
        <v>0</v>
      </c>
      <c r="BW19" s="103">
        <v>0</v>
      </c>
      <c r="BX19" s="103">
        <v>0</v>
      </c>
      <c r="BY19" s="103">
        <v>0</v>
      </c>
      <c r="BZ19" s="103">
        <v>0</v>
      </c>
      <c r="CA19" s="103">
        <v>0</v>
      </c>
      <c r="CB19" s="103">
        <v>0</v>
      </c>
      <c r="CC19" s="103">
        <v>0</v>
      </c>
      <c r="CD19" s="103">
        <v>0</v>
      </c>
      <c r="CE19" s="103">
        <v>0</v>
      </c>
      <c r="CF19" s="103">
        <v>0</v>
      </c>
      <c r="CG19" s="103">
        <v>0</v>
      </c>
      <c r="CH19" s="103">
        <v>0</v>
      </c>
      <c r="CI19" s="103">
        <v>0</v>
      </c>
      <c r="CJ19" s="103">
        <v>0</v>
      </c>
      <c r="CK19" s="103">
        <v>0</v>
      </c>
      <c r="CL19" s="103">
        <v>0</v>
      </c>
      <c r="CM19" s="103">
        <v>0</v>
      </c>
      <c r="CN19" s="103">
        <v>0</v>
      </c>
      <c r="CO19" s="103">
        <v>0</v>
      </c>
      <c r="CP19" s="103">
        <v>0</v>
      </c>
      <c r="CQ19" s="103">
        <v>0</v>
      </c>
      <c r="CR19" s="103">
        <v>0</v>
      </c>
      <c r="CS19" s="103">
        <v>0</v>
      </c>
      <c r="CT19" s="103">
        <v>0</v>
      </c>
      <c r="CU19" s="103">
        <v>0</v>
      </c>
    </row>
    <row r="20" spans="2:99" x14ac:dyDescent="0.2">
      <c r="B20" s="102" t="s">
        <v>127</v>
      </c>
      <c r="C20" s="102" t="s">
        <v>185</v>
      </c>
      <c r="D20" s="103">
        <v>0</v>
      </c>
      <c r="E20" s="103">
        <v>0</v>
      </c>
      <c r="F20" s="103">
        <v>0</v>
      </c>
      <c r="G20" s="103">
        <v>0</v>
      </c>
      <c r="H20" s="103">
        <v>35.343356881115177</v>
      </c>
      <c r="I20" s="103">
        <v>10136.474753503833</v>
      </c>
      <c r="J20" s="103">
        <v>3.9884154347918166</v>
      </c>
      <c r="K20" s="103">
        <v>1143.8775466982931</v>
      </c>
      <c r="L20" s="103">
        <v>49</v>
      </c>
      <c r="M20" s="103">
        <v>14053.2</v>
      </c>
      <c r="N20" s="103">
        <v>29.298958919527291</v>
      </c>
      <c r="O20" s="103">
        <v>8402.9414181204265</v>
      </c>
      <c r="P20" s="103">
        <v>25.140708169405229</v>
      </c>
      <c r="Q20" s="103">
        <v>7210.3551029854198</v>
      </c>
      <c r="R20" s="103">
        <v>2.7515243902439024</v>
      </c>
      <c r="S20" s="103">
        <v>789.13719512195121</v>
      </c>
      <c r="T20" s="103">
        <v>23</v>
      </c>
      <c r="U20" s="103">
        <v>6596.4000000000005</v>
      </c>
      <c r="V20" s="103">
        <v>17</v>
      </c>
      <c r="W20" s="103">
        <v>4875.6000000000004</v>
      </c>
      <c r="X20" s="103">
        <v>22</v>
      </c>
      <c r="Y20" s="103">
        <v>6309.6</v>
      </c>
      <c r="Z20" s="103">
        <v>21</v>
      </c>
      <c r="AA20" s="103">
        <v>6022.8</v>
      </c>
      <c r="AB20" s="103">
        <v>7</v>
      </c>
      <c r="AC20" s="103">
        <v>2007.6000000000001</v>
      </c>
      <c r="AD20" s="103">
        <v>10</v>
      </c>
      <c r="AE20" s="103">
        <v>2868</v>
      </c>
      <c r="AF20" s="103">
        <v>6</v>
      </c>
      <c r="AG20" s="103">
        <v>1720.8000000000002</v>
      </c>
      <c r="AH20" s="103">
        <v>7</v>
      </c>
      <c r="AI20" s="103">
        <v>2007.6000000000001</v>
      </c>
      <c r="AJ20" s="103">
        <v>6</v>
      </c>
      <c r="AK20" s="103">
        <v>1720.8000000000002</v>
      </c>
      <c r="AL20" s="103">
        <v>4</v>
      </c>
      <c r="AM20" s="103">
        <v>1147.2</v>
      </c>
      <c r="AN20" s="103">
        <v>4</v>
      </c>
      <c r="AO20" s="103">
        <v>1147.2</v>
      </c>
      <c r="AP20" s="103">
        <v>5</v>
      </c>
      <c r="AQ20" s="103">
        <v>1434</v>
      </c>
      <c r="AR20" s="103">
        <v>3</v>
      </c>
      <c r="AS20" s="103">
        <v>860.40000000000009</v>
      </c>
      <c r="AT20" s="103">
        <v>2</v>
      </c>
      <c r="AU20" s="103">
        <v>573.6</v>
      </c>
      <c r="AV20" s="103">
        <v>2</v>
      </c>
      <c r="AW20" s="103">
        <v>573.6</v>
      </c>
      <c r="AX20" s="103">
        <v>4</v>
      </c>
      <c r="AY20" s="103">
        <v>1147.2</v>
      </c>
      <c r="AZ20" s="103">
        <v>3</v>
      </c>
      <c r="BA20" s="103">
        <v>860.40000000000009</v>
      </c>
      <c r="BB20" s="103">
        <v>2</v>
      </c>
      <c r="BC20" s="103">
        <v>573.6</v>
      </c>
      <c r="BD20" s="103">
        <v>3</v>
      </c>
      <c r="BE20" s="103">
        <v>860.40000000000009</v>
      </c>
      <c r="BF20" s="103">
        <v>2</v>
      </c>
      <c r="BG20" s="103">
        <v>573.6</v>
      </c>
      <c r="BH20" s="103">
        <v>0</v>
      </c>
      <c r="BI20" s="103">
        <v>0</v>
      </c>
      <c r="BJ20" s="103">
        <v>0</v>
      </c>
      <c r="BK20" s="103">
        <v>0</v>
      </c>
      <c r="BL20" s="103">
        <v>0</v>
      </c>
      <c r="BM20" s="103">
        <v>0</v>
      </c>
      <c r="BN20" s="103">
        <v>0</v>
      </c>
      <c r="BO20" s="103">
        <v>0</v>
      </c>
      <c r="BP20" s="103">
        <v>0</v>
      </c>
      <c r="BQ20" s="103">
        <v>0</v>
      </c>
      <c r="BR20" s="103">
        <v>0</v>
      </c>
      <c r="BS20" s="103">
        <v>0</v>
      </c>
      <c r="BT20" s="103">
        <v>0</v>
      </c>
      <c r="BU20" s="103">
        <v>0</v>
      </c>
      <c r="BV20" s="103">
        <v>0</v>
      </c>
      <c r="BW20" s="103">
        <v>0</v>
      </c>
      <c r="BX20" s="103">
        <v>0</v>
      </c>
      <c r="BY20" s="103">
        <v>0</v>
      </c>
      <c r="BZ20" s="103">
        <v>0</v>
      </c>
      <c r="CA20" s="103">
        <v>0</v>
      </c>
      <c r="CB20" s="103">
        <v>0</v>
      </c>
      <c r="CC20" s="103">
        <v>0</v>
      </c>
      <c r="CD20" s="103">
        <v>0</v>
      </c>
      <c r="CE20" s="103">
        <v>0</v>
      </c>
      <c r="CF20" s="103">
        <v>0</v>
      </c>
      <c r="CG20" s="103">
        <v>0</v>
      </c>
      <c r="CH20" s="103">
        <v>0</v>
      </c>
      <c r="CI20" s="103">
        <v>0</v>
      </c>
      <c r="CJ20" s="103">
        <v>0</v>
      </c>
      <c r="CK20" s="103">
        <v>0</v>
      </c>
      <c r="CL20" s="103">
        <v>0</v>
      </c>
      <c r="CM20" s="103">
        <v>0</v>
      </c>
      <c r="CN20" s="103">
        <v>0</v>
      </c>
      <c r="CO20" s="103">
        <v>0</v>
      </c>
      <c r="CP20" s="103">
        <v>0</v>
      </c>
      <c r="CQ20" s="103">
        <v>0</v>
      </c>
      <c r="CR20" s="103">
        <v>0</v>
      </c>
      <c r="CS20" s="103">
        <v>0</v>
      </c>
      <c r="CT20" s="103">
        <v>0</v>
      </c>
      <c r="CU20" s="103">
        <v>0</v>
      </c>
    </row>
    <row r="21" spans="2:99" x14ac:dyDescent="0.2">
      <c r="C21" s="102" t="s">
        <v>186</v>
      </c>
      <c r="D21" s="103">
        <v>0</v>
      </c>
      <c r="E21" s="103">
        <v>0</v>
      </c>
      <c r="F21" s="103">
        <v>0</v>
      </c>
      <c r="G21" s="103">
        <v>0</v>
      </c>
      <c r="H21" s="103">
        <v>46.314872879755207</v>
      </c>
      <c r="I21" s="103">
        <v>2890.048067696725</v>
      </c>
      <c r="J21" s="103">
        <v>4.7368588250243553</v>
      </c>
      <c r="K21" s="103">
        <v>295.57999068151975</v>
      </c>
      <c r="L21" s="103">
        <v>48</v>
      </c>
      <c r="M21" s="103">
        <v>2995.2</v>
      </c>
      <c r="N21" s="103">
        <v>30.545723128868879</v>
      </c>
      <c r="O21" s="103">
        <v>1906.053123241418</v>
      </c>
      <c r="P21" s="103">
        <v>29.758389261744966</v>
      </c>
      <c r="Q21" s="103">
        <v>1856.9234899328858</v>
      </c>
      <c r="R21" s="103">
        <v>3.0894308943089435</v>
      </c>
      <c r="S21" s="103">
        <v>192.78048780487808</v>
      </c>
      <c r="T21" s="103">
        <v>24</v>
      </c>
      <c r="U21" s="103">
        <v>1497.6</v>
      </c>
      <c r="V21" s="103">
        <v>17</v>
      </c>
      <c r="W21" s="103">
        <v>1060.8</v>
      </c>
      <c r="X21" s="103">
        <v>24</v>
      </c>
      <c r="Y21" s="103">
        <v>1497.6</v>
      </c>
      <c r="Z21" s="103">
        <v>25</v>
      </c>
      <c r="AA21" s="103">
        <v>1560</v>
      </c>
      <c r="AB21" s="103">
        <v>7</v>
      </c>
      <c r="AC21" s="103">
        <v>436.8</v>
      </c>
      <c r="AD21" s="103">
        <v>10</v>
      </c>
      <c r="AE21" s="103">
        <v>624</v>
      </c>
      <c r="AF21" s="103">
        <v>7</v>
      </c>
      <c r="AG21" s="103">
        <v>436.8</v>
      </c>
      <c r="AH21" s="103">
        <v>8</v>
      </c>
      <c r="AI21" s="103">
        <v>499.2</v>
      </c>
      <c r="AJ21" s="103">
        <v>6</v>
      </c>
      <c r="AK21" s="103">
        <v>374.4</v>
      </c>
      <c r="AL21" s="103">
        <v>4</v>
      </c>
      <c r="AM21" s="103">
        <v>249.6</v>
      </c>
      <c r="AN21" s="103">
        <v>4</v>
      </c>
      <c r="AO21" s="103">
        <v>249.6</v>
      </c>
      <c r="AP21" s="103">
        <v>5</v>
      </c>
      <c r="AQ21" s="103">
        <v>312</v>
      </c>
      <c r="AR21" s="103">
        <v>3</v>
      </c>
      <c r="AS21" s="103">
        <v>187.2</v>
      </c>
      <c r="AT21" s="103">
        <v>2</v>
      </c>
      <c r="AU21" s="103">
        <v>124.8</v>
      </c>
      <c r="AV21" s="103">
        <v>3</v>
      </c>
      <c r="AW21" s="103">
        <v>187.2</v>
      </c>
      <c r="AX21" s="103">
        <v>5</v>
      </c>
      <c r="AY21" s="103">
        <v>312</v>
      </c>
      <c r="AZ21" s="103">
        <v>3</v>
      </c>
      <c r="BA21" s="103">
        <v>187.2</v>
      </c>
      <c r="BB21" s="103">
        <v>2</v>
      </c>
      <c r="BC21" s="103">
        <v>124.8</v>
      </c>
      <c r="BD21" s="103">
        <v>3</v>
      </c>
      <c r="BE21" s="103">
        <v>187.2</v>
      </c>
      <c r="BF21" s="103">
        <v>2</v>
      </c>
      <c r="BG21" s="103">
        <v>124.8</v>
      </c>
      <c r="BH21" s="103">
        <v>0</v>
      </c>
      <c r="BI21" s="103">
        <v>0</v>
      </c>
      <c r="BJ21" s="103">
        <v>0</v>
      </c>
      <c r="BK21" s="103">
        <v>0</v>
      </c>
      <c r="BL21" s="103">
        <v>0</v>
      </c>
      <c r="BM21" s="103">
        <v>0</v>
      </c>
      <c r="BN21" s="103">
        <v>0</v>
      </c>
      <c r="BO21" s="103">
        <v>0</v>
      </c>
      <c r="BP21" s="103">
        <v>0</v>
      </c>
      <c r="BQ21" s="103">
        <v>0</v>
      </c>
      <c r="BR21" s="103">
        <v>0</v>
      </c>
      <c r="BS21" s="103">
        <v>0</v>
      </c>
      <c r="BT21" s="103">
        <v>0</v>
      </c>
      <c r="BU21" s="103">
        <v>0</v>
      </c>
      <c r="BV21" s="103">
        <v>0</v>
      </c>
      <c r="BW21" s="103">
        <v>0</v>
      </c>
      <c r="BX21" s="103">
        <v>0</v>
      </c>
      <c r="BY21" s="103">
        <v>0</v>
      </c>
      <c r="BZ21" s="103">
        <v>0</v>
      </c>
      <c r="CA21" s="103">
        <v>0</v>
      </c>
      <c r="CB21" s="103">
        <v>0</v>
      </c>
      <c r="CC21" s="103">
        <v>0</v>
      </c>
      <c r="CD21" s="103">
        <v>0</v>
      </c>
      <c r="CE21" s="103">
        <v>0</v>
      </c>
      <c r="CF21" s="103">
        <v>0</v>
      </c>
      <c r="CG21" s="103">
        <v>0</v>
      </c>
      <c r="CH21" s="103">
        <v>0</v>
      </c>
      <c r="CI21" s="103">
        <v>0</v>
      </c>
      <c r="CJ21" s="103">
        <v>0</v>
      </c>
      <c r="CK21" s="103">
        <v>0</v>
      </c>
      <c r="CL21" s="103">
        <v>0</v>
      </c>
      <c r="CM21" s="103">
        <v>0</v>
      </c>
      <c r="CN21" s="103">
        <v>0</v>
      </c>
      <c r="CO21" s="103">
        <v>0</v>
      </c>
      <c r="CP21" s="103">
        <v>0</v>
      </c>
      <c r="CQ21" s="103">
        <v>0</v>
      </c>
      <c r="CR21" s="103">
        <v>0</v>
      </c>
      <c r="CS21" s="103">
        <v>0</v>
      </c>
      <c r="CT21" s="103">
        <v>0</v>
      </c>
      <c r="CU21" s="103">
        <v>0</v>
      </c>
    </row>
    <row r="22" spans="2:99" x14ac:dyDescent="0.2">
      <c r="C22" s="102" t="s">
        <v>187</v>
      </c>
      <c r="D22" s="103">
        <v>0</v>
      </c>
      <c r="E22" s="103">
        <v>0</v>
      </c>
      <c r="F22" s="103">
        <v>0</v>
      </c>
      <c r="G22" s="103">
        <v>0</v>
      </c>
      <c r="H22" s="103">
        <v>36.515885308450756</v>
      </c>
      <c r="I22" s="103">
        <v>6835.7737297419808</v>
      </c>
      <c r="J22" s="103">
        <v>4.5595959168113858</v>
      </c>
      <c r="K22" s="103">
        <v>853.55635562709131</v>
      </c>
      <c r="L22" s="103">
        <v>47</v>
      </c>
      <c r="M22" s="103">
        <v>8798.4</v>
      </c>
      <c r="N22" s="103">
        <v>31.169105233539675</v>
      </c>
      <c r="O22" s="103">
        <v>5834.8564997186268</v>
      </c>
      <c r="P22" s="103">
        <v>26.679935200185145</v>
      </c>
      <c r="Q22" s="103">
        <v>4994.4838694746586</v>
      </c>
      <c r="R22" s="103">
        <v>2.9928861788617884</v>
      </c>
      <c r="S22" s="103">
        <v>560.26829268292681</v>
      </c>
      <c r="T22" s="103">
        <v>23</v>
      </c>
      <c r="U22" s="103">
        <v>4305.5999999999995</v>
      </c>
      <c r="V22" s="103">
        <v>18</v>
      </c>
      <c r="W22" s="103">
        <v>3369.6</v>
      </c>
      <c r="X22" s="103">
        <v>25</v>
      </c>
      <c r="Y22" s="103">
        <v>4680</v>
      </c>
      <c r="Z22" s="103">
        <v>23</v>
      </c>
      <c r="AA22" s="103">
        <v>4305.5999999999995</v>
      </c>
      <c r="AB22" s="103">
        <v>7</v>
      </c>
      <c r="AC22" s="103">
        <v>1310.3999999999999</v>
      </c>
      <c r="AD22" s="103">
        <v>11</v>
      </c>
      <c r="AE22" s="103">
        <v>2059.1999999999998</v>
      </c>
      <c r="AF22" s="103">
        <v>7</v>
      </c>
      <c r="AG22" s="103">
        <v>1310.3999999999999</v>
      </c>
      <c r="AH22" s="103">
        <v>7</v>
      </c>
      <c r="AI22" s="103">
        <v>1310.3999999999999</v>
      </c>
      <c r="AJ22" s="103">
        <v>6</v>
      </c>
      <c r="AK22" s="103">
        <v>1123.1999999999998</v>
      </c>
      <c r="AL22" s="103">
        <v>4</v>
      </c>
      <c r="AM22" s="103">
        <v>748.8</v>
      </c>
      <c r="AN22" s="103">
        <v>4</v>
      </c>
      <c r="AO22" s="103">
        <v>748.8</v>
      </c>
      <c r="AP22" s="103">
        <v>5</v>
      </c>
      <c r="AQ22" s="103">
        <v>936</v>
      </c>
      <c r="AR22" s="103">
        <v>3</v>
      </c>
      <c r="AS22" s="103">
        <v>561.59999999999991</v>
      </c>
      <c r="AT22" s="103">
        <v>3</v>
      </c>
      <c r="AU22" s="103">
        <v>561.59999999999991</v>
      </c>
      <c r="AV22" s="103">
        <v>2</v>
      </c>
      <c r="AW22" s="103">
        <v>374.4</v>
      </c>
      <c r="AX22" s="103">
        <v>4</v>
      </c>
      <c r="AY22" s="103">
        <v>748.8</v>
      </c>
      <c r="AZ22" s="103">
        <v>3</v>
      </c>
      <c r="BA22" s="103">
        <v>561.59999999999991</v>
      </c>
      <c r="BB22" s="103">
        <v>2</v>
      </c>
      <c r="BC22" s="103">
        <v>374.4</v>
      </c>
      <c r="BD22" s="103">
        <v>3</v>
      </c>
      <c r="BE22" s="103">
        <v>561.59999999999991</v>
      </c>
      <c r="BF22" s="103">
        <v>2</v>
      </c>
      <c r="BG22" s="103">
        <v>374.4</v>
      </c>
      <c r="BH22" s="103">
        <v>0</v>
      </c>
      <c r="BI22" s="103">
        <v>0</v>
      </c>
      <c r="BJ22" s="103">
        <v>0</v>
      </c>
      <c r="BK22" s="103">
        <v>0</v>
      </c>
      <c r="BL22" s="103">
        <v>0</v>
      </c>
      <c r="BM22" s="103">
        <v>0</v>
      </c>
      <c r="BN22" s="103">
        <v>0</v>
      </c>
      <c r="BO22" s="103">
        <v>0</v>
      </c>
      <c r="BP22" s="103">
        <v>0</v>
      </c>
      <c r="BQ22" s="103">
        <v>0</v>
      </c>
      <c r="BR22" s="103">
        <v>0</v>
      </c>
      <c r="BS22" s="103">
        <v>0</v>
      </c>
      <c r="BT22" s="103">
        <v>0</v>
      </c>
      <c r="BU22" s="103">
        <v>0</v>
      </c>
      <c r="BV22" s="103">
        <v>0</v>
      </c>
      <c r="BW22" s="103">
        <v>0</v>
      </c>
      <c r="BX22" s="103">
        <v>0</v>
      </c>
      <c r="BY22" s="103">
        <v>0</v>
      </c>
      <c r="BZ22" s="103">
        <v>0</v>
      </c>
      <c r="CA22" s="103">
        <v>0</v>
      </c>
      <c r="CB22" s="103">
        <v>0</v>
      </c>
      <c r="CC22" s="103">
        <v>0</v>
      </c>
      <c r="CD22" s="103">
        <v>0</v>
      </c>
      <c r="CE22" s="103">
        <v>0</v>
      </c>
      <c r="CF22" s="103">
        <v>0</v>
      </c>
      <c r="CG22" s="103">
        <v>0</v>
      </c>
      <c r="CH22" s="103">
        <v>0</v>
      </c>
      <c r="CI22" s="103">
        <v>0</v>
      </c>
      <c r="CJ22" s="103">
        <v>0</v>
      </c>
      <c r="CK22" s="103">
        <v>0</v>
      </c>
      <c r="CL22" s="103">
        <v>0</v>
      </c>
      <c r="CM22" s="103">
        <v>0</v>
      </c>
      <c r="CN22" s="103">
        <v>0</v>
      </c>
      <c r="CO22" s="103">
        <v>0</v>
      </c>
      <c r="CP22" s="103">
        <v>0</v>
      </c>
      <c r="CQ22" s="103">
        <v>0</v>
      </c>
      <c r="CR22" s="103">
        <v>0</v>
      </c>
      <c r="CS22" s="103">
        <v>0</v>
      </c>
      <c r="CT22" s="103">
        <v>0</v>
      </c>
      <c r="CU22" s="103">
        <v>0</v>
      </c>
    </row>
    <row r="23" spans="2:99" x14ac:dyDescent="0.2">
      <c r="C23" s="102" t="s">
        <v>188</v>
      </c>
      <c r="D23" s="103">
        <v>0</v>
      </c>
      <c r="E23" s="103">
        <v>0</v>
      </c>
      <c r="F23" s="103">
        <v>0</v>
      </c>
      <c r="G23" s="103">
        <v>0</v>
      </c>
      <c r="H23" s="103">
        <v>42.043519323032754</v>
      </c>
      <c r="I23" s="103">
        <v>12360.79468097163</v>
      </c>
      <c r="J23" s="103">
        <v>4.4808124020500664</v>
      </c>
      <c r="K23" s="103">
        <v>1317.3588462027194</v>
      </c>
      <c r="L23" s="103">
        <v>48</v>
      </c>
      <c r="M23" s="103">
        <v>14112</v>
      </c>
      <c r="N23" s="103">
        <v>29.298958919527291</v>
      </c>
      <c r="O23" s="103">
        <v>8613.8939223410234</v>
      </c>
      <c r="P23" s="103">
        <v>27.706086554038418</v>
      </c>
      <c r="Q23" s="103">
        <v>8145.5894468872948</v>
      </c>
      <c r="R23" s="103">
        <v>2.7032520325203251</v>
      </c>
      <c r="S23" s="103">
        <v>794.7560975609756</v>
      </c>
      <c r="T23" s="103">
        <v>22</v>
      </c>
      <c r="U23" s="103">
        <v>6468</v>
      </c>
      <c r="V23" s="103">
        <v>16</v>
      </c>
      <c r="W23" s="103">
        <v>4704</v>
      </c>
      <c r="X23" s="103">
        <v>24</v>
      </c>
      <c r="Y23" s="103">
        <v>7056</v>
      </c>
      <c r="Z23" s="103">
        <v>24</v>
      </c>
      <c r="AA23" s="103">
        <v>7056</v>
      </c>
      <c r="AB23" s="103">
        <v>8</v>
      </c>
      <c r="AC23" s="103">
        <v>2352</v>
      </c>
      <c r="AD23" s="103">
        <v>10</v>
      </c>
      <c r="AE23" s="103">
        <v>2940</v>
      </c>
      <c r="AF23" s="103">
        <v>7</v>
      </c>
      <c r="AG23" s="103">
        <v>2058</v>
      </c>
      <c r="AH23" s="103">
        <v>7</v>
      </c>
      <c r="AI23" s="103">
        <v>2058</v>
      </c>
      <c r="AJ23" s="103">
        <v>7</v>
      </c>
      <c r="AK23" s="103">
        <v>2058</v>
      </c>
      <c r="AL23" s="103">
        <v>4</v>
      </c>
      <c r="AM23" s="103">
        <v>1176</v>
      </c>
      <c r="AN23" s="103">
        <v>4</v>
      </c>
      <c r="AO23" s="103">
        <v>1176</v>
      </c>
      <c r="AP23" s="103">
        <v>5</v>
      </c>
      <c r="AQ23" s="103">
        <v>1470</v>
      </c>
      <c r="AR23" s="103">
        <v>3</v>
      </c>
      <c r="AS23" s="103">
        <v>882</v>
      </c>
      <c r="AT23" s="103">
        <v>2</v>
      </c>
      <c r="AU23" s="103">
        <v>588</v>
      </c>
      <c r="AV23" s="103">
        <v>3</v>
      </c>
      <c r="AW23" s="103">
        <v>882</v>
      </c>
      <c r="AX23" s="103">
        <v>4</v>
      </c>
      <c r="AY23" s="103">
        <v>1176</v>
      </c>
      <c r="AZ23" s="103">
        <v>3</v>
      </c>
      <c r="BA23" s="103">
        <v>882</v>
      </c>
      <c r="BB23" s="103">
        <v>2</v>
      </c>
      <c r="BC23" s="103">
        <v>588</v>
      </c>
      <c r="BD23" s="103">
        <v>3</v>
      </c>
      <c r="BE23" s="103">
        <v>882</v>
      </c>
      <c r="BF23" s="103">
        <v>2</v>
      </c>
      <c r="BG23" s="103">
        <v>588</v>
      </c>
      <c r="BH23" s="103">
        <v>0</v>
      </c>
      <c r="BI23" s="103">
        <v>0</v>
      </c>
      <c r="BJ23" s="103">
        <v>0</v>
      </c>
      <c r="BK23" s="103">
        <v>0</v>
      </c>
      <c r="BL23" s="103">
        <v>0</v>
      </c>
      <c r="BM23" s="103">
        <v>0</v>
      </c>
      <c r="BN23" s="103">
        <v>0</v>
      </c>
      <c r="BO23" s="103">
        <v>0</v>
      </c>
      <c r="BP23" s="103">
        <v>0</v>
      </c>
      <c r="BQ23" s="103">
        <v>0</v>
      </c>
      <c r="BR23" s="103">
        <v>0</v>
      </c>
      <c r="BS23" s="103">
        <v>0</v>
      </c>
      <c r="BT23" s="103">
        <v>0</v>
      </c>
      <c r="BU23" s="103">
        <v>0</v>
      </c>
      <c r="BV23" s="103">
        <v>0</v>
      </c>
      <c r="BW23" s="103">
        <v>0</v>
      </c>
      <c r="BX23" s="103">
        <v>0</v>
      </c>
      <c r="BY23" s="103">
        <v>0</v>
      </c>
      <c r="BZ23" s="103">
        <v>0</v>
      </c>
      <c r="CA23" s="103">
        <v>0</v>
      </c>
      <c r="CB23" s="103">
        <v>0</v>
      </c>
      <c r="CC23" s="103">
        <v>0</v>
      </c>
      <c r="CD23" s="103">
        <v>0</v>
      </c>
      <c r="CE23" s="103">
        <v>0</v>
      </c>
      <c r="CF23" s="103">
        <v>0</v>
      </c>
      <c r="CG23" s="103">
        <v>0</v>
      </c>
      <c r="CH23" s="103">
        <v>0</v>
      </c>
      <c r="CI23" s="103">
        <v>0</v>
      </c>
      <c r="CJ23" s="103">
        <v>0</v>
      </c>
      <c r="CK23" s="103">
        <v>0</v>
      </c>
      <c r="CL23" s="103">
        <v>0</v>
      </c>
      <c r="CM23" s="103">
        <v>0</v>
      </c>
      <c r="CN23" s="103">
        <v>0</v>
      </c>
      <c r="CO23" s="103">
        <v>0</v>
      </c>
      <c r="CP23" s="103">
        <v>0</v>
      </c>
      <c r="CQ23" s="103">
        <v>0</v>
      </c>
      <c r="CR23" s="103">
        <v>0</v>
      </c>
      <c r="CS23" s="103">
        <v>0</v>
      </c>
      <c r="CT23" s="103">
        <v>0</v>
      </c>
      <c r="CU23" s="103">
        <v>0</v>
      </c>
    </row>
    <row r="24" spans="2:99" x14ac:dyDescent="0.2">
      <c r="C24" s="102" t="s">
        <v>189</v>
      </c>
      <c r="D24" s="103">
        <v>0</v>
      </c>
      <c r="E24" s="103">
        <v>0</v>
      </c>
      <c r="F24" s="103">
        <v>0</v>
      </c>
      <c r="G24" s="103">
        <v>0</v>
      </c>
      <c r="H24" s="103">
        <v>35.845869064258999</v>
      </c>
      <c r="I24" s="103">
        <v>13162.603120395905</v>
      </c>
      <c r="J24" s="103">
        <v>4.185374221695116</v>
      </c>
      <c r="K24" s="103">
        <v>1536.8694142064464</v>
      </c>
      <c r="L24" s="103">
        <v>47</v>
      </c>
      <c r="M24" s="103">
        <v>17258.399999999998</v>
      </c>
      <c r="N24" s="103">
        <v>29.922341024198087</v>
      </c>
      <c r="O24" s="103">
        <v>10987.483624085537</v>
      </c>
      <c r="P24" s="103">
        <v>26.679935200185145</v>
      </c>
      <c r="Q24" s="103">
        <v>9796.8722055079852</v>
      </c>
      <c r="R24" s="103">
        <v>2.5584349593495936</v>
      </c>
      <c r="S24" s="103">
        <v>939.45731707317077</v>
      </c>
      <c r="T24" s="103">
        <v>20</v>
      </c>
      <c r="U24" s="103">
        <v>7344</v>
      </c>
      <c r="V24" s="103">
        <v>19</v>
      </c>
      <c r="W24" s="103">
        <v>6976.8</v>
      </c>
      <c r="X24" s="103">
        <v>23</v>
      </c>
      <c r="Y24" s="103">
        <v>8445.6</v>
      </c>
      <c r="Z24" s="103">
        <v>25</v>
      </c>
      <c r="AA24" s="103">
        <v>9180</v>
      </c>
      <c r="AB24" s="103">
        <v>8</v>
      </c>
      <c r="AC24" s="103">
        <v>2937.6</v>
      </c>
      <c r="AD24" s="103">
        <v>11</v>
      </c>
      <c r="AE24" s="103">
        <v>4039.2</v>
      </c>
      <c r="AF24" s="103">
        <v>6</v>
      </c>
      <c r="AG24" s="103">
        <v>2203.1999999999998</v>
      </c>
      <c r="AH24" s="103">
        <v>7</v>
      </c>
      <c r="AI24" s="103">
        <v>2570.4</v>
      </c>
      <c r="AJ24" s="103">
        <v>6</v>
      </c>
      <c r="AK24" s="103">
        <v>2203.1999999999998</v>
      </c>
      <c r="AL24" s="103">
        <v>4</v>
      </c>
      <c r="AM24" s="103">
        <v>1468.8</v>
      </c>
      <c r="AN24" s="103">
        <v>4</v>
      </c>
      <c r="AO24" s="103">
        <v>1468.8</v>
      </c>
      <c r="AP24" s="103">
        <v>5</v>
      </c>
      <c r="AQ24" s="103">
        <v>1836</v>
      </c>
      <c r="AR24" s="103">
        <v>3</v>
      </c>
      <c r="AS24" s="103">
        <v>1101.5999999999999</v>
      </c>
      <c r="AT24" s="103">
        <v>3</v>
      </c>
      <c r="AU24" s="103">
        <v>1101.5999999999999</v>
      </c>
      <c r="AV24" s="103">
        <v>2</v>
      </c>
      <c r="AW24" s="103">
        <v>734.4</v>
      </c>
      <c r="AX24" s="103">
        <v>4</v>
      </c>
      <c r="AY24" s="103">
        <v>1468.8</v>
      </c>
      <c r="AZ24" s="103">
        <v>3</v>
      </c>
      <c r="BA24" s="103">
        <v>1101.5999999999999</v>
      </c>
      <c r="BB24" s="103">
        <v>2</v>
      </c>
      <c r="BC24" s="103">
        <v>734.4</v>
      </c>
      <c r="BD24" s="103">
        <v>3</v>
      </c>
      <c r="BE24" s="103">
        <v>1101.5999999999999</v>
      </c>
      <c r="BF24" s="103">
        <v>2</v>
      </c>
      <c r="BG24" s="103">
        <v>734.4</v>
      </c>
      <c r="BH24" s="103">
        <v>0</v>
      </c>
      <c r="BI24" s="103">
        <v>0</v>
      </c>
      <c r="BJ24" s="103">
        <v>0</v>
      </c>
      <c r="BK24" s="103">
        <v>0</v>
      </c>
      <c r="BL24" s="103">
        <v>0</v>
      </c>
      <c r="BM24" s="103">
        <v>0</v>
      </c>
      <c r="BN24" s="103">
        <v>0</v>
      </c>
      <c r="BO24" s="103">
        <v>0</v>
      </c>
      <c r="BP24" s="103">
        <v>0</v>
      </c>
      <c r="BQ24" s="103">
        <v>0</v>
      </c>
      <c r="BR24" s="103">
        <v>0</v>
      </c>
      <c r="BS24" s="103">
        <v>0</v>
      </c>
      <c r="BT24" s="103">
        <v>0</v>
      </c>
      <c r="BU24" s="103">
        <v>0</v>
      </c>
      <c r="BV24" s="103">
        <v>0</v>
      </c>
      <c r="BW24" s="103">
        <v>0</v>
      </c>
      <c r="BX24" s="103">
        <v>0</v>
      </c>
      <c r="BY24" s="103">
        <v>0</v>
      </c>
      <c r="BZ24" s="103">
        <v>0</v>
      </c>
      <c r="CA24" s="103">
        <v>0</v>
      </c>
      <c r="CB24" s="103">
        <v>0</v>
      </c>
      <c r="CC24" s="103">
        <v>0</v>
      </c>
      <c r="CD24" s="103">
        <v>0</v>
      </c>
      <c r="CE24" s="103">
        <v>0</v>
      </c>
      <c r="CF24" s="103">
        <v>0</v>
      </c>
      <c r="CG24" s="103">
        <v>0</v>
      </c>
      <c r="CH24" s="103">
        <v>0</v>
      </c>
      <c r="CI24" s="103">
        <v>0</v>
      </c>
      <c r="CJ24" s="103">
        <v>0</v>
      </c>
      <c r="CK24" s="103">
        <v>0</v>
      </c>
      <c r="CL24" s="103">
        <v>0</v>
      </c>
      <c r="CM24" s="103">
        <v>0</v>
      </c>
      <c r="CN24" s="103">
        <v>0</v>
      </c>
      <c r="CO24" s="103">
        <v>0</v>
      </c>
      <c r="CP24" s="103">
        <v>0</v>
      </c>
      <c r="CQ24" s="103">
        <v>0</v>
      </c>
      <c r="CR24" s="103">
        <v>0</v>
      </c>
      <c r="CS24" s="103">
        <v>0</v>
      </c>
      <c r="CT24" s="103">
        <v>0</v>
      </c>
      <c r="CU24" s="103">
        <v>0</v>
      </c>
    </row>
    <row r="25" spans="2:99" x14ac:dyDescent="0.2">
      <c r="C25" s="102" t="s">
        <v>190</v>
      </c>
      <c r="D25" s="103">
        <v>0</v>
      </c>
      <c r="E25" s="103">
        <v>0</v>
      </c>
      <c r="F25" s="103">
        <v>0</v>
      </c>
      <c r="G25" s="103">
        <v>0</v>
      </c>
      <c r="H25" s="103">
        <v>30.904499263344793</v>
      </c>
      <c r="I25" s="103">
        <v>16391.746409278076</v>
      </c>
      <c r="J25" s="103">
        <v>3.6831293150917026</v>
      </c>
      <c r="K25" s="103">
        <v>1953.531788724639</v>
      </c>
      <c r="L25" s="103">
        <v>49</v>
      </c>
      <c r="M25" s="103">
        <v>25989.599999999999</v>
      </c>
      <c r="N25" s="103">
        <v>30.545723128868879</v>
      </c>
      <c r="O25" s="103">
        <v>16201.451547552053</v>
      </c>
      <c r="P25" s="103">
        <v>28.219162230965054</v>
      </c>
      <c r="Q25" s="103">
        <v>14967.443647303864</v>
      </c>
      <c r="R25" s="103">
        <v>2.6067073170731709</v>
      </c>
      <c r="S25" s="103">
        <v>1382.5975609756099</v>
      </c>
      <c r="T25" s="103">
        <v>21</v>
      </c>
      <c r="U25" s="103">
        <v>11138.4</v>
      </c>
      <c r="V25" s="103">
        <v>16</v>
      </c>
      <c r="W25" s="103">
        <v>8486.4</v>
      </c>
      <c r="X25" s="103">
        <v>23</v>
      </c>
      <c r="Y25" s="103">
        <v>12199.199999999999</v>
      </c>
      <c r="Z25" s="103">
        <v>21</v>
      </c>
      <c r="AA25" s="103">
        <v>11138.4</v>
      </c>
      <c r="AB25" s="103">
        <v>7</v>
      </c>
      <c r="AC25" s="103">
        <v>3712.7999999999997</v>
      </c>
      <c r="AD25" s="103">
        <v>11</v>
      </c>
      <c r="AE25" s="103">
        <v>5834.4</v>
      </c>
      <c r="AF25" s="103">
        <v>6</v>
      </c>
      <c r="AG25" s="103">
        <v>3182.3999999999996</v>
      </c>
      <c r="AH25" s="103">
        <v>7</v>
      </c>
      <c r="AI25" s="103">
        <v>3712.7999999999997</v>
      </c>
      <c r="AJ25" s="103">
        <v>6</v>
      </c>
      <c r="AK25" s="103">
        <v>3182.3999999999996</v>
      </c>
      <c r="AL25" s="103">
        <v>4</v>
      </c>
      <c r="AM25" s="103">
        <v>2121.6</v>
      </c>
      <c r="AN25" s="103">
        <v>3</v>
      </c>
      <c r="AO25" s="103">
        <v>1591.1999999999998</v>
      </c>
      <c r="AP25" s="103">
        <v>5</v>
      </c>
      <c r="AQ25" s="103">
        <v>2652</v>
      </c>
      <c r="AR25" s="103">
        <v>3</v>
      </c>
      <c r="AS25" s="103">
        <v>1591.1999999999998</v>
      </c>
      <c r="AT25" s="103">
        <v>2</v>
      </c>
      <c r="AU25" s="103">
        <v>1060.8</v>
      </c>
      <c r="AV25" s="103">
        <v>3</v>
      </c>
      <c r="AW25" s="103">
        <v>1591.1999999999998</v>
      </c>
      <c r="AX25" s="103">
        <v>4</v>
      </c>
      <c r="AY25" s="103">
        <v>2121.6</v>
      </c>
      <c r="AZ25" s="103">
        <v>3</v>
      </c>
      <c r="BA25" s="103">
        <v>1591.1999999999998</v>
      </c>
      <c r="BB25" s="103">
        <v>2</v>
      </c>
      <c r="BC25" s="103">
        <v>1060.8</v>
      </c>
      <c r="BD25" s="103">
        <v>3</v>
      </c>
      <c r="BE25" s="103">
        <v>1591.1999999999998</v>
      </c>
      <c r="BF25" s="103">
        <v>2</v>
      </c>
      <c r="BG25" s="103">
        <v>1060.8</v>
      </c>
      <c r="BH25" s="103">
        <v>0</v>
      </c>
      <c r="BI25" s="103">
        <v>0</v>
      </c>
      <c r="BJ25" s="103">
        <v>0</v>
      </c>
      <c r="BK25" s="103">
        <v>0</v>
      </c>
      <c r="BL25" s="103">
        <v>0</v>
      </c>
      <c r="BM25" s="103">
        <v>0</v>
      </c>
      <c r="BN25" s="103">
        <v>0</v>
      </c>
      <c r="BO25" s="103">
        <v>0</v>
      </c>
      <c r="BP25" s="103">
        <v>0</v>
      </c>
      <c r="BQ25" s="103">
        <v>0</v>
      </c>
      <c r="BR25" s="103">
        <v>0</v>
      </c>
      <c r="BS25" s="103">
        <v>0</v>
      </c>
      <c r="BT25" s="103">
        <v>0</v>
      </c>
      <c r="BU25" s="103">
        <v>0</v>
      </c>
      <c r="BV25" s="103">
        <v>0</v>
      </c>
      <c r="BW25" s="103">
        <v>0</v>
      </c>
      <c r="BX25" s="103">
        <v>0</v>
      </c>
      <c r="BY25" s="103">
        <v>0</v>
      </c>
      <c r="BZ25" s="103">
        <v>0</v>
      </c>
      <c r="CA25" s="103">
        <v>0</v>
      </c>
      <c r="CB25" s="103">
        <v>0</v>
      </c>
      <c r="CC25" s="103">
        <v>0</v>
      </c>
      <c r="CD25" s="103">
        <v>0</v>
      </c>
      <c r="CE25" s="103">
        <v>0</v>
      </c>
      <c r="CF25" s="103">
        <v>0</v>
      </c>
      <c r="CG25" s="103">
        <v>0</v>
      </c>
      <c r="CH25" s="103">
        <v>0</v>
      </c>
      <c r="CI25" s="103">
        <v>0</v>
      </c>
      <c r="CJ25" s="103">
        <v>0</v>
      </c>
      <c r="CK25" s="103">
        <v>0</v>
      </c>
      <c r="CL25" s="103">
        <v>0</v>
      </c>
      <c r="CM25" s="103">
        <v>0</v>
      </c>
      <c r="CN25" s="103">
        <v>0</v>
      </c>
      <c r="CO25" s="103">
        <v>0</v>
      </c>
      <c r="CP25" s="103">
        <v>0</v>
      </c>
      <c r="CQ25" s="103">
        <v>0</v>
      </c>
      <c r="CR25" s="103">
        <v>0</v>
      </c>
      <c r="CS25" s="103">
        <v>0</v>
      </c>
      <c r="CT25" s="103">
        <v>0</v>
      </c>
      <c r="CU25" s="103">
        <v>0</v>
      </c>
    </row>
    <row r="26" spans="2:99" x14ac:dyDescent="0.2">
      <c r="C26" s="102" t="s">
        <v>191</v>
      </c>
      <c r="D26" s="103">
        <v>0</v>
      </c>
      <c r="E26" s="103">
        <v>0</v>
      </c>
      <c r="F26" s="103">
        <v>0</v>
      </c>
      <c r="G26" s="103">
        <v>0</v>
      </c>
      <c r="H26" s="103">
        <v>35.092100789543274</v>
      </c>
      <c r="I26" s="103">
        <v>17054.760983718032</v>
      </c>
      <c r="J26" s="103">
        <v>3.5354102249142274</v>
      </c>
      <c r="K26" s="103">
        <v>1718.2093693083145</v>
      </c>
      <c r="L26" s="103">
        <v>48</v>
      </c>
      <c r="M26" s="103">
        <v>23328</v>
      </c>
      <c r="N26" s="103">
        <v>29.298958919527291</v>
      </c>
      <c r="O26" s="103">
        <v>14239.294034890263</v>
      </c>
      <c r="P26" s="103">
        <v>28.73223790789169</v>
      </c>
      <c r="Q26" s="103">
        <v>13963.867623235361</v>
      </c>
      <c r="R26" s="103">
        <v>2.7997967479674797</v>
      </c>
      <c r="S26" s="103">
        <v>1360.7012195121952</v>
      </c>
      <c r="T26" s="103">
        <v>22</v>
      </c>
      <c r="U26" s="103">
        <v>10692</v>
      </c>
      <c r="V26" s="103">
        <v>18</v>
      </c>
      <c r="W26" s="103">
        <v>8748</v>
      </c>
      <c r="X26" s="103">
        <v>23</v>
      </c>
      <c r="Y26" s="103">
        <v>11178</v>
      </c>
      <c r="Z26" s="103">
        <v>25</v>
      </c>
      <c r="AA26" s="103">
        <v>12150</v>
      </c>
      <c r="AB26" s="103">
        <v>8</v>
      </c>
      <c r="AC26" s="103">
        <v>3888</v>
      </c>
      <c r="AD26" s="103">
        <v>10</v>
      </c>
      <c r="AE26" s="103">
        <v>4860</v>
      </c>
      <c r="AF26" s="103">
        <v>7</v>
      </c>
      <c r="AG26" s="103">
        <v>3402</v>
      </c>
      <c r="AH26" s="103">
        <v>7</v>
      </c>
      <c r="AI26" s="103">
        <v>3402</v>
      </c>
      <c r="AJ26" s="103">
        <v>6</v>
      </c>
      <c r="AK26" s="103">
        <v>2916</v>
      </c>
      <c r="AL26" s="103">
        <v>4</v>
      </c>
      <c r="AM26" s="103">
        <v>1944</v>
      </c>
      <c r="AN26" s="103">
        <v>4</v>
      </c>
      <c r="AO26" s="103">
        <v>1944</v>
      </c>
      <c r="AP26" s="103">
        <v>5</v>
      </c>
      <c r="AQ26" s="103">
        <v>2430</v>
      </c>
      <c r="AR26" s="103">
        <v>3</v>
      </c>
      <c r="AS26" s="103">
        <v>1458</v>
      </c>
      <c r="AT26" s="103">
        <v>3</v>
      </c>
      <c r="AU26" s="103">
        <v>1458</v>
      </c>
      <c r="AV26" s="103">
        <v>2</v>
      </c>
      <c r="AW26" s="103">
        <v>972</v>
      </c>
      <c r="AX26" s="103">
        <v>4</v>
      </c>
      <c r="AY26" s="103">
        <v>1944</v>
      </c>
      <c r="AZ26" s="103">
        <v>3</v>
      </c>
      <c r="BA26" s="103">
        <v>1458</v>
      </c>
      <c r="BB26" s="103">
        <v>2</v>
      </c>
      <c r="BC26" s="103">
        <v>972</v>
      </c>
      <c r="BD26" s="103">
        <v>3</v>
      </c>
      <c r="BE26" s="103">
        <v>1458</v>
      </c>
      <c r="BF26" s="103">
        <v>2</v>
      </c>
      <c r="BG26" s="103">
        <v>972</v>
      </c>
      <c r="BH26" s="103">
        <v>0</v>
      </c>
      <c r="BI26" s="103">
        <v>0</v>
      </c>
      <c r="BJ26" s="103">
        <v>0</v>
      </c>
      <c r="BK26" s="103">
        <v>0</v>
      </c>
      <c r="BL26" s="103">
        <v>0</v>
      </c>
      <c r="BM26" s="103">
        <v>0</v>
      </c>
      <c r="BN26" s="103">
        <v>0</v>
      </c>
      <c r="BO26" s="103">
        <v>0</v>
      </c>
      <c r="BP26" s="103">
        <v>0</v>
      </c>
      <c r="BQ26" s="103">
        <v>0</v>
      </c>
      <c r="BR26" s="103">
        <v>0</v>
      </c>
      <c r="BS26" s="103">
        <v>0</v>
      </c>
      <c r="BT26" s="103">
        <v>0</v>
      </c>
      <c r="BU26" s="103">
        <v>0</v>
      </c>
      <c r="BV26" s="103">
        <v>0</v>
      </c>
      <c r="BW26" s="103">
        <v>0</v>
      </c>
      <c r="BX26" s="103">
        <v>0</v>
      </c>
      <c r="BY26" s="103">
        <v>0</v>
      </c>
      <c r="BZ26" s="103">
        <v>0</v>
      </c>
      <c r="CA26" s="103">
        <v>0</v>
      </c>
      <c r="CB26" s="103">
        <v>0</v>
      </c>
      <c r="CC26" s="103">
        <v>0</v>
      </c>
      <c r="CD26" s="103">
        <v>0</v>
      </c>
      <c r="CE26" s="103">
        <v>0</v>
      </c>
      <c r="CF26" s="103">
        <v>0</v>
      </c>
      <c r="CG26" s="103">
        <v>0</v>
      </c>
      <c r="CH26" s="103">
        <v>0</v>
      </c>
      <c r="CI26" s="103">
        <v>0</v>
      </c>
      <c r="CJ26" s="103">
        <v>0</v>
      </c>
      <c r="CK26" s="103">
        <v>0</v>
      </c>
      <c r="CL26" s="103">
        <v>0</v>
      </c>
      <c r="CM26" s="103">
        <v>0</v>
      </c>
      <c r="CN26" s="103">
        <v>0</v>
      </c>
      <c r="CO26" s="103">
        <v>0</v>
      </c>
      <c r="CP26" s="103">
        <v>0</v>
      </c>
      <c r="CQ26" s="103">
        <v>0</v>
      </c>
      <c r="CR26" s="103">
        <v>0</v>
      </c>
      <c r="CS26" s="103">
        <v>0</v>
      </c>
      <c r="CT26" s="103">
        <v>0</v>
      </c>
      <c r="CU26" s="103">
        <v>0</v>
      </c>
    </row>
    <row r="27" spans="2:99" x14ac:dyDescent="0.2">
      <c r="C27" s="102" t="s">
        <v>192</v>
      </c>
      <c r="D27" s="103">
        <v>0</v>
      </c>
      <c r="E27" s="103">
        <v>0</v>
      </c>
      <c r="F27" s="103">
        <v>0</v>
      </c>
      <c r="G27" s="103">
        <v>0</v>
      </c>
      <c r="H27" s="103">
        <v>35.678365003211063</v>
      </c>
      <c r="I27" s="103">
        <v>15241.797529371766</v>
      </c>
      <c r="J27" s="103">
        <v>4.2543097971112713</v>
      </c>
      <c r="K27" s="103">
        <v>1817.4411453259352</v>
      </c>
      <c r="L27" s="103">
        <v>47</v>
      </c>
      <c r="M27" s="103">
        <v>20078.399999999998</v>
      </c>
      <c r="N27" s="103">
        <v>33.662633652222844</v>
      </c>
      <c r="O27" s="103">
        <v>14380.6770962296</v>
      </c>
      <c r="P27" s="103">
        <v>26.166859523258506</v>
      </c>
      <c r="Q27" s="103">
        <v>11178.482388336033</v>
      </c>
      <c r="R27" s="103">
        <v>2.7515243902439024</v>
      </c>
      <c r="S27" s="103">
        <v>1175.4512195121952</v>
      </c>
      <c r="T27" s="103">
        <v>20</v>
      </c>
      <c r="U27" s="103">
        <v>8544</v>
      </c>
      <c r="V27" s="103">
        <v>16</v>
      </c>
      <c r="W27" s="103">
        <v>6835.2</v>
      </c>
      <c r="X27" s="103">
        <v>25</v>
      </c>
      <c r="Y27" s="103">
        <v>10680</v>
      </c>
      <c r="Z27" s="103">
        <v>24</v>
      </c>
      <c r="AA27" s="103">
        <v>10252.799999999999</v>
      </c>
      <c r="AB27" s="103">
        <v>8</v>
      </c>
      <c r="AC27" s="103">
        <v>3417.6</v>
      </c>
      <c r="AD27" s="103">
        <v>10</v>
      </c>
      <c r="AE27" s="103">
        <v>4272</v>
      </c>
      <c r="AF27" s="103">
        <v>6</v>
      </c>
      <c r="AG27" s="103">
        <v>2563.1999999999998</v>
      </c>
      <c r="AH27" s="103">
        <v>7</v>
      </c>
      <c r="AI27" s="103">
        <v>2990.4</v>
      </c>
      <c r="AJ27" s="103">
        <v>6</v>
      </c>
      <c r="AK27" s="103">
        <v>2563.1999999999998</v>
      </c>
      <c r="AL27" s="103">
        <v>4</v>
      </c>
      <c r="AM27" s="103">
        <v>1708.8</v>
      </c>
      <c r="AN27" s="103">
        <v>4</v>
      </c>
      <c r="AO27" s="103">
        <v>1708.8</v>
      </c>
      <c r="AP27" s="103">
        <v>4</v>
      </c>
      <c r="AQ27" s="103">
        <v>1708.8</v>
      </c>
      <c r="AR27" s="103">
        <v>3</v>
      </c>
      <c r="AS27" s="103">
        <v>1281.5999999999999</v>
      </c>
      <c r="AT27" s="103">
        <v>2</v>
      </c>
      <c r="AU27" s="103">
        <v>854.4</v>
      </c>
      <c r="AV27" s="103">
        <v>3</v>
      </c>
      <c r="AW27" s="103">
        <v>1281.5999999999999</v>
      </c>
      <c r="AX27" s="103">
        <v>4</v>
      </c>
      <c r="AY27" s="103">
        <v>1708.8</v>
      </c>
      <c r="AZ27" s="103">
        <v>3</v>
      </c>
      <c r="BA27" s="103">
        <v>1281.5999999999999</v>
      </c>
      <c r="BB27" s="103">
        <v>2</v>
      </c>
      <c r="BC27" s="103">
        <v>854.4</v>
      </c>
      <c r="BD27" s="103">
        <v>3</v>
      </c>
      <c r="BE27" s="103">
        <v>1281.5999999999999</v>
      </c>
      <c r="BF27" s="103">
        <v>2</v>
      </c>
      <c r="BG27" s="103">
        <v>854.4</v>
      </c>
      <c r="BH27" s="103">
        <v>0</v>
      </c>
      <c r="BI27" s="103">
        <v>0</v>
      </c>
      <c r="BJ27" s="103">
        <v>0</v>
      </c>
      <c r="BK27" s="103">
        <v>0</v>
      </c>
      <c r="BL27" s="103">
        <v>0</v>
      </c>
      <c r="BM27" s="103">
        <v>0</v>
      </c>
      <c r="BN27" s="103">
        <v>0</v>
      </c>
      <c r="BO27" s="103">
        <v>0</v>
      </c>
      <c r="BP27" s="103">
        <v>0</v>
      </c>
      <c r="BQ27" s="103">
        <v>0</v>
      </c>
      <c r="BR27" s="103">
        <v>0</v>
      </c>
      <c r="BS27" s="103">
        <v>0</v>
      </c>
      <c r="BT27" s="103">
        <v>0</v>
      </c>
      <c r="BU27" s="103">
        <v>0</v>
      </c>
      <c r="BV27" s="103">
        <v>0</v>
      </c>
      <c r="BW27" s="103">
        <v>0</v>
      </c>
      <c r="BX27" s="103">
        <v>0</v>
      </c>
      <c r="BY27" s="103">
        <v>0</v>
      </c>
      <c r="BZ27" s="103">
        <v>0</v>
      </c>
      <c r="CA27" s="103">
        <v>0</v>
      </c>
      <c r="CB27" s="103">
        <v>0</v>
      </c>
      <c r="CC27" s="103">
        <v>0</v>
      </c>
      <c r="CD27" s="103">
        <v>0</v>
      </c>
      <c r="CE27" s="103">
        <v>0</v>
      </c>
      <c r="CF27" s="103">
        <v>0</v>
      </c>
      <c r="CG27" s="103">
        <v>0</v>
      </c>
      <c r="CH27" s="103">
        <v>0</v>
      </c>
      <c r="CI27" s="103">
        <v>0</v>
      </c>
      <c r="CJ27" s="103">
        <v>0</v>
      </c>
      <c r="CK27" s="103">
        <v>0</v>
      </c>
      <c r="CL27" s="103">
        <v>0</v>
      </c>
      <c r="CM27" s="103">
        <v>0</v>
      </c>
      <c r="CN27" s="103">
        <v>0</v>
      </c>
      <c r="CO27" s="103">
        <v>0</v>
      </c>
      <c r="CP27" s="103">
        <v>0</v>
      </c>
      <c r="CQ27" s="103">
        <v>0</v>
      </c>
      <c r="CR27" s="103">
        <v>0</v>
      </c>
      <c r="CS27" s="103">
        <v>0</v>
      </c>
      <c r="CT27" s="103">
        <v>0</v>
      </c>
      <c r="CU27" s="103">
        <v>0</v>
      </c>
    </row>
    <row r="28" spans="2:99" x14ac:dyDescent="0.2">
      <c r="C28" s="102" t="s">
        <v>193</v>
      </c>
      <c r="D28" s="103">
        <v>0</v>
      </c>
      <c r="E28" s="103">
        <v>0</v>
      </c>
      <c r="F28" s="103">
        <v>0</v>
      </c>
      <c r="G28" s="103">
        <v>0</v>
      </c>
      <c r="H28" s="103">
        <v>30.569491141248914</v>
      </c>
      <c r="I28" s="103">
        <v>22560.2844622417</v>
      </c>
      <c r="J28" s="103">
        <v>3.5354102249142274</v>
      </c>
      <c r="K28" s="103">
        <v>2609.1327459866998</v>
      </c>
      <c r="L28" s="103">
        <v>42</v>
      </c>
      <c r="M28" s="103">
        <v>30996</v>
      </c>
      <c r="N28" s="103">
        <v>31.169105233539675</v>
      </c>
      <c r="O28" s="103">
        <v>23002.799662352281</v>
      </c>
      <c r="P28" s="103">
        <v>24.114556815551953</v>
      </c>
      <c r="Q28" s="103">
        <v>17796.542929877342</v>
      </c>
      <c r="R28" s="103">
        <v>2.5101626016260163</v>
      </c>
      <c r="S28" s="103">
        <v>1852.5</v>
      </c>
      <c r="T28" s="103">
        <v>19</v>
      </c>
      <c r="U28" s="103">
        <v>14022</v>
      </c>
      <c r="V28" s="103">
        <v>16</v>
      </c>
      <c r="W28" s="103">
        <v>11808</v>
      </c>
      <c r="X28" s="103">
        <v>23</v>
      </c>
      <c r="Y28" s="103">
        <v>16974</v>
      </c>
      <c r="Z28" s="103">
        <v>22</v>
      </c>
      <c r="AA28" s="103">
        <v>16236</v>
      </c>
      <c r="AB28" s="103">
        <v>7</v>
      </c>
      <c r="AC28" s="103">
        <v>5166</v>
      </c>
      <c r="AD28" s="103">
        <v>10</v>
      </c>
      <c r="AE28" s="103">
        <v>7380</v>
      </c>
      <c r="AF28" s="103">
        <v>6</v>
      </c>
      <c r="AG28" s="103">
        <v>4428</v>
      </c>
      <c r="AH28" s="103">
        <v>7</v>
      </c>
      <c r="AI28" s="103">
        <v>5166</v>
      </c>
      <c r="AJ28" s="103">
        <v>5</v>
      </c>
      <c r="AK28" s="103">
        <v>3690</v>
      </c>
      <c r="AL28" s="103">
        <v>4</v>
      </c>
      <c r="AM28" s="103">
        <v>2952</v>
      </c>
      <c r="AN28" s="103">
        <v>3</v>
      </c>
      <c r="AO28" s="103">
        <v>2214</v>
      </c>
      <c r="AP28" s="103">
        <v>5</v>
      </c>
      <c r="AQ28" s="103">
        <v>3690</v>
      </c>
      <c r="AR28" s="103">
        <v>3</v>
      </c>
      <c r="AS28" s="103">
        <v>2214</v>
      </c>
      <c r="AT28" s="103">
        <v>2</v>
      </c>
      <c r="AU28" s="103">
        <v>1476</v>
      </c>
      <c r="AV28" s="103">
        <v>2</v>
      </c>
      <c r="AW28" s="103">
        <v>1476</v>
      </c>
      <c r="AX28" s="103">
        <v>4</v>
      </c>
      <c r="AY28" s="103">
        <v>2952</v>
      </c>
      <c r="AZ28" s="103">
        <v>3</v>
      </c>
      <c r="BA28" s="103">
        <v>2214</v>
      </c>
      <c r="BB28" s="103">
        <v>2</v>
      </c>
      <c r="BC28" s="103">
        <v>1476</v>
      </c>
      <c r="BD28" s="103">
        <v>3</v>
      </c>
      <c r="BE28" s="103">
        <v>2214</v>
      </c>
      <c r="BF28" s="103">
        <v>2</v>
      </c>
      <c r="BG28" s="103">
        <v>1476</v>
      </c>
      <c r="BH28" s="103">
        <v>0</v>
      </c>
      <c r="BI28" s="103">
        <v>0</v>
      </c>
      <c r="BJ28" s="103">
        <v>0</v>
      </c>
      <c r="BK28" s="103">
        <v>0</v>
      </c>
      <c r="BL28" s="103">
        <v>0</v>
      </c>
      <c r="BM28" s="103">
        <v>0</v>
      </c>
      <c r="BN28" s="103">
        <v>0</v>
      </c>
      <c r="BO28" s="103">
        <v>0</v>
      </c>
      <c r="BP28" s="103">
        <v>0</v>
      </c>
      <c r="BQ28" s="103">
        <v>0</v>
      </c>
      <c r="BR28" s="103">
        <v>0</v>
      </c>
      <c r="BS28" s="103">
        <v>0</v>
      </c>
      <c r="BT28" s="103">
        <v>0</v>
      </c>
      <c r="BU28" s="103">
        <v>0</v>
      </c>
      <c r="BV28" s="103">
        <v>0</v>
      </c>
      <c r="BW28" s="103">
        <v>0</v>
      </c>
      <c r="BX28" s="103">
        <v>0</v>
      </c>
      <c r="BY28" s="103">
        <v>0</v>
      </c>
      <c r="BZ28" s="103">
        <v>0</v>
      </c>
      <c r="CA28" s="103">
        <v>0</v>
      </c>
      <c r="CB28" s="103">
        <v>0</v>
      </c>
      <c r="CC28" s="103">
        <v>0</v>
      </c>
      <c r="CD28" s="103">
        <v>0</v>
      </c>
      <c r="CE28" s="103">
        <v>0</v>
      </c>
      <c r="CF28" s="103">
        <v>0</v>
      </c>
      <c r="CG28" s="103">
        <v>0</v>
      </c>
      <c r="CH28" s="103">
        <v>0</v>
      </c>
      <c r="CI28" s="103">
        <v>0</v>
      </c>
      <c r="CJ28" s="103">
        <v>0</v>
      </c>
      <c r="CK28" s="103">
        <v>0</v>
      </c>
      <c r="CL28" s="103">
        <v>0</v>
      </c>
      <c r="CM28" s="103">
        <v>0</v>
      </c>
      <c r="CN28" s="103">
        <v>0</v>
      </c>
      <c r="CO28" s="103">
        <v>0</v>
      </c>
      <c r="CP28" s="103">
        <v>0</v>
      </c>
      <c r="CQ28" s="103">
        <v>0</v>
      </c>
      <c r="CR28" s="103">
        <v>0</v>
      </c>
      <c r="CS28" s="103">
        <v>0</v>
      </c>
      <c r="CT28" s="103">
        <v>0</v>
      </c>
      <c r="CU28" s="103">
        <v>0</v>
      </c>
    </row>
    <row r="29" spans="2:99" x14ac:dyDescent="0.2">
      <c r="C29" s="102" t="s">
        <v>194</v>
      </c>
      <c r="D29" s="103">
        <v>0</v>
      </c>
      <c r="E29" s="103">
        <v>0</v>
      </c>
      <c r="F29" s="103">
        <v>0</v>
      </c>
      <c r="G29" s="103">
        <v>0</v>
      </c>
      <c r="H29" s="103">
        <v>39.279702315741758</v>
      </c>
      <c r="I29" s="103">
        <v>13292.251263647011</v>
      </c>
      <c r="J29" s="103">
        <v>3.8406963446143423</v>
      </c>
      <c r="K29" s="103">
        <v>1299.6916430174933</v>
      </c>
      <c r="L29" s="103">
        <v>50</v>
      </c>
      <c r="M29" s="103">
        <v>16920</v>
      </c>
      <c r="N29" s="103">
        <v>29.922341024198087</v>
      </c>
      <c r="O29" s="103">
        <v>10125.720202588633</v>
      </c>
      <c r="P29" s="103">
        <v>27.193010877111782</v>
      </c>
      <c r="Q29" s="103">
        <v>9202.1148808146263</v>
      </c>
      <c r="R29" s="103">
        <v>2.848069105691057</v>
      </c>
      <c r="S29" s="103">
        <v>963.78658536585363</v>
      </c>
      <c r="T29" s="103">
        <v>22</v>
      </c>
      <c r="U29" s="103">
        <v>7444.7999999999993</v>
      </c>
      <c r="V29" s="103">
        <v>17</v>
      </c>
      <c r="W29" s="103">
        <v>5752.7999999999993</v>
      </c>
      <c r="X29" s="103">
        <v>24</v>
      </c>
      <c r="Y29" s="103">
        <v>8121.5999999999995</v>
      </c>
      <c r="Z29" s="103">
        <v>25</v>
      </c>
      <c r="AA29" s="103">
        <v>8460</v>
      </c>
      <c r="AB29" s="103">
        <v>8</v>
      </c>
      <c r="AC29" s="103">
        <v>2707.2</v>
      </c>
      <c r="AD29" s="103">
        <v>10</v>
      </c>
      <c r="AE29" s="103">
        <v>3384</v>
      </c>
      <c r="AF29" s="103">
        <v>7</v>
      </c>
      <c r="AG29" s="103">
        <v>2368.7999999999997</v>
      </c>
      <c r="AH29" s="103">
        <v>8</v>
      </c>
      <c r="AI29" s="103">
        <v>2707.2</v>
      </c>
      <c r="AJ29" s="103">
        <v>6</v>
      </c>
      <c r="AK29" s="103">
        <v>2030.3999999999999</v>
      </c>
      <c r="AL29" s="103">
        <v>4</v>
      </c>
      <c r="AM29" s="103">
        <v>1353.6</v>
      </c>
      <c r="AN29" s="103">
        <v>4</v>
      </c>
      <c r="AO29" s="103">
        <v>1353.6</v>
      </c>
      <c r="AP29" s="103">
        <v>5</v>
      </c>
      <c r="AQ29" s="103">
        <v>1692</v>
      </c>
      <c r="AR29" s="103">
        <v>3</v>
      </c>
      <c r="AS29" s="103">
        <v>1015.1999999999999</v>
      </c>
      <c r="AT29" s="103">
        <v>3</v>
      </c>
      <c r="AU29" s="103">
        <v>1015.1999999999999</v>
      </c>
      <c r="AV29" s="103">
        <v>2</v>
      </c>
      <c r="AW29" s="103">
        <v>676.8</v>
      </c>
      <c r="AX29" s="103">
        <v>4</v>
      </c>
      <c r="AY29" s="103">
        <v>1353.6</v>
      </c>
      <c r="AZ29" s="103">
        <v>3</v>
      </c>
      <c r="BA29" s="103">
        <v>1015.1999999999999</v>
      </c>
      <c r="BB29" s="103">
        <v>2</v>
      </c>
      <c r="BC29" s="103">
        <v>676.8</v>
      </c>
      <c r="BD29" s="103">
        <v>3</v>
      </c>
      <c r="BE29" s="103">
        <v>1015.1999999999999</v>
      </c>
      <c r="BF29" s="103">
        <v>2</v>
      </c>
      <c r="BG29" s="103">
        <v>676.8</v>
      </c>
      <c r="BH29" s="103">
        <v>0</v>
      </c>
      <c r="BI29" s="103">
        <v>0</v>
      </c>
      <c r="BJ29" s="103">
        <v>0</v>
      </c>
      <c r="BK29" s="103">
        <v>0</v>
      </c>
      <c r="BL29" s="103">
        <v>0</v>
      </c>
      <c r="BM29" s="103">
        <v>0</v>
      </c>
      <c r="BN29" s="103">
        <v>0</v>
      </c>
      <c r="BO29" s="103">
        <v>0</v>
      </c>
      <c r="BP29" s="103">
        <v>0</v>
      </c>
      <c r="BQ29" s="103">
        <v>0</v>
      </c>
      <c r="BR29" s="103">
        <v>0</v>
      </c>
      <c r="BS29" s="103">
        <v>0</v>
      </c>
      <c r="BT29" s="103">
        <v>0</v>
      </c>
      <c r="BU29" s="103">
        <v>0</v>
      </c>
      <c r="BV29" s="103">
        <v>0</v>
      </c>
      <c r="BW29" s="103">
        <v>0</v>
      </c>
      <c r="BX29" s="103">
        <v>0</v>
      </c>
      <c r="BY29" s="103">
        <v>0</v>
      </c>
      <c r="BZ29" s="103">
        <v>0</v>
      </c>
      <c r="CA29" s="103">
        <v>0</v>
      </c>
      <c r="CB29" s="103">
        <v>0</v>
      </c>
      <c r="CC29" s="103">
        <v>0</v>
      </c>
      <c r="CD29" s="103">
        <v>0</v>
      </c>
      <c r="CE29" s="103">
        <v>0</v>
      </c>
      <c r="CF29" s="103">
        <v>0</v>
      </c>
      <c r="CG29" s="103">
        <v>0</v>
      </c>
      <c r="CH29" s="103">
        <v>0</v>
      </c>
      <c r="CI29" s="103">
        <v>0</v>
      </c>
      <c r="CJ29" s="103">
        <v>0</v>
      </c>
      <c r="CK29" s="103">
        <v>0</v>
      </c>
      <c r="CL29" s="103">
        <v>0</v>
      </c>
      <c r="CM29" s="103">
        <v>0</v>
      </c>
      <c r="CN29" s="103">
        <v>0</v>
      </c>
      <c r="CO29" s="103">
        <v>0</v>
      </c>
      <c r="CP29" s="103">
        <v>0</v>
      </c>
      <c r="CQ29" s="103">
        <v>0</v>
      </c>
      <c r="CR29" s="103">
        <v>0</v>
      </c>
      <c r="CS29" s="103">
        <v>0</v>
      </c>
      <c r="CT29" s="103">
        <v>0</v>
      </c>
      <c r="CU29" s="103">
        <v>0</v>
      </c>
    </row>
    <row r="30" spans="2:99" x14ac:dyDescent="0.2">
      <c r="C30" s="102" t="s">
        <v>195</v>
      </c>
      <c r="D30" s="103">
        <v>0</v>
      </c>
      <c r="E30" s="103">
        <v>0</v>
      </c>
      <c r="F30" s="103">
        <v>0</v>
      </c>
      <c r="G30" s="103">
        <v>0</v>
      </c>
      <c r="H30" s="103">
        <v>45.226096482943603</v>
      </c>
      <c r="I30" s="103">
        <v>6295.4726304257492</v>
      </c>
      <c r="J30" s="103">
        <v>4.6974670676436947</v>
      </c>
      <c r="K30" s="103">
        <v>653.8874158160022</v>
      </c>
      <c r="L30" s="103">
        <v>53</v>
      </c>
      <c r="M30" s="103">
        <v>7377.5999999999995</v>
      </c>
      <c r="N30" s="103">
        <v>31.169105233539675</v>
      </c>
      <c r="O30" s="103">
        <v>4338.7394485087225</v>
      </c>
      <c r="P30" s="103">
        <v>29.24531358481833</v>
      </c>
      <c r="Q30" s="103">
        <v>4070.9476510067111</v>
      </c>
      <c r="R30" s="103">
        <v>2.9446138211382111</v>
      </c>
      <c r="S30" s="103">
        <v>409.89024390243895</v>
      </c>
      <c r="T30" s="103">
        <v>24</v>
      </c>
      <c r="U30" s="103">
        <v>3340.7999999999997</v>
      </c>
      <c r="V30" s="103">
        <v>18</v>
      </c>
      <c r="W30" s="103">
        <v>2505.6</v>
      </c>
      <c r="X30" s="103">
        <v>26</v>
      </c>
      <c r="Y30" s="103">
        <v>3619.2</v>
      </c>
      <c r="Z30" s="103">
        <v>23</v>
      </c>
      <c r="AA30" s="103">
        <v>3201.6</v>
      </c>
      <c r="AB30" s="103">
        <v>8</v>
      </c>
      <c r="AC30" s="103">
        <v>1113.5999999999999</v>
      </c>
      <c r="AD30" s="103">
        <v>10</v>
      </c>
      <c r="AE30" s="103">
        <v>1392</v>
      </c>
      <c r="AF30" s="103">
        <v>7</v>
      </c>
      <c r="AG30" s="103">
        <v>974.39999999999986</v>
      </c>
      <c r="AH30" s="103">
        <v>7</v>
      </c>
      <c r="AI30" s="103">
        <v>974.39999999999986</v>
      </c>
      <c r="AJ30" s="103">
        <v>7</v>
      </c>
      <c r="AK30" s="103">
        <v>974.39999999999986</v>
      </c>
      <c r="AL30" s="103">
        <v>4</v>
      </c>
      <c r="AM30" s="103">
        <v>556.79999999999995</v>
      </c>
      <c r="AN30" s="103">
        <v>4</v>
      </c>
      <c r="AO30" s="103">
        <v>556.79999999999995</v>
      </c>
      <c r="AP30" s="103">
        <v>5</v>
      </c>
      <c r="AQ30" s="103">
        <v>696</v>
      </c>
      <c r="AR30" s="103">
        <v>3</v>
      </c>
      <c r="AS30" s="103">
        <v>417.59999999999997</v>
      </c>
      <c r="AT30" s="103">
        <v>3</v>
      </c>
      <c r="AU30" s="103">
        <v>417.59999999999997</v>
      </c>
      <c r="AV30" s="103">
        <v>2</v>
      </c>
      <c r="AW30" s="103">
        <v>278.39999999999998</v>
      </c>
      <c r="AX30" s="103">
        <v>4</v>
      </c>
      <c r="AY30" s="103">
        <v>556.79999999999995</v>
      </c>
      <c r="AZ30" s="103">
        <v>3</v>
      </c>
      <c r="BA30" s="103">
        <v>417.59999999999997</v>
      </c>
      <c r="BB30" s="103">
        <v>2</v>
      </c>
      <c r="BC30" s="103">
        <v>278.39999999999998</v>
      </c>
      <c r="BD30" s="103">
        <v>3</v>
      </c>
      <c r="BE30" s="103">
        <v>417.59999999999997</v>
      </c>
      <c r="BF30" s="103">
        <v>2</v>
      </c>
      <c r="BG30" s="103">
        <v>278.39999999999998</v>
      </c>
      <c r="BH30" s="103">
        <v>0</v>
      </c>
      <c r="BI30" s="103">
        <v>0</v>
      </c>
      <c r="BJ30" s="103">
        <v>0</v>
      </c>
      <c r="BK30" s="103">
        <v>0</v>
      </c>
      <c r="BL30" s="103">
        <v>0</v>
      </c>
      <c r="BM30" s="103">
        <v>0</v>
      </c>
      <c r="BN30" s="103">
        <v>0</v>
      </c>
      <c r="BO30" s="103">
        <v>0</v>
      </c>
      <c r="BP30" s="103">
        <v>0</v>
      </c>
      <c r="BQ30" s="103">
        <v>0</v>
      </c>
      <c r="BR30" s="103">
        <v>0</v>
      </c>
      <c r="BS30" s="103">
        <v>0</v>
      </c>
      <c r="BT30" s="103">
        <v>0</v>
      </c>
      <c r="BU30" s="103">
        <v>0</v>
      </c>
      <c r="BV30" s="103">
        <v>0</v>
      </c>
      <c r="BW30" s="103">
        <v>0</v>
      </c>
      <c r="BX30" s="103">
        <v>0</v>
      </c>
      <c r="BY30" s="103">
        <v>0</v>
      </c>
      <c r="BZ30" s="103">
        <v>0</v>
      </c>
      <c r="CA30" s="103">
        <v>0</v>
      </c>
      <c r="CB30" s="103">
        <v>0</v>
      </c>
      <c r="CC30" s="103">
        <v>0</v>
      </c>
      <c r="CD30" s="103">
        <v>0</v>
      </c>
      <c r="CE30" s="103">
        <v>0</v>
      </c>
      <c r="CF30" s="103">
        <v>0</v>
      </c>
      <c r="CG30" s="103">
        <v>0</v>
      </c>
      <c r="CH30" s="103">
        <v>0</v>
      </c>
      <c r="CI30" s="103">
        <v>0</v>
      </c>
      <c r="CJ30" s="103">
        <v>0</v>
      </c>
      <c r="CK30" s="103">
        <v>0</v>
      </c>
      <c r="CL30" s="103">
        <v>0</v>
      </c>
      <c r="CM30" s="103">
        <v>0</v>
      </c>
      <c r="CN30" s="103">
        <v>0</v>
      </c>
      <c r="CO30" s="103">
        <v>0</v>
      </c>
      <c r="CP30" s="103">
        <v>0</v>
      </c>
      <c r="CQ30" s="103">
        <v>0</v>
      </c>
      <c r="CR30" s="103">
        <v>0</v>
      </c>
      <c r="CS30" s="103">
        <v>0</v>
      </c>
      <c r="CT30" s="103">
        <v>0</v>
      </c>
      <c r="CU30" s="103">
        <v>0</v>
      </c>
    </row>
    <row r="31" spans="2:99" x14ac:dyDescent="0.2">
      <c r="C31" s="102" t="s">
        <v>196</v>
      </c>
      <c r="D31" s="103">
        <v>0</v>
      </c>
      <c r="E31" s="103">
        <v>0</v>
      </c>
      <c r="F31" s="103">
        <v>0</v>
      </c>
      <c r="G31" s="103">
        <v>0</v>
      </c>
      <c r="H31" s="103">
        <v>36.013373125306941</v>
      </c>
      <c r="I31" s="103">
        <v>12273.357561104605</v>
      </c>
      <c r="J31" s="103">
        <v>4.165678343004787</v>
      </c>
      <c r="K31" s="103">
        <v>1419.6631792960316</v>
      </c>
      <c r="L31" s="103">
        <v>50</v>
      </c>
      <c r="M31" s="103">
        <v>17040</v>
      </c>
      <c r="N31" s="103">
        <v>29.922341024198087</v>
      </c>
      <c r="O31" s="103">
        <v>10197.533821046709</v>
      </c>
      <c r="P31" s="103">
        <v>25.653783846331866</v>
      </c>
      <c r="Q31" s="103">
        <v>8742.8095348298993</v>
      </c>
      <c r="R31" s="103">
        <v>2.6067073170731709</v>
      </c>
      <c r="S31" s="103">
        <v>888.36585365853671</v>
      </c>
      <c r="T31" s="103">
        <v>23</v>
      </c>
      <c r="U31" s="103">
        <v>7838.4000000000005</v>
      </c>
      <c r="V31" s="103">
        <v>17</v>
      </c>
      <c r="W31" s="103">
        <v>5793.6</v>
      </c>
      <c r="X31" s="103">
        <v>21</v>
      </c>
      <c r="Y31" s="103">
        <v>7156.8</v>
      </c>
      <c r="Z31" s="103">
        <v>25</v>
      </c>
      <c r="AA31" s="103">
        <v>8520</v>
      </c>
      <c r="AB31" s="103">
        <v>7</v>
      </c>
      <c r="AC31" s="103">
        <v>2385.6</v>
      </c>
      <c r="AD31" s="103">
        <v>10</v>
      </c>
      <c r="AE31" s="103">
        <v>3408</v>
      </c>
      <c r="AF31" s="103">
        <v>7</v>
      </c>
      <c r="AG31" s="103">
        <v>2385.6</v>
      </c>
      <c r="AH31" s="103">
        <v>8</v>
      </c>
      <c r="AI31" s="103">
        <v>2726.4</v>
      </c>
      <c r="AJ31" s="103">
        <v>6</v>
      </c>
      <c r="AK31" s="103">
        <v>2044.8000000000002</v>
      </c>
      <c r="AL31" s="103">
        <v>4</v>
      </c>
      <c r="AM31" s="103">
        <v>1363.2</v>
      </c>
      <c r="AN31" s="103">
        <v>3</v>
      </c>
      <c r="AO31" s="103">
        <v>1022.4000000000001</v>
      </c>
      <c r="AP31" s="103">
        <v>5</v>
      </c>
      <c r="AQ31" s="103">
        <v>1704</v>
      </c>
      <c r="AR31" s="103">
        <v>3</v>
      </c>
      <c r="AS31" s="103">
        <v>1022.4000000000001</v>
      </c>
      <c r="AT31" s="103">
        <v>2</v>
      </c>
      <c r="AU31" s="103">
        <v>681.6</v>
      </c>
      <c r="AV31" s="103">
        <v>3</v>
      </c>
      <c r="AW31" s="103">
        <v>1022.4000000000001</v>
      </c>
      <c r="AX31" s="103">
        <v>4</v>
      </c>
      <c r="AY31" s="103">
        <v>1363.2</v>
      </c>
      <c r="AZ31" s="103">
        <v>3</v>
      </c>
      <c r="BA31" s="103">
        <v>1022.4000000000001</v>
      </c>
      <c r="BB31" s="103">
        <v>2</v>
      </c>
      <c r="BC31" s="103">
        <v>681.6</v>
      </c>
      <c r="BD31" s="103">
        <v>3</v>
      </c>
      <c r="BE31" s="103">
        <v>1022.4000000000001</v>
      </c>
      <c r="BF31" s="103">
        <v>2</v>
      </c>
      <c r="BG31" s="103">
        <v>681.6</v>
      </c>
      <c r="BH31" s="103">
        <v>0</v>
      </c>
      <c r="BI31" s="103">
        <v>0</v>
      </c>
      <c r="BJ31" s="103">
        <v>0</v>
      </c>
      <c r="BK31" s="103">
        <v>0</v>
      </c>
      <c r="BL31" s="103">
        <v>0</v>
      </c>
      <c r="BM31" s="103">
        <v>0</v>
      </c>
      <c r="BN31" s="103">
        <v>0</v>
      </c>
      <c r="BO31" s="103">
        <v>0</v>
      </c>
      <c r="BP31" s="103">
        <v>0</v>
      </c>
      <c r="BQ31" s="103">
        <v>0</v>
      </c>
      <c r="BR31" s="103">
        <v>0</v>
      </c>
      <c r="BS31" s="103">
        <v>0</v>
      </c>
      <c r="BT31" s="103">
        <v>0</v>
      </c>
      <c r="BU31" s="103">
        <v>0</v>
      </c>
      <c r="BV31" s="103">
        <v>0</v>
      </c>
      <c r="BW31" s="103">
        <v>0</v>
      </c>
      <c r="BX31" s="103">
        <v>0</v>
      </c>
      <c r="BY31" s="103">
        <v>0</v>
      </c>
      <c r="BZ31" s="103">
        <v>0</v>
      </c>
      <c r="CA31" s="103">
        <v>0</v>
      </c>
      <c r="CB31" s="103">
        <v>0</v>
      </c>
      <c r="CC31" s="103">
        <v>0</v>
      </c>
      <c r="CD31" s="103">
        <v>0</v>
      </c>
      <c r="CE31" s="103">
        <v>0</v>
      </c>
      <c r="CF31" s="103">
        <v>0</v>
      </c>
      <c r="CG31" s="103">
        <v>0</v>
      </c>
      <c r="CH31" s="103">
        <v>0</v>
      </c>
      <c r="CI31" s="103">
        <v>0</v>
      </c>
      <c r="CJ31" s="103">
        <v>0</v>
      </c>
      <c r="CK31" s="103">
        <v>0</v>
      </c>
      <c r="CL31" s="103">
        <v>0</v>
      </c>
      <c r="CM31" s="103">
        <v>0</v>
      </c>
      <c r="CN31" s="103">
        <v>0</v>
      </c>
      <c r="CO31" s="103">
        <v>0</v>
      </c>
      <c r="CP31" s="103">
        <v>0</v>
      </c>
      <c r="CQ31" s="103">
        <v>0</v>
      </c>
      <c r="CR31" s="103">
        <v>0</v>
      </c>
      <c r="CS31" s="103">
        <v>0</v>
      </c>
      <c r="CT31" s="103">
        <v>0</v>
      </c>
      <c r="CU31" s="103">
        <v>0</v>
      </c>
    </row>
    <row r="32" spans="2:99" x14ac:dyDescent="0.2">
      <c r="C32" s="102" t="s">
        <v>197</v>
      </c>
      <c r="D32" s="103">
        <v>0</v>
      </c>
      <c r="E32" s="103">
        <v>0</v>
      </c>
      <c r="F32" s="103">
        <v>0</v>
      </c>
      <c r="G32" s="103">
        <v>0</v>
      </c>
      <c r="H32" s="103">
        <v>29.061954591817461</v>
      </c>
      <c r="I32" s="103">
        <v>24412.041857126667</v>
      </c>
      <c r="J32" s="103">
        <v>3.3089076199754333</v>
      </c>
      <c r="K32" s="103">
        <v>2779.4824007793641</v>
      </c>
      <c r="L32" s="103">
        <v>46</v>
      </c>
      <c r="M32" s="103">
        <v>38640</v>
      </c>
      <c r="N32" s="103">
        <v>31.169105233539675</v>
      </c>
      <c r="O32" s="103">
        <v>26182.048396173326</v>
      </c>
      <c r="P32" s="103">
        <v>25.653783846331866</v>
      </c>
      <c r="Q32" s="103">
        <v>21549.178430918768</v>
      </c>
      <c r="R32" s="103">
        <v>2.5101626016260163</v>
      </c>
      <c r="S32" s="103">
        <v>2108.5365853658536</v>
      </c>
      <c r="T32" s="103">
        <v>20</v>
      </c>
      <c r="U32" s="103">
        <v>16800</v>
      </c>
      <c r="V32" s="103">
        <v>16</v>
      </c>
      <c r="W32" s="103">
        <v>13440</v>
      </c>
      <c r="X32" s="103">
        <v>21</v>
      </c>
      <c r="Y32" s="103">
        <v>17640</v>
      </c>
      <c r="Z32" s="103">
        <v>22</v>
      </c>
      <c r="AA32" s="103">
        <v>18480</v>
      </c>
      <c r="AB32" s="103">
        <v>8</v>
      </c>
      <c r="AC32" s="103">
        <v>6720</v>
      </c>
      <c r="AD32" s="103">
        <v>10</v>
      </c>
      <c r="AE32" s="103">
        <v>8400</v>
      </c>
      <c r="AF32" s="103">
        <v>7</v>
      </c>
      <c r="AG32" s="103">
        <v>5880</v>
      </c>
      <c r="AH32" s="103">
        <v>7</v>
      </c>
      <c r="AI32" s="103">
        <v>5880</v>
      </c>
      <c r="AJ32" s="103">
        <v>6</v>
      </c>
      <c r="AK32" s="103">
        <v>5040</v>
      </c>
      <c r="AL32" s="103">
        <v>4</v>
      </c>
      <c r="AM32" s="103">
        <v>3360</v>
      </c>
      <c r="AN32" s="103">
        <v>4</v>
      </c>
      <c r="AO32" s="103">
        <v>3360</v>
      </c>
      <c r="AP32" s="103">
        <v>5</v>
      </c>
      <c r="AQ32" s="103">
        <v>4200</v>
      </c>
      <c r="AR32" s="103">
        <v>3</v>
      </c>
      <c r="AS32" s="103">
        <v>2520</v>
      </c>
      <c r="AT32" s="103">
        <v>3</v>
      </c>
      <c r="AU32" s="103">
        <v>2520</v>
      </c>
      <c r="AV32" s="103">
        <v>2</v>
      </c>
      <c r="AW32" s="103">
        <v>1680</v>
      </c>
      <c r="AX32" s="103">
        <v>4</v>
      </c>
      <c r="AY32" s="103">
        <v>3360</v>
      </c>
      <c r="AZ32" s="103">
        <v>3</v>
      </c>
      <c r="BA32" s="103">
        <v>2520</v>
      </c>
      <c r="BB32" s="103">
        <v>2</v>
      </c>
      <c r="BC32" s="103">
        <v>1680</v>
      </c>
      <c r="BD32" s="103">
        <v>3</v>
      </c>
      <c r="BE32" s="103">
        <v>2520</v>
      </c>
      <c r="BF32" s="103">
        <v>2</v>
      </c>
      <c r="BG32" s="103">
        <v>1680</v>
      </c>
      <c r="BH32" s="103">
        <v>0</v>
      </c>
      <c r="BI32" s="103">
        <v>0</v>
      </c>
      <c r="BJ32" s="103">
        <v>0</v>
      </c>
      <c r="BK32" s="103">
        <v>0</v>
      </c>
      <c r="BL32" s="103">
        <v>0</v>
      </c>
      <c r="BM32" s="103">
        <v>0</v>
      </c>
      <c r="BN32" s="103">
        <v>0</v>
      </c>
      <c r="BO32" s="103">
        <v>0</v>
      </c>
      <c r="BP32" s="103">
        <v>0</v>
      </c>
      <c r="BQ32" s="103">
        <v>0</v>
      </c>
      <c r="BR32" s="103">
        <v>0</v>
      </c>
      <c r="BS32" s="103">
        <v>0</v>
      </c>
      <c r="BT32" s="103">
        <v>0</v>
      </c>
      <c r="BU32" s="103">
        <v>0</v>
      </c>
      <c r="BV32" s="103">
        <v>0</v>
      </c>
      <c r="BW32" s="103">
        <v>0</v>
      </c>
      <c r="BX32" s="103">
        <v>0</v>
      </c>
      <c r="BY32" s="103">
        <v>0</v>
      </c>
      <c r="BZ32" s="103">
        <v>0</v>
      </c>
      <c r="CA32" s="103">
        <v>0</v>
      </c>
      <c r="CB32" s="103">
        <v>0</v>
      </c>
      <c r="CC32" s="103">
        <v>0</v>
      </c>
      <c r="CD32" s="103">
        <v>0</v>
      </c>
      <c r="CE32" s="103">
        <v>0</v>
      </c>
      <c r="CF32" s="103">
        <v>0</v>
      </c>
      <c r="CG32" s="103">
        <v>0</v>
      </c>
      <c r="CH32" s="103">
        <v>0</v>
      </c>
      <c r="CI32" s="103">
        <v>0</v>
      </c>
      <c r="CJ32" s="103">
        <v>0</v>
      </c>
      <c r="CK32" s="103">
        <v>0</v>
      </c>
      <c r="CL32" s="103">
        <v>0</v>
      </c>
      <c r="CM32" s="103">
        <v>0</v>
      </c>
      <c r="CN32" s="103">
        <v>0</v>
      </c>
      <c r="CO32" s="103">
        <v>0</v>
      </c>
      <c r="CP32" s="103">
        <v>0</v>
      </c>
      <c r="CQ32" s="103">
        <v>0</v>
      </c>
      <c r="CR32" s="103">
        <v>0</v>
      </c>
      <c r="CS32" s="103">
        <v>0</v>
      </c>
      <c r="CT32" s="103">
        <v>0</v>
      </c>
      <c r="CU32" s="103">
        <v>0</v>
      </c>
    </row>
    <row r="33" spans="2:99" x14ac:dyDescent="0.2">
      <c r="C33" s="102" t="s">
        <v>198</v>
      </c>
      <c r="D33" s="103">
        <v>0</v>
      </c>
      <c r="E33" s="103">
        <v>0</v>
      </c>
      <c r="F33" s="103">
        <v>0</v>
      </c>
      <c r="G33" s="103">
        <v>0</v>
      </c>
      <c r="H33" s="103">
        <v>35.51086094216312</v>
      </c>
      <c r="I33" s="103">
        <v>16832.148086585319</v>
      </c>
      <c r="J33" s="103">
        <v>3.4861705281884028</v>
      </c>
      <c r="K33" s="103">
        <v>1652.4448303613028</v>
      </c>
      <c r="L33" s="103">
        <v>44</v>
      </c>
      <c r="M33" s="103">
        <v>20856</v>
      </c>
      <c r="N33" s="103">
        <v>29.298958919527291</v>
      </c>
      <c r="O33" s="103">
        <v>13887.706527855935</v>
      </c>
      <c r="P33" s="103">
        <v>24.627632492478593</v>
      </c>
      <c r="Q33" s="103">
        <v>11673.497801434853</v>
      </c>
      <c r="R33" s="103">
        <v>2.461890243902439</v>
      </c>
      <c r="S33" s="103">
        <v>1166.935975609756</v>
      </c>
      <c r="T33" s="103">
        <v>22</v>
      </c>
      <c r="U33" s="103">
        <v>10428</v>
      </c>
      <c r="V33" s="103">
        <v>17</v>
      </c>
      <c r="W33" s="103">
        <v>8058</v>
      </c>
      <c r="X33" s="103">
        <v>24</v>
      </c>
      <c r="Y33" s="103">
        <v>11376</v>
      </c>
      <c r="Z33" s="103">
        <v>24</v>
      </c>
      <c r="AA33" s="103">
        <v>11376</v>
      </c>
      <c r="AB33" s="103">
        <v>8</v>
      </c>
      <c r="AC33" s="103">
        <v>3792</v>
      </c>
      <c r="AD33" s="103">
        <v>10</v>
      </c>
      <c r="AE33" s="103">
        <v>4740</v>
      </c>
      <c r="AF33" s="103">
        <v>7</v>
      </c>
      <c r="AG33" s="103">
        <v>3318</v>
      </c>
      <c r="AH33" s="103">
        <v>8</v>
      </c>
      <c r="AI33" s="103">
        <v>3792</v>
      </c>
      <c r="AJ33" s="103">
        <v>6</v>
      </c>
      <c r="AK33" s="103">
        <v>2844</v>
      </c>
      <c r="AL33" s="103">
        <v>4</v>
      </c>
      <c r="AM33" s="103">
        <v>1896</v>
      </c>
      <c r="AN33" s="103">
        <v>4</v>
      </c>
      <c r="AO33" s="103">
        <v>1896</v>
      </c>
      <c r="AP33" s="103">
        <v>5</v>
      </c>
      <c r="AQ33" s="103">
        <v>2370</v>
      </c>
      <c r="AR33" s="103">
        <v>3</v>
      </c>
      <c r="AS33" s="103">
        <v>1422</v>
      </c>
      <c r="AT33" s="103">
        <v>2</v>
      </c>
      <c r="AU33" s="103">
        <v>948</v>
      </c>
      <c r="AV33" s="103">
        <v>2</v>
      </c>
      <c r="AW33" s="103">
        <v>948</v>
      </c>
      <c r="AX33" s="103">
        <v>4</v>
      </c>
      <c r="AY33" s="103">
        <v>1896</v>
      </c>
      <c r="AZ33" s="103">
        <v>3</v>
      </c>
      <c r="BA33" s="103">
        <v>1422</v>
      </c>
      <c r="BB33" s="103">
        <v>2</v>
      </c>
      <c r="BC33" s="103">
        <v>948</v>
      </c>
      <c r="BD33" s="103">
        <v>3</v>
      </c>
      <c r="BE33" s="103">
        <v>1422</v>
      </c>
      <c r="BF33" s="103">
        <v>2</v>
      </c>
      <c r="BG33" s="103">
        <v>948</v>
      </c>
      <c r="BH33" s="103">
        <v>0</v>
      </c>
      <c r="BI33" s="103">
        <v>0</v>
      </c>
      <c r="BJ33" s="103">
        <v>0</v>
      </c>
      <c r="BK33" s="103">
        <v>0</v>
      </c>
      <c r="BL33" s="103">
        <v>0</v>
      </c>
      <c r="BM33" s="103">
        <v>0</v>
      </c>
      <c r="BN33" s="103">
        <v>0</v>
      </c>
      <c r="BO33" s="103">
        <v>0</v>
      </c>
      <c r="BP33" s="103">
        <v>0</v>
      </c>
      <c r="BQ33" s="103">
        <v>0</v>
      </c>
      <c r="BR33" s="103">
        <v>0</v>
      </c>
      <c r="BS33" s="103">
        <v>0</v>
      </c>
      <c r="BT33" s="103">
        <v>0</v>
      </c>
      <c r="BU33" s="103">
        <v>0</v>
      </c>
      <c r="BV33" s="103">
        <v>0</v>
      </c>
      <c r="BW33" s="103">
        <v>0</v>
      </c>
      <c r="BX33" s="103">
        <v>0</v>
      </c>
      <c r="BY33" s="103">
        <v>0</v>
      </c>
      <c r="BZ33" s="103">
        <v>0</v>
      </c>
      <c r="CA33" s="103">
        <v>0</v>
      </c>
      <c r="CB33" s="103">
        <v>0</v>
      </c>
      <c r="CC33" s="103">
        <v>0</v>
      </c>
      <c r="CD33" s="103">
        <v>0</v>
      </c>
      <c r="CE33" s="103">
        <v>0</v>
      </c>
      <c r="CF33" s="103">
        <v>0</v>
      </c>
      <c r="CG33" s="103">
        <v>0</v>
      </c>
      <c r="CH33" s="103">
        <v>0</v>
      </c>
      <c r="CI33" s="103">
        <v>0</v>
      </c>
      <c r="CJ33" s="103">
        <v>0</v>
      </c>
      <c r="CK33" s="103">
        <v>0</v>
      </c>
      <c r="CL33" s="103">
        <v>0</v>
      </c>
      <c r="CM33" s="103">
        <v>0</v>
      </c>
      <c r="CN33" s="103">
        <v>0</v>
      </c>
      <c r="CO33" s="103">
        <v>0</v>
      </c>
      <c r="CP33" s="103">
        <v>0</v>
      </c>
      <c r="CQ33" s="103">
        <v>0</v>
      </c>
      <c r="CR33" s="103">
        <v>0</v>
      </c>
      <c r="CS33" s="103">
        <v>0</v>
      </c>
      <c r="CT33" s="103">
        <v>0</v>
      </c>
      <c r="CU33" s="103">
        <v>0</v>
      </c>
    </row>
    <row r="34" spans="2:99" x14ac:dyDescent="0.2">
      <c r="C34" s="102" t="s">
        <v>199</v>
      </c>
      <c r="D34" s="103">
        <v>0</v>
      </c>
      <c r="E34" s="103">
        <v>0</v>
      </c>
      <c r="F34" s="103">
        <v>0</v>
      </c>
      <c r="G34" s="103">
        <v>0</v>
      </c>
      <c r="H34" s="103">
        <v>35.343356881115177</v>
      </c>
      <c r="I34" s="103">
        <v>19382.296913603561</v>
      </c>
      <c r="J34" s="103">
        <v>4.0179592528273114</v>
      </c>
      <c r="K34" s="103">
        <v>2203.4488542504973</v>
      </c>
      <c r="L34" s="103">
        <v>43</v>
      </c>
      <c r="M34" s="103">
        <v>23581.200000000001</v>
      </c>
      <c r="N34" s="103">
        <v>27.428812605514914</v>
      </c>
      <c r="O34" s="103">
        <v>15041.960832864377</v>
      </c>
      <c r="P34" s="103">
        <v>28.219162230965054</v>
      </c>
      <c r="Q34" s="103">
        <v>15475.388567461236</v>
      </c>
      <c r="R34" s="103">
        <v>2.7032520325203251</v>
      </c>
      <c r="S34" s="103">
        <v>1482.4634146341461</v>
      </c>
      <c r="T34" s="103">
        <v>23</v>
      </c>
      <c r="U34" s="103">
        <v>12613.199999999999</v>
      </c>
      <c r="V34" s="103">
        <v>18</v>
      </c>
      <c r="W34" s="103">
        <v>9871.1999999999989</v>
      </c>
      <c r="X34" s="103">
        <v>23</v>
      </c>
      <c r="Y34" s="103">
        <v>12613.199999999999</v>
      </c>
      <c r="Z34" s="103">
        <v>24</v>
      </c>
      <c r="AA34" s="103">
        <v>13161.599999999999</v>
      </c>
      <c r="AB34" s="103">
        <v>7</v>
      </c>
      <c r="AC34" s="103">
        <v>3838.7999999999997</v>
      </c>
      <c r="AD34" s="103">
        <v>11</v>
      </c>
      <c r="AE34" s="103">
        <v>6032.4</v>
      </c>
      <c r="AF34" s="103">
        <v>6</v>
      </c>
      <c r="AG34" s="103">
        <v>3290.3999999999996</v>
      </c>
      <c r="AH34" s="103">
        <v>8</v>
      </c>
      <c r="AI34" s="103">
        <v>4387.2</v>
      </c>
      <c r="AJ34" s="103">
        <v>6</v>
      </c>
      <c r="AK34" s="103">
        <v>3290.3999999999996</v>
      </c>
      <c r="AL34" s="103">
        <v>4</v>
      </c>
      <c r="AM34" s="103">
        <v>2193.6</v>
      </c>
      <c r="AN34" s="103">
        <v>3</v>
      </c>
      <c r="AO34" s="103">
        <v>1645.1999999999998</v>
      </c>
      <c r="AP34" s="103">
        <v>4</v>
      </c>
      <c r="AQ34" s="103">
        <v>2193.6</v>
      </c>
      <c r="AR34" s="103">
        <v>3</v>
      </c>
      <c r="AS34" s="103">
        <v>1645.1999999999998</v>
      </c>
      <c r="AT34" s="103">
        <v>2</v>
      </c>
      <c r="AU34" s="103">
        <v>1096.8</v>
      </c>
      <c r="AV34" s="103">
        <v>3</v>
      </c>
      <c r="AW34" s="103">
        <v>1645.1999999999998</v>
      </c>
      <c r="AX34" s="103">
        <v>4</v>
      </c>
      <c r="AY34" s="103">
        <v>2193.6</v>
      </c>
      <c r="AZ34" s="103">
        <v>3</v>
      </c>
      <c r="BA34" s="103">
        <v>1645.1999999999998</v>
      </c>
      <c r="BB34" s="103">
        <v>2</v>
      </c>
      <c r="BC34" s="103">
        <v>1096.8</v>
      </c>
      <c r="BD34" s="103">
        <v>3</v>
      </c>
      <c r="BE34" s="103">
        <v>1645.1999999999998</v>
      </c>
      <c r="BF34" s="103">
        <v>2</v>
      </c>
      <c r="BG34" s="103">
        <v>1096.8</v>
      </c>
      <c r="BH34" s="103">
        <v>0</v>
      </c>
      <c r="BI34" s="103">
        <v>0</v>
      </c>
      <c r="BJ34" s="103">
        <v>0</v>
      </c>
      <c r="BK34" s="103">
        <v>0</v>
      </c>
      <c r="BL34" s="103">
        <v>0</v>
      </c>
      <c r="BM34" s="103">
        <v>0</v>
      </c>
      <c r="BN34" s="103">
        <v>0</v>
      </c>
      <c r="BO34" s="103">
        <v>0</v>
      </c>
      <c r="BP34" s="103">
        <v>0</v>
      </c>
      <c r="BQ34" s="103">
        <v>0</v>
      </c>
      <c r="BR34" s="103">
        <v>0</v>
      </c>
      <c r="BS34" s="103">
        <v>0</v>
      </c>
      <c r="BT34" s="103">
        <v>0</v>
      </c>
      <c r="BU34" s="103">
        <v>0</v>
      </c>
      <c r="BV34" s="103">
        <v>0</v>
      </c>
      <c r="BW34" s="103">
        <v>0</v>
      </c>
      <c r="BX34" s="103">
        <v>0</v>
      </c>
      <c r="BY34" s="103">
        <v>0</v>
      </c>
      <c r="BZ34" s="103">
        <v>0</v>
      </c>
      <c r="CA34" s="103">
        <v>0</v>
      </c>
      <c r="CB34" s="103">
        <v>0</v>
      </c>
      <c r="CC34" s="103">
        <v>0</v>
      </c>
      <c r="CD34" s="103">
        <v>0</v>
      </c>
      <c r="CE34" s="103">
        <v>0</v>
      </c>
      <c r="CF34" s="103">
        <v>0</v>
      </c>
      <c r="CG34" s="103">
        <v>0</v>
      </c>
      <c r="CH34" s="103">
        <v>0</v>
      </c>
      <c r="CI34" s="103">
        <v>0</v>
      </c>
      <c r="CJ34" s="103">
        <v>0</v>
      </c>
      <c r="CK34" s="103">
        <v>0</v>
      </c>
      <c r="CL34" s="103">
        <v>0</v>
      </c>
      <c r="CM34" s="103">
        <v>0</v>
      </c>
      <c r="CN34" s="103">
        <v>0</v>
      </c>
      <c r="CO34" s="103">
        <v>0</v>
      </c>
      <c r="CP34" s="103">
        <v>0</v>
      </c>
      <c r="CQ34" s="103">
        <v>0</v>
      </c>
      <c r="CR34" s="103">
        <v>0</v>
      </c>
      <c r="CS34" s="103">
        <v>0</v>
      </c>
      <c r="CT34" s="103">
        <v>0</v>
      </c>
      <c r="CU34" s="103">
        <v>0</v>
      </c>
    </row>
    <row r="35" spans="2:99" x14ac:dyDescent="0.2">
      <c r="C35" s="102" t="s">
        <v>200</v>
      </c>
      <c r="D35" s="103">
        <v>0</v>
      </c>
      <c r="E35" s="103">
        <v>0</v>
      </c>
      <c r="F35" s="103">
        <v>0</v>
      </c>
      <c r="G35" s="103">
        <v>0</v>
      </c>
      <c r="H35" s="103">
        <v>31.658267538060517</v>
      </c>
      <c r="I35" s="103">
        <v>15917.776918136826</v>
      </c>
      <c r="J35" s="103">
        <v>3.4960184675335677</v>
      </c>
      <c r="K35" s="103">
        <v>1757.7980854758775</v>
      </c>
      <c r="L35" s="103">
        <v>46</v>
      </c>
      <c r="M35" s="103">
        <v>23128.799999999996</v>
      </c>
      <c r="N35" s="103">
        <v>27.428812605514914</v>
      </c>
      <c r="O35" s="103">
        <v>13791.206978052896</v>
      </c>
      <c r="P35" s="103">
        <v>24.114556815551953</v>
      </c>
      <c r="Q35" s="103">
        <v>12124.79916685952</v>
      </c>
      <c r="R35" s="103">
        <v>2.5584349593495936</v>
      </c>
      <c r="S35" s="103">
        <v>1286.3810975609754</v>
      </c>
      <c r="T35" s="103">
        <v>23</v>
      </c>
      <c r="U35" s="103">
        <v>11564.399999999998</v>
      </c>
      <c r="V35" s="103">
        <v>18</v>
      </c>
      <c r="W35" s="103">
        <v>9050.3999999999978</v>
      </c>
      <c r="X35" s="103">
        <v>22</v>
      </c>
      <c r="Y35" s="103">
        <v>11061.599999999999</v>
      </c>
      <c r="Z35" s="103">
        <v>24</v>
      </c>
      <c r="AA35" s="103">
        <v>12067.199999999997</v>
      </c>
      <c r="AB35" s="103">
        <v>8</v>
      </c>
      <c r="AC35" s="103">
        <v>4022.3999999999992</v>
      </c>
      <c r="AD35" s="103">
        <v>11</v>
      </c>
      <c r="AE35" s="103">
        <v>5530.7999999999993</v>
      </c>
      <c r="AF35" s="103">
        <v>7</v>
      </c>
      <c r="AG35" s="103">
        <v>3519.5999999999995</v>
      </c>
      <c r="AH35" s="103">
        <v>7</v>
      </c>
      <c r="AI35" s="103">
        <v>3519.5999999999995</v>
      </c>
      <c r="AJ35" s="103">
        <v>6</v>
      </c>
      <c r="AK35" s="103">
        <v>3016.7999999999993</v>
      </c>
      <c r="AL35" s="103">
        <v>4</v>
      </c>
      <c r="AM35" s="103">
        <v>2011.1999999999996</v>
      </c>
      <c r="AN35" s="103">
        <v>4</v>
      </c>
      <c r="AO35" s="103">
        <v>2011.1999999999996</v>
      </c>
      <c r="AP35" s="103">
        <v>5</v>
      </c>
      <c r="AQ35" s="103">
        <v>2513.9999999999995</v>
      </c>
      <c r="AR35" s="103">
        <v>3</v>
      </c>
      <c r="AS35" s="103">
        <v>1508.3999999999996</v>
      </c>
      <c r="AT35" s="103">
        <v>2</v>
      </c>
      <c r="AU35" s="103">
        <v>1005.5999999999998</v>
      </c>
      <c r="AV35" s="103">
        <v>3</v>
      </c>
      <c r="AW35" s="103">
        <v>1508.3999999999996</v>
      </c>
      <c r="AX35" s="103">
        <v>4</v>
      </c>
      <c r="AY35" s="103">
        <v>2011.1999999999996</v>
      </c>
      <c r="AZ35" s="103">
        <v>3</v>
      </c>
      <c r="BA35" s="103">
        <v>1508.3999999999996</v>
      </c>
      <c r="BB35" s="103">
        <v>2</v>
      </c>
      <c r="BC35" s="103">
        <v>1005.5999999999998</v>
      </c>
      <c r="BD35" s="103">
        <v>3</v>
      </c>
      <c r="BE35" s="103">
        <v>1508.3999999999996</v>
      </c>
      <c r="BF35" s="103">
        <v>2</v>
      </c>
      <c r="BG35" s="103">
        <v>1005.5999999999998</v>
      </c>
      <c r="BH35" s="103">
        <v>0</v>
      </c>
      <c r="BI35" s="103">
        <v>0</v>
      </c>
      <c r="BJ35" s="103">
        <v>0</v>
      </c>
      <c r="BK35" s="103">
        <v>0</v>
      </c>
      <c r="BL35" s="103">
        <v>0</v>
      </c>
      <c r="BM35" s="103">
        <v>0</v>
      </c>
      <c r="BN35" s="103">
        <v>0</v>
      </c>
      <c r="BO35" s="103">
        <v>0</v>
      </c>
      <c r="BP35" s="103">
        <v>0</v>
      </c>
      <c r="BQ35" s="103">
        <v>0</v>
      </c>
      <c r="BR35" s="103">
        <v>0</v>
      </c>
      <c r="BS35" s="103">
        <v>0</v>
      </c>
      <c r="BT35" s="103">
        <v>0</v>
      </c>
      <c r="BU35" s="103">
        <v>0</v>
      </c>
      <c r="BV35" s="103">
        <v>0</v>
      </c>
      <c r="BW35" s="103">
        <v>0</v>
      </c>
      <c r="BX35" s="103">
        <v>0</v>
      </c>
      <c r="BY35" s="103">
        <v>0</v>
      </c>
      <c r="BZ35" s="103">
        <v>0</v>
      </c>
      <c r="CA35" s="103">
        <v>0</v>
      </c>
      <c r="CB35" s="103">
        <v>0</v>
      </c>
      <c r="CC35" s="103">
        <v>0</v>
      </c>
      <c r="CD35" s="103">
        <v>0</v>
      </c>
      <c r="CE35" s="103">
        <v>0</v>
      </c>
      <c r="CF35" s="103">
        <v>0</v>
      </c>
      <c r="CG35" s="103">
        <v>0</v>
      </c>
      <c r="CH35" s="103">
        <v>0</v>
      </c>
      <c r="CI35" s="103">
        <v>0</v>
      </c>
      <c r="CJ35" s="103">
        <v>0</v>
      </c>
      <c r="CK35" s="103">
        <v>0</v>
      </c>
      <c r="CL35" s="103">
        <v>0</v>
      </c>
      <c r="CM35" s="103">
        <v>0</v>
      </c>
      <c r="CN35" s="103">
        <v>0</v>
      </c>
      <c r="CO35" s="103">
        <v>0</v>
      </c>
      <c r="CP35" s="103">
        <v>0</v>
      </c>
      <c r="CQ35" s="103">
        <v>0</v>
      </c>
      <c r="CR35" s="103">
        <v>0</v>
      </c>
      <c r="CS35" s="103">
        <v>0</v>
      </c>
      <c r="CT35" s="103">
        <v>0</v>
      </c>
      <c r="CU35" s="103">
        <v>0</v>
      </c>
    </row>
    <row r="36" spans="2:99" x14ac:dyDescent="0.2">
      <c r="C36" s="102" t="s">
        <v>201</v>
      </c>
      <c r="D36" s="103">
        <v>0</v>
      </c>
      <c r="E36" s="103">
        <v>0</v>
      </c>
      <c r="F36" s="103">
        <v>0</v>
      </c>
      <c r="G36" s="103">
        <v>0</v>
      </c>
      <c r="H36" s="103">
        <v>32.663291904348156</v>
      </c>
      <c r="I36" s="103">
        <v>24850.232480828075</v>
      </c>
      <c r="J36" s="103">
        <v>3.7126731331271969</v>
      </c>
      <c r="K36" s="103">
        <v>2824.6017196831713</v>
      </c>
      <c r="L36" s="103">
        <v>46</v>
      </c>
      <c r="M36" s="103">
        <v>34996.799999999996</v>
      </c>
      <c r="N36" s="103">
        <v>28.052194710185709</v>
      </c>
      <c r="O36" s="103">
        <v>21342.109735509286</v>
      </c>
      <c r="P36" s="103">
        <v>23.088405461698681</v>
      </c>
      <c r="Q36" s="103">
        <v>17565.658875260357</v>
      </c>
      <c r="R36" s="103">
        <v>2.3653455284552845</v>
      </c>
      <c r="S36" s="103">
        <v>1799.5548780487802</v>
      </c>
      <c r="T36" s="103">
        <v>20</v>
      </c>
      <c r="U36" s="103">
        <v>15216</v>
      </c>
      <c r="V36" s="103">
        <v>16</v>
      </c>
      <c r="W36" s="103">
        <v>12172.8</v>
      </c>
      <c r="X36" s="103">
        <v>22</v>
      </c>
      <c r="Y36" s="103">
        <v>16737.599999999999</v>
      </c>
      <c r="Z36" s="103">
        <v>22</v>
      </c>
      <c r="AA36" s="103">
        <v>16737.599999999999</v>
      </c>
      <c r="AB36" s="103">
        <v>7</v>
      </c>
      <c r="AC36" s="103">
        <v>5325.5999999999995</v>
      </c>
      <c r="AD36" s="103">
        <v>11</v>
      </c>
      <c r="AE36" s="103">
        <v>8368.7999999999993</v>
      </c>
      <c r="AF36" s="103">
        <v>7</v>
      </c>
      <c r="AG36" s="103">
        <v>5325.5999999999995</v>
      </c>
      <c r="AH36" s="103">
        <v>7</v>
      </c>
      <c r="AI36" s="103">
        <v>5325.5999999999995</v>
      </c>
      <c r="AJ36" s="103">
        <v>6</v>
      </c>
      <c r="AK36" s="103">
        <v>4564.7999999999993</v>
      </c>
      <c r="AL36" s="103">
        <v>4</v>
      </c>
      <c r="AM36" s="103">
        <v>3043.2</v>
      </c>
      <c r="AN36" s="103">
        <v>3</v>
      </c>
      <c r="AO36" s="103">
        <v>2282.3999999999996</v>
      </c>
      <c r="AP36" s="103">
        <v>4</v>
      </c>
      <c r="AQ36" s="103">
        <v>3043.2</v>
      </c>
      <c r="AR36" s="103">
        <v>3</v>
      </c>
      <c r="AS36" s="103">
        <v>2282.3999999999996</v>
      </c>
      <c r="AT36" s="103">
        <v>2</v>
      </c>
      <c r="AU36" s="103">
        <v>1521.6</v>
      </c>
      <c r="AV36" s="103">
        <v>3</v>
      </c>
      <c r="AW36" s="103">
        <v>2282.3999999999996</v>
      </c>
      <c r="AX36" s="103">
        <v>4</v>
      </c>
      <c r="AY36" s="103">
        <v>3043.2</v>
      </c>
      <c r="AZ36" s="103">
        <v>3</v>
      </c>
      <c r="BA36" s="103">
        <v>2282.3999999999996</v>
      </c>
      <c r="BB36" s="103">
        <v>2</v>
      </c>
      <c r="BC36" s="103">
        <v>1521.6</v>
      </c>
      <c r="BD36" s="103">
        <v>3</v>
      </c>
      <c r="BE36" s="103">
        <v>2282.3999999999996</v>
      </c>
      <c r="BF36" s="103">
        <v>2</v>
      </c>
      <c r="BG36" s="103">
        <v>1521.6</v>
      </c>
      <c r="BH36" s="103">
        <v>0</v>
      </c>
      <c r="BI36" s="103">
        <v>0</v>
      </c>
      <c r="BJ36" s="103">
        <v>0</v>
      </c>
      <c r="BK36" s="103">
        <v>0</v>
      </c>
      <c r="BL36" s="103">
        <v>0</v>
      </c>
      <c r="BM36" s="103">
        <v>0</v>
      </c>
      <c r="BN36" s="103">
        <v>0</v>
      </c>
      <c r="BO36" s="103">
        <v>0</v>
      </c>
      <c r="BP36" s="103">
        <v>0</v>
      </c>
      <c r="BQ36" s="103">
        <v>0</v>
      </c>
      <c r="BR36" s="103">
        <v>0</v>
      </c>
      <c r="BS36" s="103">
        <v>0</v>
      </c>
      <c r="BT36" s="103">
        <v>0</v>
      </c>
      <c r="BU36" s="103">
        <v>0</v>
      </c>
      <c r="BV36" s="103">
        <v>0</v>
      </c>
      <c r="BW36" s="103">
        <v>0</v>
      </c>
      <c r="BX36" s="103">
        <v>0</v>
      </c>
      <c r="BY36" s="103">
        <v>0</v>
      </c>
      <c r="BZ36" s="103">
        <v>0</v>
      </c>
      <c r="CA36" s="103">
        <v>0</v>
      </c>
      <c r="CB36" s="103">
        <v>0</v>
      </c>
      <c r="CC36" s="103">
        <v>0</v>
      </c>
      <c r="CD36" s="103">
        <v>0</v>
      </c>
      <c r="CE36" s="103">
        <v>0</v>
      </c>
      <c r="CF36" s="103">
        <v>0</v>
      </c>
      <c r="CG36" s="103">
        <v>0</v>
      </c>
      <c r="CH36" s="103">
        <v>0</v>
      </c>
      <c r="CI36" s="103">
        <v>0</v>
      </c>
      <c r="CJ36" s="103">
        <v>0</v>
      </c>
      <c r="CK36" s="103">
        <v>0</v>
      </c>
      <c r="CL36" s="103">
        <v>0</v>
      </c>
      <c r="CM36" s="103">
        <v>0</v>
      </c>
      <c r="CN36" s="103">
        <v>0</v>
      </c>
      <c r="CO36" s="103">
        <v>0</v>
      </c>
      <c r="CP36" s="103">
        <v>0</v>
      </c>
      <c r="CQ36" s="103">
        <v>0</v>
      </c>
      <c r="CR36" s="103">
        <v>0</v>
      </c>
      <c r="CS36" s="103">
        <v>0</v>
      </c>
      <c r="CT36" s="103">
        <v>0</v>
      </c>
      <c r="CU36" s="103">
        <v>0</v>
      </c>
    </row>
    <row r="37" spans="2:99" x14ac:dyDescent="0.2">
      <c r="B37" s="102" t="s">
        <v>128</v>
      </c>
      <c r="C37" s="102" t="s">
        <v>202</v>
      </c>
      <c r="D37" s="103">
        <v>0</v>
      </c>
      <c r="E37" s="103">
        <v>0</v>
      </c>
      <c r="F37" s="103">
        <v>0</v>
      </c>
      <c r="G37" s="103">
        <v>0</v>
      </c>
      <c r="H37" s="103">
        <v>46.231120849231232</v>
      </c>
      <c r="I37" s="103">
        <v>39777.256378678554</v>
      </c>
      <c r="J37" s="103">
        <v>3.2596679232496082</v>
      </c>
      <c r="K37" s="103">
        <v>2804.6182811639628</v>
      </c>
      <c r="L37" s="103">
        <v>76</v>
      </c>
      <c r="M37" s="103">
        <v>65390.400000000001</v>
      </c>
      <c r="N37" s="103">
        <v>46.13027574563872</v>
      </c>
      <c r="O37" s="103">
        <v>39690.489251547551</v>
      </c>
      <c r="P37" s="103">
        <v>41.559129831057625</v>
      </c>
      <c r="Q37" s="103">
        <v>35757.47530664198</v>
      </c>
      <c r="R37" s="103">
        <v>4.1031504065040654</v>
      </c>
      <c r="S37" s="103">
        <v>3530.3506097560976</v>
      </c>
      <c r="T37" s="103">
        <v>33</v>
      </c>
      <c r="U37" s="103">
        <v>28393.200000000001</v>
      </c>
      <c r="V37" s="103">
        <v>27</v>
      </c>
      <c r="W37" s="103">
        <v>23230.799999999999</v>
      </c>
      <c r="X37" s="103">
        <v>26</v>
      </c>
      <c r="Y37" s="103">
        <v>22370.399999999998</v>
      </c>
      <c r="Z37" s="103">
        <v>30</v>
      </c>
      <c r="AA37" s="103">
        <v>25812</v>
      </c>
      <c r="AB37" s="103">
        <v>19</v>
      </c>
      <c r="AC37" s="103">
        <v>16347.6</v>
      </c>
      <c r="AD37" s="103">
        <v>16</v>
      </c>
      <c r="AE37" s="103">
        <v>13766.4</v>
      </c>
      <c r="AF37" s="103">
        <v>15</v>
      </c>
      <c r="AG37" s="103">
        <v>12906</v>
      </c>
      <c r="AH37" s="103">
        <v>17</v>
      </c>
      <c r="AI37" s="103">
        <v>14626.8</v>
      </c>
      <c r="AJ37" s="103">
        <v>9</v>
      </c>
      <c r="AK37" s="103">
        <v>7743.5999999999995</v>
      </c>
      <c r="AL37" s="103">
        <v>11</v>
      </c>
      <c r="AM37" s="103">
        <v>9464.4</v>
      </c>
      <c r="AN37" s="103">
        <v>11</v>
      </c>
      <c r="AO37" s="103">
        <v>9464.4</v>
      </c>
      <c r="AP37" s="103">
        <v>12</v>
      </c>
      <c r="AQ37" s="103">
        <v>10324.799999999999</v>
      </c>
      <c r="AR37" s="103">
        <v>6</v>
      </c>
      <c r="AS37" s="103">
        <v>5162.3999999999996</v>
      </c>
      <c r="AT37" s="103">
        <v>5</v>
      </c>
      <c r="AU37" s="103">
        <v>4302</v>
      </c>
      <c r="AV37" s="103">
        <v>4</v>
      </c>
      <c r="AW37" s="103">
        <v>3441.6</v>
      </c>
      <c r="AX37" s="103">
        <v>4</v>
      </c>
      <c r="AY37" s="103">
        <v>3441.6</v>
      </c>
      <c r="AZ37" s="103">
        <v>4</v>
      </c>
      <c r="BA37" s="103">
        <v>3441.6</v>
      </c>
      <c r="BB37" s="103">
        <v>5</v>
      </c>
      <c r="BC37" s="103">
        <v>4302</v>
      </c>
      <c r="BD37" s="103">
        <v>4</v>
      </c>
      <c r="BE37" s="103">
        <v>3441.6</v>
      </c>
      <c r="BF37" s="103">
        <v>3</v>
      </c>
      <c r="BG37" s="103">
        <v>2581.1999999999998</v>
      </c>
      <c r="BH37" s="103">
        <v>0</v>
      </c>
      <c r="BI37" s="103">
        <v>0</v>
      </c>
      <c r="BJ37" s="103">
        <v>0</v>
      </c>
      <c r="BK37" s="103">
        <v>0</v>
      </c>
      <c r="BL37" s="103">
        <v>0</v>
      </c>
      <c r="BM37" s="103">
        <v>0</v>
      </c>
      <c r="BN37" s="103">
        <v>0</v>
      </c>
      <c r="BO37" s="103">
        <v>0</v>
      </c>
      <c r="BP37" s="103">
        <v>0</v>
      </c>
      <c r="BQ37" s="103">
        <v>0</v>
      </c>
      <c r="BR37" s="103">
        <v>0</v>
      </c>
      <c r="BS37" s="103">
        <v>0</v>
      </c>
      <c r="BT37" s="103">
        <v>0</v>
      </c>
      <c r="BU37" s="103">
        <v>0</v>
      </c>
      <c r="BV37" s="103">
        <v>0</v>
      </c>
      <c r="BW37" s="103">
        <v>0</v>
      </c>
      <c r="BX37" s="103">
        <v>0</v>
      </c>
      <c r="BY37" s="103">
        <v>0</v>
      </c>
      <c r="BZ37" s="103">
        <v>0</v>
      </c>
      <c r="CA37" s="103">
        <v>0</v>
      </c>
      <c r="CB37" s="103">
        <v>0</v>
      </c>
      <c r="CC37" s="103">
        <v>0</v>
      </c>
      <c r="CD37" s="103">
        <v>0</v>
      </c>
      <c r="CE37" s="103">
        <v>0</v>
      </c>
      <c r="CF37" s="103">
        <v>0</v>
      </c>
      <c r="CG37" s="103">
        <v>0</v>
      </c>
      <c r="CH37" s="103">
        <v>0</v>
      </c>
      <c r="CI37" s="103">
        <v>0</v>
      </c>
      <c r="CJ37" s="103">
        <v>0</v>
      </c>
      <c r="CK37" s="103">
        <v>0</v>
      </c>
      <c r="CL37" s="103">
        <v>0</v>
      </c>
      <c r="CM37" s="103">
        <v>0</v>
      </c>
      <c r="CN37" s="103">
        <v>0</v>
      </c>
      <c r="CO37" s="103">
        <v>0</v>
      </c>
      <c r="CP37" s="103">
        <v>0</v>
      </c>
      <c r="CQ37" s="103">
        <v>0</v>
      </c>
      <c r="CR37" s="103">
        <v>0</v>
      </c>
      <c r="CS37" s="103">
        <v>0</v>
      </c>
      <c r="CT37" s="103">
        <v>0</v>
      </c>
      <c r="CU37" s="103">
        <v>0</v>
      </c>
    </row>
    <row r="38" spans="2:99" x14ac:dyDescent="0.2">
      <c r="C38" s="102" t="s">
        <v>203</v>
      </c>
      <c r="D38" s="103">
        <v>0</v>
      </c>
      <c r="E38" s="103">
        <v>0</v>
      </c>
      <c r="F38" s="103">
        <v>0</v>
      </c>
      <c r="G38" s="103">
        <v>0</v>
      </c>
      <c r="H38" s="103">
        <v>40.954742926221151</v>
      </c>
      <c r="I38" s="103">
        <v>50865.790714366667</v>
      </c>
      <c r="J38" s="103">
        <v>3.1217967724172984</v>
      </c>
      <c r="K38" s="103">
        <v>3877.2715913422844</v>
      </c>
      <c r="L38" s="103">
        <v>66</v>
      </c>
      <c r="M38" s="103">
        <v>81972</v>
      </c>
      <c r="N38" s="103">
        <v>40.519836803601578</v>
      </c>
      <c r="O38" s="103">
        <v>50325.637310073158</v>
      </c>
      <c r="P38" s="103">
        <v>38.4806757694978</v>
      </c>
      <c r="Q38" s="103">
        <v>47792.999305716265</v>
      </c>
      <c r="R38" s="103">
        <v>3.5238821138211383</v>
      </c>
      <c r="S38" s="103">
        <v>4376.6615853658541</v>
      </c>
      <c r="T38" s="103">
        <v>33</v>
      </c>
      <c r="U38" s="103">
        <v>40986</v>
      </c>
      <c r="V38" s="103">
        <v>24</v>
      </c>
      <c r="W38" s="103">
        <v>29808</v>
      </c>
      <c r="X38" s="103">
        <v>24</v>
      </c>
      <c r="Y38" s="103">
        <v>29808</v>
      </c>
      <c r="Z38" s="103">
        <v>25</v>
      </c>
      <c r="AA38" s="103">
        <v>31050</v>
      </c>
      <c r="AB38" s="103">
        <v>17</v>
      </c>
      <c r="AC38" s="103">
        <v>21114</v>
      </c>
      <c r="AD38" s="103">
        <v>17</v>
      </c>
      <c r="AE38" s="103">
        <v>21114</v>
      </c>
      <c r="AF38" s="103">
        <v>14</v>
      </c>
      <c r="AG38" s="103">
        <v>17388</v>
      </c>
      <c r="AH38" s="103">
        <v>16</v>
      </c>
      <c r="AI38" s="103">
        <v>19872</v>
      </c>
      <c r="AJ38" s="103">
        <v>9</v>
      </c>
      <c r="AK38" s="103">
        <v>11178</v>
      </c>
      <c r="AL38" s="103">
        <v>12</v>
      </c>
      <c r="AM38" s="103">
        <v>14904</v>
      </c>
      <c r="AN38" s="103">
        <v>10</v>
      </c>
      <c r="AO38" s="103">
        <v>12420</v>
      </c>
      <c r="AP38" s="103">
        <v>10</v>
      </c>
      <c r="AQ38" s="103">
        <v>12420</v>
      </c>
      <c r="AR38" s="103">
        <v>6</v>
      </c>
      <c r="AS38" s="103">
        <v>7452</v>
      </c>
      <c r="AT38" s="103">
        <v>6</v>
      </c>
      <c r="AU38" s="103">
        <v>7452</v>
      </c>
      <c r="AV38" s="103">
        <v>5</v>
      </c>
      <c r="AW38" s="103">
        <v>6210</v>
      </c>
      <c r="AX38" s="103">
        <v>4</v>
      </c>
      <c r="AY38" s="103">
        <v>4968</v>
      </c>
      <c r="AZ38" s="103">
        <v>4</v>
      </c>
      <c r="BA38" s="103">
        <v>4968</v>
      </c>
      <c r="BB38" s="103">
        <v>5</v>
      </c>
      <c r="BC38" s="103">
        <v>6210</v>
      </c>
      <c r="BD38" s="103">
        <v>4</v>
      </c>
      <c r="BE38" s="103">
        <v>4968</v>
      </c>
      <c r="BF38" s="103">
        <v>3</v>
      </c>
      <c r="BG38" s="103">
        <v>3726</v>
      </c>
      <c r="BH38" s="103">
        <v>0</v>
      </c>
      <c r="BI38" s="103">
        <v>0</v>
      </c>
      <c r="BJ38" s="103">
        <v>0</v>
      </c>
      <c r="BK38" s="103">
        <v>0</v>
      </c>
      <c r="BL38" s="103">
        <v>0</v>
      </c>
      <c r="BM38" s="103">
        <v>0</v>
      </c>
      <c r="BN38" s="103">
        <v>0</v>
      </c>
      <c r="BO38" s="103">
        <v>0</v>
      </c>
      <c r="BP38" s="103">
        <v>0</v>
      </c>
      <c r="BQ38" s="103">
        <v>0</v>
      </c>
      <c r="BR38" s="103">
        <v>0</v>
      </c>
      <c r="BS38" s="103">
        <v>0</v>
      </c>
      <c r="BT38" s="103">
        <v>0</v>
      </c>
      <c r="BU38" s="103">
        <v>0</v>
      </c>
      <c r="BV38" s="103">
        <v>0</v>
      </c>
      <c r="BW38" s="103">
        <v>0</v>
      </c>
      <c r="BX38" s="103">
        <v>0</v>
      </c>
      <c r="BY38" s="103">
        <v>0</v>
      </c>
      <c r="BZ38" s="103">
        <v>0</v>
      </c>
      <c r="CA38" s="103">
        <v>0</v>
      </c>
      <c r="CB38" s="103">
        <v>0</v>
      </c>
      <c r="CC38" s="103">
        <v>0</v>
      </c>
      <c r="CD38" s="103">
        <v>0</v>
      </c>
      <c r="CE38" s="103">
        <v>0</v>
      </c>
      <c r="CF38" s="103">
        <v>0</v>
      </c>
      <c r="CG38" s="103">
        <v>0</v>
      </c>
      <c r="CH38" s="103">
        <v>0</v>
      </c>
      <c r="CI38" s="103">
        <v>0</v>
      </c>
      <c r="CJ38" s="103">
        <v>0</v>
      </c>
      <c r="CK38" s="103">
        <v>0</v>
      </c>
      <c r="CL38" s="103">
        <v>0</v>
      </c>
      <c r="CM38" s="103">
        <v>0</v>
      </c>
      <c r="CN38" s="103">
        <v>0</v>
      </c>
      <c r="CO38" s="103">
        <v>0</v>
      </c>
      <c r="CP38" s="103">
        <v>0</v>
      </c>
      <c r="CQ38" s="103">
        <v>0</v>
      </c>
      <c r="CR38" s="103">
        <v>0</v>
      </c>
      <c r="CS38" s="103">
        <v>0</v>
      </c>
      <c r="CT38" s="103">
        <v>0</v>
      </c>
      <c r="CU38" s="103">
        <v>0</v>
      </c>
    </row>
    <row r="39" spans="2:99" x14ac:dyDescent="0.2">
      <c r="C39" s="102" t="s">
        <v>204</v>
      </c>
      <c r="D39" s="103">
        <v>0</v>
      </c>
      <c r="E39" s="103">
        <v>0</v>
      </c>
      <c r="F39" s="103">
        <v>0</v>
      </c>
      <c r="G39" s="103">
        <v>0</v>
      </c>
      <c r="H39" s="103">
        <v>39.949718559933508</v>
      </c>
      <c r="I39" s="103">
        <v>56856.439454497369</v>
      </c>
      <c r="J39" s="103">
        <v>2.8362065314075142</v>
      </c>
      <c r="K39" s="103">
        <v>4036.4891354991742</v>
      </c>
      <c r="L39" s="103">
        <v>63</v>
      </c>
      <c r="M39" s="103">
        <v>89661.6</v>
      </c>
      <c r="N39" s="103">
        <v>37.402926280247605</v>
      </c>
      <c r="O39" s="103">
        <v>53231.844682048395</v>
      </c>
      <c r="P39" s="103">
        <v>38.4806757694978</v>
      </c>
      <c r="Q39" s="103">
        <v>54765.697755149275</v>
      </c>
      <c r="R39" s="103">
        <v>3.2342479674796745</v>
      </c>
      <c r="S39" s="103">
        <v>4602.9817073170725</v>
      </c>
      <c r="T39" s="103">
        <v>33</v>
      </c>
      <c r="U39" s="103">
        <v>46965.599999999999</v>
      </c>
      <c r="V39" s="103">
        <v>24</v>
      </c>
      <c r="W39" s="103">
        <v>34156.800000000003</v>
      </c>
      <c r="X39" s="103">
        <v>24</v>
      </c>
      <c r="Y39" s="103">
        <v>34156.800000000003</v>
      </c>
      <c r="Z39" s="103">
        <v>28</v>
      </c>
      <c r="AA39" s="103">
        <v>39849.599999999999</v>
      </c>
      <c r="AB39" s="103">
        <v>16</v>
      </c>
      <c r="AC39" s="103">
        <v>22771.200000000001</v>
      </c>
      <c r="AD39" s="103">
        <v>17</v>
      </c>
      <c r="AE39" s="103">
        <v>24194.400000000001</v>
      </c>
      <c r="AF39" s="103">
        <v>16</v>
      </c>
      <c r="AG39" s="103">
        <v>22771.200000000001</v>
      </c>
      <c r="AH39" s="103">
        <v>15</v>
      </c>
      <c r="AI39" s="103">
        <v>21348</v>
      </c>
      <c r="AJ39" s="103">
        <v>8</v>
      </c>
      <c r="AK39" s="103">
        <v>11385.6</v>
      </c>
      <c r="AL39" s="103">
        <v>11</v>
      </c>
      <c r="AM39" s="103">
        <v>15655.2</v>
      </c>
      <c r="AN39" s="103">
        <v>11</v>
      </c>
      <c r="AO39" s="103">
        <v>15655.2</v>
      </c>
      <c r="AP39" s="103">
        <v>11</v>
      </c>
      <c r="AQ39" s="103">
        <v>15655.2</v>
      </c>
      <c r="AR39" s="103">
        <v>6</v>
      </c>
      <c r="AS39" s="103">
        <v>8539.2000000000007</v>
      </c>
      <c r="AT39" s="103">
        <v>5</v>
      </c>
      <c r="AU39" s="103">
        <v>7116</v>
      </c>
      <c r="AV39" s="103">
        <v>4</v>
      </c>
      <c r="AW39" s="103">
        <v>5692.8</v>
      </c>
      <c r="AX39" s="103">
        <v>5</v>
      </c>
      <c r="AY39" s="103">
        <v>7116</v>
      </c>
      <c r="AZ39" s="103">
        <v>4</v>
      </c>
      <c r="BA39" s="103">
        <v>5692.8</v>
      </c>
      <c r="BB39" s="103">
        <v>5</v>
      </c>
      <c r="BC39" s="103">
        <v>7116</v>
      </c>
      <c r="BD39" s="103">
        <v>4</v>
      </c>
      <c r="BE39" s="103">
        <v>5692.8</v>
      </c>
      <c r="BF39" s="103">
        <v>3</v>
      </c>
      <c r="BG39" s="103">
        <v>4269.6000000000004</v>
      </c>
      <c r="BH39" s="103">
        <v>0</v>
      </c>
      <c r="BI39" s="103">
        <v>0</v>
      </c>
      <c r="BJ39" s="103">
        <v>0</v>
      </c>
      <c r="BK39" s="103">
        <v>0</v>
      </c>
      <c r="BL39" s="103">
        <v>0</v>
      </c>
      <c r="BM39" s="103">
        <v>0</v>
      </c>
      <c r="BN39" s="103">
        <v>0</v>
      </c>
      <c r="BO39" s="103">
        <v>0</v>
      </c>
      <c r="BP39" s="103">
        <v>0</v>
      </c>
      <c r="BQ39" s="103">
        <v>0</v>
      </c>
      <c r="BR39" s="103">
        <v>0</v>
      </c>
      <c r="BS39" s="103">
        <v>0</v>
      </c>
      <c r="BT39" s="103">
        <v>0</v>
      </c>
      <c r="BU39" s="103">
        <v>0</v>
      </c>
      <c r="BV39" s="103">
        <v>0</v>
      </c>
      <c r="BW39" s="103">
        <v>0</v>
      </c>
      <c r="BX39" s="103">
        <v>0</v>
      </c>
      <c r="BY39" s="103">
        <v>0</v>
      </c>
      <c r="BZ39" s="103">
        <v>0</v>
      </c>
      <c r="CA39" s="103">
        <v>0</v>
      </c>
      <c r="CB39" s="103">
        <v>0</v>
      </c>
      <c r="CC39" s="103">
        <v>0</v>
      </c>
      <c r="CD39" s="103">
        <v>0</v>
      </c>
      <c r="CE39" s="103">
        <v>0</v>
      </c>
      <c r="CF39" s="103">
        <v>0</v>
      </c>
      <c r="CG39" s="103">
        <v>0</v>
      </c>
      <c r="CH39" s="103">
        <v>0</v>
      </c>
      <c r="CI39" s="103">
        <v>0</v>
      </c>
      <c r="CJ39" s="103">
        <v>0</v>
      </c>
      <c r="CK39" s="103">
        <v>0</v>
      </c>
      <c r="CL39" s="103">
        <v>0</v>
      </c>
      <c r="CM39" s="103">
        <v>0</v>
      </c>
      <c r="CN39" s="103">
        <v>0</v>
      </c>
      <c r="CO39" s="103">
        <v>0</v>
      </c>
      <c r="CP39" s="103">
        <v>0</v>
      </c>
      <c r="CQ39" s="103">
        <v>0</v>
      </c>
      <c r="CR39" s="103">
        <v>0</v>
      </c>
      <c r="CS39" s="103">
        <v>0</v>
      </c>
      <c r="CT39" s="103">
        <v>0</v>
      </c>
      <c r="CU39" s="103">
        <v>0</v>
      </c>
    </row>
    <row r="40" spans="2:99" x14ac:dyDescent="0.2">
      <c r="C40" s="102" t="s">
        <v>205</v>
      </c>
      <c r="D40" s="103">
        <v>0</v>
      </c>
      <c r="E40" s="103">
        <v>0</v>
      </c>
      <c r="F40" s="103">
        <v>0</v>
      </c>
      <c r="G40" s="103">
        <v>0</v>
      </c>
      <c r="H40" s="103">
        <v>46.984889123946964</v>
      </c>
      <c r="I40" s="103">
        <v>34054.64763703676</v>
      </c>
      <c r="J40" s="103">
        <v>3.702825193782032</v>
      </c>
      <c r="K40" s="103">
        <v>2683.8077004532165</v>
      </c>
      <c r="L40" s="103">
        <v>71</v>
      </c>
      <c r="M40" s="103">
        <v>51460.799999999996</v>
      </c>
      <c r="N40" s="103">
        <v>44.260129431626332</v>
      </c>
      <c r="O40" s="103">
        <v>32079.741812042765</v>
      </c>
      <c r="P40" s="103">
        <v>48.742189308030554</v>
      </c>
      <c r="Q40" s="103">
        <v>35328.33881046054</v>
      </c>
      <c r="R40" s="103">
        <v>3.5721544715447155</v>
      </c>
      <c r="S40" s="103">
        <v>2589.0975609756097</v>
      </c>
      <c r="T40" s="103">
        <v>37</v>
      </c>
      <c r="U40" s="103">
        <v>26817.599999999999</v>
      </c>
      <c r="V40" s="103">
        <v>28</v>
      </c>
      <c r="W40" s="103">
        <v>20294.399999999998</v>
      </c>
      <c r="X40" s="103">
        <v>25</v>
      </c>
      <c r="Y40" s="103">
        <v>18120</v>
      </c>
      <c r="Z40" s="103">
        <v>30</v>
      </c>
      <c r="AA40" s="103">
        <v>21744</v>
      </c>
      <c r="AB40" s="103">
        <v>19</v>
      </c>
      <c r="AC40" s="103">
        <v>13771.199999999999</v>
      </c>
      <c r="AD40" s="103">
        <v>19</v>
      </c>
      <c r="AE40" s="103">
        <v>13771.199999999999</v>
      </c>
      <c r="AF40" s="103">
        <v>15</v>
      </c>
      <c r="AG40" s="103">
        <v>10872</v>
      </c>
      <c r="AH40" s="103">
        <v>15</v>
      </c>
      <c r="AI40" s="103">
        <v>10872</v>
      </c>
      <c r="AJ40" s="103">
        <v>9</v>
      </c>
      <c r="AK40" s="103">
        <v>6523.2</v>
      </c>
      <c r="AL40" s="103">
        <v>11</v>
      </c>
      <c r="AM40" s="103">
        <v>7972.7999999999993</v>
      </c>
      <c r="AN40" s="103">
        <v>12</v>
      </c>
      <c r="AO40" s="103">
        <v>8697.5999999999985</v>
      </c>
      <c r="AP40" s="103">
        <v>11</v>
      </c>
      <c r="AQ40" s="103">
        <v>7972.7999999999993</v>
      </c>
      <c r="AR40" s="103">
        <v>6</v>
      </c>
      <c r="AS40" s="103">
        <v>4348.7999999999993</v>
      </c>
      <c r="AT40" s="103">
        <v>5</v>
      </c>
      <c r="AU40" s="103">
        <v>3624</v>
      </c>
      <c r="AV40" s="103">
        <v>5</v>
      </c>
      <c r="AW40" s="103">
        <v>3624</v>
      </c>
      <c r="AX40" s="103">
        <v>5</v>
      </c>
      <c r="AY40" s="103">
        <v>3624</v>
      </c>
      <c r="AZ40" s="103">
        <v>4</v>
      </c>
      <c r="BA40" s="103">
        <v>2899.2</v>
      </c>
      <c r="BB40" s="103">
        <v>5</v>
      </c>
      <c r="BC40" s="103">
        <v>3624</v>
      </c>
      <c r="BD40" s="103">
        <v>5</v>
      </c>
      <c r="BE40" s="103">
        <v>3624</v>
      </c>
      <c r="BF40" s="103">
        <v>3</v>
      </c>
      <c r="BG40" s="103">
        <v>2174.3999999999996</v>
      </c>
      <c r="BH40" s="103">
        <v>0</v>
      </c>
      <c r="BI40" s="103">
        <v>0</v>
      </c>
      <c r="BJ40" s="103">
        <v>0</v>
      </c>
      <c r="BK40" s="103">
        <v>0</v>
      </c>
      <c r="BL40" s="103">
        <v>0</v>
      </c>
      <c r="BM40" s="103">
        <v>0</v>
      </c>
      <c r="BN40" s="103">
        <v>0</v>
      </c>
      <c r="BO40" s="103">
        <v>0</v>
      </c>
      <c r="BP40" s="103">
        <v>0</v>
      </c>
      <c r="BQ40" s="103">
        <v>0</v>
      </c>
      <c r="BR40" s="103">
        <v>0</v>
      </c>
      <c r="BS40" s="103">
        <v>0</v>
      </c>
      <c r="BT40" s="103">
        <v>0</v>
      </c>
      <c r="BU40" s="103">
        <v>0</v>
      </c>
      <c r="BV40" s="103">
        <v>0</v>
      </c>
      <c r="BW40" s="103">
        <v>0</v>
      </c>
      <c r="BX40" s="103">
        <v>0</v>
      </c>
      <c r="BY40" s="103">
        <v>0</v>
      </c>
      <c r="BZ40" s="103">
        <v>0</v>
      </c>
      <c r="CA40" s="103">
        <v>0</v>
      </c>
      <c r="CB40" s="103">
        <v>0</v>
      </c>
      <c r="CC40" s="103">
        <v>0</v>
      </c>
      <c r="CD40" s="103">
        <v>0</v>
      </c>
      <c r="CE40" s="103">
        <v>0</v>
      </c>
      <c r="CF40" s="103">
        <v>0</v>
      </c>
      <c r="CG40" s="103">
        <v>0</v>
      </c>
      <c r="CH40" s="103">
        <v>0</v>
      </c>
      <c r="CI40" s="103">
        <v>0</v>
      </c>
      <c r="CJ40" s="103">
        <v>0</v>
      </c>
      <c r="CK40" s="103">
        <v>0</v>
      </c>
      <c r="CL40" s="103">
        <v>0</v>
      </c>
      <c r="CM40" s="103">
        <v>0</v>
      </c>
      <c r="CN40" s="103">
        <v>0</v>
      </c>
      <c r="CO40" s="103">
        <v>0</v>
      </c>
      <c r="CP40" s="103">
        <v>0</v>
      </c>
      <c r="CQ40" s="103">
        <v>0</v>
      </c>
      <c r="CR40" s="103">
        <v>0</v>
      </c>
      <c r="CS40" s="103">
        <v>0</v>
      </c>
      <c r="CT40" s="103">
        <v>0</v>
      </c>
      <c r="CU40" s="103">
        <v>0</v>
      </c>
    </row>
    <row r="41" spans="2:99" x14ac:dyDescent="0.2">
      <c r="C41" s="102" t="s">
        <v>206</v>
      </c>
      <c r="D41" s="103">
        <v>0</v>
      </c>
      <c r="E41" s="103">
        <v>0</v>
      </c>
      <c r="F41" s="103">
        <v>0</v>
      </c>
      <c r="G41" s="103">
        <v>0</v>
      </c>
      <c r="H41" s="103">
        <v>51.004986589097506</v>
      </c>
      <c r="I41" s="103">
        <v>33663.291148804354</v>
      </c>
      <c r="J41" s="103">
        <v>3.9293277987208266</v>
      </c>
      <c r="K41" s="103">
        <v>2593.3563471557454</v>
      </c>
      <c r="L41" s="103">
        <v>79</v>
      </c>
      <c r="M41" s="103">
        <v>52140</v>
      </c>
      <c r="N41" s="103">
        <v>52.987478897017446</v>
      </c>
      <c r="O41" s="103">
        <v>34971.736072031512</v>
      </c>
      <c r="P41" s="103">
        <v>51.820643369590371</v>
      </c>
      <c r="Q41" s="103">
        <v>34201.624623929645</v>
      </c>
      <c r="R41" s="103">
        <v>3.716971544715447</v>
      </c>
      <c r="S41" s="103">
        <v>2453.2012195121952</v>
      </c>
      <c r="T41" s="103">
        <v>35</v>
      </c>
      <c r="U41" s="103">
        <v>23100</v>
      </c>
      <c r="V41" s="103">
        <v>27</v>
      </c>
      <c r="W41" s="103">
        <v>17820</v>
      </c>
      <c r="X41" s="103">
        <v>26</v>
      </c>
      <c r="Y41" s="103">
        <v>17160</v>
      </c>
      <c r="Z41" s="103">
        <v>28</v>
      </c>
      <c r="AA41" s="103">
        <v>18480</v>
      </c>
      <c r="AB41" s="103">
        <v>16</v>
      </c>
      <c r="AC41" s="103">
        <v>10560</v>
      </c>
      <c r="AD41" s="103">
        <v>19</v>
      </c>
      <c r="AE41" s="103">
        <v>12540</v>
      </c>
      <c r="AF41" s="103">
        <v>15</v>
      </c>
      <c r="AG41" s="103">
        <v>9900</v>
      </c>
      <c r="AH41" s="103">
        <v>17</v>
      </c>
      <c r="AI41" s="103">
        <v>11220</v>
      </c>
      <c r="AJ41" s="103">
        <v>11</v>
      </c>
      <c r="AK41" s="103">
        <v>7260</v>
      </c>
      <c r="AL41" s="103">
        <v>12</v>
      </c>
      <c r="AM41" s="103">
        <v>7920</v>
      </c>
      <c r="AN41" s="103">
        <v>11</v>
      </c>
      <c r="AO41" s="103">
        <v>7260</v>
      </c>
      <c r="AP41" s="103">
        <v>11</v>
      </c>
      <c r="AQ41" s="103">
        <v>7260</v>
      </c>
      <c r="AR41" s="103">
        <v>6</v>
      </c>
      <c r="AS41" s="103">
        <v>3960</v>
      </c>
      <c r="AT41" s="103">
        <v>6</v>
      </c>
      <c r="AU41" s="103">
        <v>3960</v>
      </c>
      <c r="AV41" s="103">
        <v>5</v>
      </c>
      <c r="AW41" s="103">
        <v>3300</v>
      </c>
      <c r="AX41" s="103">
        <v>4</v>
      </c>
      <c r="AY41" s="103">
        <v>2640</v>
      </c>
      <c r="AZ41" s="103">
        <v>4</v>
      </c>
      <c r="BA41" s="103">
        <v>2640</v>
      </c>
      <c r="BB41" s="103">
        <v>5</v>
      </c>
      <c r="BC41" s="103">
        <v>3300</v>
      </c>
      <c r="BD41" s="103">
        <v>5</v>
      </c>
      <c r="BE41" s="103">
        <v>3300</v>
      </c>
      <c r="BF41" s="103">
        <v>3</v>
      </c>
      <c r="BG41" s="103">
        <v>1980</v>
      </c>
      <c r="BH41" s="103">
        <v>0</v>
      </c>
      <c r="BI41" s="103">
        <v>0</v>
      </c>
      <c r="BJ41" s="103">
        <v>0</v>
      </c>
      <c r="BK41" s="103">
        <v>0</v>
      </c>
      <c r="BL41" s="103">
        <v>0</v>
      </c>
      <c r="BM41" s="103">
        <v>0</v>
      </c>
      <c r="BN41" s="103">
        <v>0</v>
      </c>
      <c r="BO41" s="103">
        <v>0</v>
      </c>
      <c r="BP41" s="103">
        <v>0</v>
      </c>
      <c r="BQ41" s="103">
        <v>0</v>
      </c>
      <c r="BR41" s="103">
        <v>0</v>
      </c>
      <c r="BS41" s="103">
        <v>0</v>
      </c>
      <c r="BT41" s="103">
        <v>0</v>
      </c>
      <c r="BU41" s="103">
        <v>0</v>
      </c>
      <c r="BV41" s="103">
        <v>0</v>
      </c>
      <c r="BW41" s="103">
        <v>0</v>
      </c>
      <c r="BX41" s="103">
        <v>0</v>
      </c>
      <c r="BY41" s="103">
        <v>0</v>
      </c>
      <c r="BZ41" s="103">
        <v>0</v>
      </c>
      <c r="CA41" s="103">
        <v>0</v>
      </c>
      <c r="CB41" s="103">
        <v>0</v>
      </c>
      <c r="CC41" s="103">
        <v>0</v>
      </c>
      <c r="CD41" s="103">
        <v>0</v>
      </c>
      <c r="CE41" s="103">
        <v>0</v>
      </c>
      <c r="CF41" s="103">
        <v>0</v>
      </c>
      <c r="CG41" s="103">
        <v>0</v>
      </c>
      <c r="CH41" s="103">
        <v>0</v>
      </c>
      <c r="CI41" s="103">
        <v>0</v>
      </c>
      <c r="CJ41" s="103">
        <v>0</v>
      </c>
      <c r="CK41" s="103">
        <v>0</v>
      </c>
      <c r="CL41" s="103">
        <v>0</v>
      </c>
      <c r="CM41" s="103">
        <v>0</v>
      </c>
      <c r="CN41" s="103">
        <v>0</v>
      </c>
      <c r="CO41" s="103">
        <v>0</v>
      </c>
      <c r="CP41" s="103">
        <v>0</v>
      </c>
      <c r="CQ41" s="103">
        <v>0</v>
      </c>
      <c r="CR41" s="103">
        <v>0</v>
      </c>
      <c r="CS41" s="103">
        <v>0</v>
      </c>
      <c r="CT41" s="103">
        <v>0</v>
      </c>
      <c r="CU41" s="103">
        <v>0</v>
      </c>
    </row>
    <row r="42" spans="2:99" x14ac:dyDescent="0.2">
      <c r="C42" s="102" t="s">
        <v>207</v>
      </c>
      <c r="D42" s="103">
        <v>0</v>
      </c>
      <c r="E42" s="103">
        <v>0</v>
      </c>
      <c r="F42" s="103">
        <v>0</v>
      </c>
      <c r="G42" s="103">
        <v>0</v>
      </c>
      <c r="H42" s="103">
        <v>47.40364927656681</v>
      </c>
      <c r="I42" s="103">
        <v>40103.48728797552</v>
      </c>
      <c r="J42" s="103">
        <v>3.3975390740819176</v>
      </c>
      <c r="K42" s="103">
        <v>2874.3180566733022</v>
      </c>
      <c r="L42" s="103">
        <v>71</v>
      </c>
      <c r="M42" s="103">
        <v>60066</v>
      </c>
      <c r="N42" s="103">
        <v>44.260129431626332</v>
      </c>
      <c r="O42" s="103">
        <v>37444.069499155878</v>
      </c>
      <c r="P42" s="103">
        <v>44.124508215690817</v>
      </c>
      <c r="Q42" s="103">
        <v>37329.333950474429</v>
      </c>
      <c r="R42" s="103">
        <v>3.5238821138211383</v>
      </c>
      <c r="S42" s="103">
        <v>2981.2042682926831</v>
      </c>
      <c r="T42" s="103">
        <v>38</v>
      </c>
      <c r="U42" s="103">
        <v>32148</v>
      </c>
      <c r="V42" s="103">
        <v>27</v>
      </c>
      <c r="W42" s="103">
        <v>22842</v>
      </c>
      <c r="X42" s="103">
        <v>26</v>
      </c>
      <c r="Y42" s="103">
        <v>21996</v>
      </c>
      <c r="Z42" s="103">
        <v>28</v>
      </c>
      <c r="AA42" s="103">
        <v>23688</v>
      </c>
      <c r="AB42" s="103">
        <v>16</v>
      </c>
      <c r="AC42" s="103">
        <v>13536</v>
      </c>
      <c r="AD42" s="103">
        <v>18</v>
      </c>
      <c r="AE42" s="103">
        <v>15228</v>
      </c>
      <c r="AF42" s="103">
        <v>15</v>
      </c>
      <c r="AG42" s="103">
        <v>12690</v>
      </c>
      <c r="AH42" s="103">
        <v>17</v>
      </c>
      <c r="AI42" s="103">
        <v>14382</v>
      </c>
      <c r="AJ42" s="103">
        <v>9</v>
      </c>
      <c r="AK42" s="103">
        <v>7614</v>
      </c>
      <c r="AL42" s="103">
        <v>12</v>
      </c>
      <c r="AM42" s="103">
        <v>10152</v>
      </c>
      <c r="AN42" s="103">
        <v>10</v>
      </c>
      <c r="AO42" s="103">
        <v>8460</v>
      </c>
      <c r="AP42" s="103">
        <v>12</v>
      </c>
      <c r="AQ42" s="103">
        <v>10152</v>
      </c>
      <c r="AR42" s="103">
        <v>6</v>
      </c>
      <c r="AS42" s="103">
        <v>5076</v>
      </c>
      <c r="AT42" s="103">
        <v>6</v>
      </c>
      <c r="AU42" s="103">
        <v>5076</v>
      </c>
      <c r="AV42" s="103">
        <v>5</v>
      </c>
      <c r="AW42" s="103">
        <v>4230</v>
      </c>
      <c r="AX42" s="103">
        <v>4</v>
      </c>
      <c r="AY42" s="103">
        <v>3384</v>
      </c>
      <c r="AZ42" s="103">
        <v>4</v>
      </c>
      <c r="BA42" s="103">
        <v>3384</v>
      </c>
      <c r="BB42" s="103">
        <v>5</v>
      </c>
      <c r="BC42" s="103">
        <v>4230</v>
      </c>
      <c r="BD42" s="103">
        <v>4</v>
      </c>
      <c r="BE42" s="103">
        <v>3384</v>
      </c>
      <c r="BF42" s="103">
        <v>3</v>
      </c>
      <c r="BG42" s="103">
        <v>2538</v>
      </c>
      <c r="BH42" s="103">
        <v>0</v>
      </c>
      <c r="BI42" s="103">
        <v>0</v>
      </c>
      <c r="BJ42" s="103">
        <v>0</v>
      </c>
      <c r="BK42" s="103">
        <v>0</v>
      </c>
      <c r="BL42" s="103">
        <v>0</v>
      </c>
      <c r="BM42" s="103">
        <v>0</v>
      </c>
      <c r="BN42" s="103">
        <v>0</v>
      </c>
      <c r="BO42" s="103">
        <v>0</v>
      </c>
      <c r="BP42" s="103">
        <v>0</v>
      </c>
      <c r="BQ42" s="103">
        <v>0</v>
      </c>
      <c r="BR42" s="103">
        <v>0</v>
      </c>
      <c r="BS42" s="103">
        <v>0</v>
      </c>
      <c r="BT42" s="103">
        <v>0</v>
      </c>
      <c r="BU42" s="103">
        <v>0</v>
      </c>
      <c r="BV42" s="103">
        <v>0</v>
      </c>
      <c r="BW42" s="103">
        <v>0</v>
      </c>
      <c r="BX42" s="103">
        <v>0</v>
      </c>
      <c r="BY42" s="103">
        <v>0</v>
      </c>
      <c r="BZ42" s="103">
        <v>0</v>
      </c>
      <c r="CA42" s="103">
        <v>0</v>
      </c>
      <c r="CB42" s="103">
        <v>0</v>
      </c>
      <c r="CC42" s="103">
        <v>0</v>
      </c>
      <c r="CD42" s="103">
        <v>0</v>
      </c>
      <c r="CE42" s="103">
        <v>0</v>
      </c>
      <c r="CF42" s="103">
        <v>0</v>
      </c>
      <c r="CG42" s="103">
        <v>0</v>
      </c>
      <c r="CH42" s="103">
        <v>0</v>
      </c>
      <c r="CI42" s="103">
        <v>0</v>
      </c>
      <c r="CJ42" s="103">
        <v>0</v>
      </c>
      <c r="CK42" s="103">
        <v>0</v>
      </c>
      <c r="CL42" s="103">
        <v>0</v>
      </c>
      <c r="CM42" s="103">
        <v>0</v>
      </c>
      <c r="CN42" s="103">
        <v>0</v>
      </c>
      <c r="CO42" s="103">
        <v>0</v>
      </c>
      <c r="CP42" s="103">
        <v>0</v>
      </c>
      <c r="CQ42" s="103">
        <v>0</v>
      </c>
      <c r="CR42" s="103">
        <v>0</v>
      </c>
      <c r="CS42" s="103">
        <v>0</v>
      </c>
      <c r="CT42" s="103">
        <v>0</v>
      </c>
      <c r="CU42" s="103">
        <v>0</v>
      </c>
    </row>
    <row r="43" spans="2:99" x14ac:dyDescent="0.2">
      <c r="C43" s="102" t="s">
        <v>208</v>
      </c>
      <c r="D43" s="103">
        <v>0</v>
      </c>
      <c r="E43" s="103">
        <v>0</v>
      </c>
      <c r="F43" s="103">
        <v>0</v>
      </c>
      <c r="G43" s="103">
        <v>0</v>
      </c>
      <c r="H43" s="103">
        <v>40.870990895697176</v>
      </c>
      <c r="I43" s="103">
        <v>41786.501091760794</v>
      </c>
      <c r="J43" s="103">
        <v>3.4861705281884028</v>
      </c>
      <c r="K43" s="103">
        <v>3564.260748019823</v>
      </c>
      <c r="L43" s="103">
        <v>76</v>
      </c>
      <c r="M43" s="103">
        <v>77702.399999999994</v>
      </c>
      <c r="N43" s="103">
        <v>43.636747326955543</v>
      </c>
      <c r="O43" s="103">
        <v>44614.210467079349</v>
      </c>
      <c r="P43" s="103">
        <v>40.532978477204352</v>
      </c>
      <c r="Q43" s="103">
        <v>41440.917195093731</v>
      </c>
      <c r="R43" s="103">
        <v>3.4273373983739841</v>
      </c>
      <c r="S43" s="103">
        <v>3504.1097560975613</v>
      </c>
      <c r="T43" s="103">
        <v>32</v>
      </c>
      <c r="U43" s="103">
        <v>32716.799999999999</v>
      </c>
      <c r="V43" s="103">
        <v>27</v>
      </c>
      <c r="W43" s="103">
        <v>27604.799999999999</v>
      </c>
      <c r="X43" s="103">
        <v>23</v>
      </c>
      <c r="Y43" s="103">
        <v>23515.200000000001</v>
      </c>
      <c r="Z43" s="103">
        <v>25</v>
      </c>
      <c r="AA43" s="103">
        <v>25560</v>
      </c>
      <c r="AB43" s="103">
        <v>18</v>
      </c>
      <c r="AC43" s="103">
        <v>18403.2</v>
      </c>
      <c r="AD43" s="103">
        <v>16</v>
      </c>
      <c r="AE43" s="103">
        <v>16358.4</v>
      </c>
      <c r="AF43" s="103">
        <v>17</v>
      </c>
      <c r="AG43" s="103">
        <v>17380.8</v>
      </c>
      <c r="AH43" s="103">
        <v>15</v>
      </c>
      <c r="AI43" s="103">
        <v>15336</v>
      </c>
      <c r="AJ43" s="103">
        <v>10</v>
      </c>
      <c r="AK43" s="103">
        <v>10224</v>
      </c>
      <c r="AL43" s="103">
        <v>11</v>
      </c>
      <c r="AM43" s="103">
        <v>11246.4</v>
      </c>
      <c r="AN43" s="103">
        <v>11</v>
      </c>
      <c r="AO43" s="103">
        <v>11246.4</v>
      </c>
      <c r="AP43" s="103">
        <v>11</v>
      </c>
      <c r="AQ43" s="103">
        <v>11246.4</v>
      </c>
      <c r="AR43" s="103">
        <v>6</v>
      </c>
      <c r="AS43" s="103">
        <v>6134.4</v>
      </c>
      <c r="AT43" s="103">
        <v>6</v>
      </c>
      <c r="AU43" s="103">
        <v>6134.4</v>
      </c>
      <c r="AV43" s="103">
        <v>4</v>
      </c>
      <c r="AW43" s="103">
        <v>4089.6</v>
      </c>
      <c r="AX43" s="103">
        <v>4</v>
      </c>
      <c r="AY43" s="103">
        <v>4089.6</v>
      </c>
      <c r="AZ43" s="103">
        <v>4</v>
      </c>
      <c r="BA43" s="103">
        <v>4089.6</v>
      </c>
      <c r="BB43" s="103">
        <v>5</v>
      </c>
      <c r="BC43" s="103">
        <v>5112</v>
      </c>
      <c r="BD43" s="103">
        <v>4</v>
      </c>
      <c r="BE43" s="103">
        <v>4089.6</v>
      </c>
      <c r="BF43" s="103">
        <v>3</v>
      </c>
      <c r="BG43" s="103">
        <v>3067.2</v>
      </c>
      <c r="BH43" s="103">
        <v>0</v>
      </c>
      <c r="BI43" s="103">
        <v>0</v>
      </c>
      <c r="BJ43" s="103">
        <v>0</v>
      </c>
      <c r="BK43" s="103">
        <v>0</v>
      </c>
      <c r="BL43" s="103">
        <v>0</v>
      </c>
      <c r="BM43" s="103">
        <v>0</v>
      </c>
      <c r="BN43" s="103">
        <v>0</v>
      </c>
      <c r="BO43" s="103">
        <v>0</v>
      </c>
      <c r="BP43" s="103">
        <v>0</v>
      </c>
      <c r="BQ43" s="103">
        <v>0</v>
      </c>
      <c r="BR43" s="103">
        <v>0</v>
      </c>
      <c r="BS43" s="103">
        <v>0</v>
      </c>
      <c r="BT43" s="103">
        <v>0</v>
      </c>
      <c r="BU43" s="103">
        <v>0</v>
      </c>
      <c r="BV43" s="103">
        <v>0</v>
      </c>
      <c r="BW43" s="103">
        <v>0</v>
      </c>
      <c r="BX43" s="103">
        <v>0</v>
      </c>
      <c r="BY43" s="103">
        <v>0</v>
      </c>
      <c r="BZ43" s="103">
        <v>0</v>
      </c>
      <c r="CA43" s="103">
        <v>0</v>
      </c>
      <c r="CB43" s="103">
        <v>0</v>
      </c>
      <c r="CC43" s="103">
        <v>0</v>
      </c>
      <c r="CD43" s="103">
        <v>0</v>
      </c>
      <c r="CE43" s="103">
        <v>0</v>
      </c>
      <c r="CF43" s="103">
        <v>0</v>
      </c>
      <c r="CG43" s="103">
        <v>0</v>
      </c>
      <c r="CH43" s="103">
        <v>0</v>
      </c>
      <c r="CI43" s="103">
        <v>0</v>
      </c>
      <c r="CJ43" s="103">
        <v>0</v>
      </c>
      <c r="CK43" s="103">
        <v>0</v>
      </c>
      <c r="CL43" s="103">
        <v>0</v>
      </c>
      <c r="CM43" s="103">
        <v>0</v>
      </c>
      <c r="CN43" s="103">
        <v>0</v>
      </c>
      <c r="CO43" s="103">
        <v>0</v>
      </c>
      <c r="CP43" s="103">
        <v>0</v>
      </c>
      <c r="CQ43" s="103">
        <v>0</v>
      </c>
      <c r="CR43" s="103">
        <v>0</v>
      </c>
      <c r="CS43" s="103">
        <v>0</v>
      </c>
      <c r="CT43" s="103">
        <v>0</v>
      </c>
      <c r="CU43" s="103">
        <v>0</v>
      </c>
    </row>
    <row r="44" spans="2:99" x14ac:dyDescent="0.2">
      <c r="C44" s="102" t="s">
        <v>209</v>
      </c>
      <c r="D44" s="103">
        <v>0</v>
      </c>
      <c r="E44" s="103">
        <v>0</v>
      </c>
      <c r="F44" s="103">
        <v>0</v>
      </c>
      <c r="G44" s="103">
        <v>0</v>
      </c>
      <c r="H44" s="103">
        <v>43.048543689320383</v>
      </c>
      <c r="I44" s="103">
        <v>44012.83106796116</v>
      </c>
      <c r="J44" s="103">
        <v>3.5354102249142274</v>
      </c>
      <c r="K44" s="103">
        <v>3614.6034139523058</v>
      </c>
      <c r="L44" s="103">
        <v>67</v>
      </c>
      <c r="M44" s="103">
        <v>68500.800000000003</v>
      </c>
      <c r="N44" s="103">
        <v>41.766601012943156</v>
      </c>
      <c r="O44" s="103">
        <v>42702.172875633078</v>
      </c>
      <c r="P44" s="103">
        <v>42.585281184910897</v>
      </c>
      <c r="Q44" s="103">
        <v>43539.191483452902</v>
      </c>
      <c r="R44" s="103">
        <v>3.813516260162602</v>
      </c>
      <c r="S44" s="103">
        <v>3898.9390243902444</v>
      </c>
      <c r="T44" s="103">
        <v>36</v>
      </c>
      <c r="U44" s="103">
        <v>36806.400000000001</v>
      </c>
      <c r="V44" s="103">
        <v>25</v>
      </c>
      <c r="W44" s="103">
        <v>25560</v>
      </c>
      <c r="X44" s="103">
        <v>25</v>
      </c>
      <c r="Y44" s="103">
        <v>25560</v>
      </c>
      <c r="Z44" s="103">
        <v>27</v>
      </c>
      <c r="AA44" s="103">
        <v>27604.799999999999</v>
      </c>
      <c r="AB44" s="103">
        <v>16</v>
      </c>
      <c r="AC44" s="103">
        <v>16358.4</v>
      </c>
      <c r="AD44" s="103">
        <v>17</v>
      </c>
      <c r="AE44" s="103">
        <v>17380.8</v>
      </c>
      <c r="AF44" s="103">
        <v>16</v>
      </c>
      <c r="AG44" s="103">
        <v>16358.4</v>
      </c>
      <c r="AH44" s="103">
        <v>16</v>
      </c>
      <c r="AI44" s="103">
        <v>16358.4</v>
      </c>
      <c r="AJ44" s="103">
        <v>9</v>
      </c>
      <c r="AK44" s="103">
        <v>9201.6</v>
      </c>
      <c r="AL44" s="103">
        <v>12</v>
      </c>
      <c r="AM44" s="103">
        <v>12268.8</v>
      </c>
      <c r="AN44" s="103">
        <v>11</v>
      </c>
      <c r="AO44" s="103">
        <v>11246.4</v>
      </c>
      <c r="AP44" s="103">
        <v>12</v>
      </c>
      <c r="AQ44" s="103">
        <v>12268.8</v>
      </c>
      <c r="AR44" s="103">
        <v>6</v>
      </c>
      <c r="AS44" s="103">
        <v>6134.4</v>
      </c>
      <c r="AT44" s="103">
        <v>5</v>
      </c>
      <c r="AU44" s="103">
        <v>5112</v>
      </c>
      <c r="AV44" s="103">
        <v>5</v>
      </c>
      <c r="AW44" s="103">
        <v>5112</v>
      </c>
      <c r="AX44" s="103">
        <v>4</v>
      </c>
      <c r="AY44" s="103">
        <v>4089.6</v>
      </c>
      <c r="AZ44" s="103">
        <v>4</v>
      </c>
      <c r="BA44" s="103">
        <v>4089.6</v>
      </c>
      <c r="BB44" s="103">
        <v>5</v>
      </c>
      <c r="BC44" s="103">
        <v>5112</v>
      </c>
      <c r="BD44" s="103">
        <v>5</v>
      </c>
      <c r="BE44" s="103">
        <v>5112</v>
      </c>
      <c r="BF44" s="103">
        <v>3</v>
      </c>
      <c r="BG44" s="103">
        <v>3067.2</v>
      </c>
      <c r="BH44" s="103">
        <v>0</v>
      </c>
      <c r="BI44" s="103">
        <v>0</v>
      </c>
      <c r="BJ44" s="103">
        <v>0</v>
      </c>
      <c r="BK44" s="103">
        <v>0</v>
      </c>
      <c r="BL44" s="103">
        <v>0</v>
      </c>
      <c r="BM44" s="103">
        <v>0</v>
      </c>
      <c r="BN44" s="103">
        <v>0</v>
      </c>
      <c r="BO44" s="103">
        <v>0</v>
      </c>
      <c r="BP44" s="103">
        <v>0</v>
      </c>
      <c r="BQ44" s="103">
        <v>0</v>
      </c>
      <c r="BR44" s="103">
        <v>0</v>
      </c>
      <c r="BS44" s="103">
        <v>0</v>
      </c>
      <c r="BT44" s="103">
        <v>0</v>
      </c>
      <c r="BU44" s="103">
        <v>0</v>
      </c>
      <c r="BV44" s="103">
        <v>0</v>
      </c>
      <c r="BW44" s="103">
        <v>0</v>
      </c>
      <c r="BX44" s="103">
        <v>0</v>
      </c>
      <c r="BY44" s="103">
        <v>0</v>
      </c>
      <c r="BZ44" s="103">
        <v>0</v>
      </c>
      <c r="CA44" s="103">
        <v>0</v>
      </c>
      <c r="CB44" s="103">
        <v>0</v>
      </c>
      <c r="CC44" s="103">
        <v>0</v>
      </c>
      <c r="CD44" s="103">
        <v>0</v>
      </c>
      <c r="CE44" s="103">
        <v>0</v>
      </c>
      <c r="CF44" s="103">
        <v>0</v>
      </c>
      <c r="CG44" s="103">
        <v>0</v>
      </c>
      <c r="CH44" s="103">
        <v>0</v>
      </c>
      <c r="CI44" s="103">
        <v>0</v>
      </c>
      <c r="CJ44" s="103">
        <v>0</v>
      </c>
      <c r="CK44" s="103">
        <v>0</v>
      </c>
      <c r="CL44" s="103">
        <v>0</v>
      </c>
      <c r="CM44" s="103">
        <v>0</v>
      </c>
      <c r="CN44" s="103">
        <v>0</v>
      </c>
      <c r="CO44" s="103">
        <v>0</v>
      </c>
      <c r="CP44" s="103">
        <v>0</v>
      </c>
      <c r="CQ44" s="103">
        <v>0</v>
      </c>
      <c r="CR44" s="103">
        <v>0</v>
      </c>
      <c r="CS44" s="103">
        <v>0</v>
      </c>
      <c r="CT44" s="103">
        <v>0</v>
      </c>
      <c r="CU44" s="103">
        <v>0</v>
      </c>
    </row>
    <row r="45" spans="2:99" x14ac:dyDescent="0.2">
      <c r="C45" s="102" t="s">
        <v>210</v>
      </c>
      <c r="D45" s="103">
        <v>0</v>
      </c>
      <c r="E45" s="103">
        <v>0</v>
      </c>
      <c r="F45" s="103">
        <v>0</v>
      </c>
      <c r="G45" s="103">
        <v>0</v>
      </c>
      <c r="H45" s="103">
        <v>42.294775414604665</v>
      </c>
      <c r="I45" s="103">
        <v>52834.633447924149</v>
      </c>
      <c r="J45" s="103">
        <v>2.9051421068236687</v>
      </c>
      <c r="K45" s="103">
        <v>3629.1035198441273</v>
      </c>
      <c r="L45" s="103">
        <v>64</v>
      </c>
      <c r="M45" s="103">
        <v>79948.800000000003</v>
      </c>
      <c r="N45" s="103">
        <v>41.766601012943156</v>
      </c>
      <c r="O45" s="103">
        <v>52174.837985368591</v>
      </c>
      <c r="P45" s="103">
        <v>42.072205507984265</v>
      </c>
      <c r="Q45" s="103">
        <v>52556.599120573948</v>
      </c>
      <c r="R45" s="103">
        <v>3.6686991869918701</v>
      </c>
      <c r="S45" s="103">
        <v>4582.9390243902444</v>
      </c>
      <c r="T45" s="103">
        <v>32</v>
      </c>
      <c r="U45" s="103">
        <v>39974.400000000001</v>
      </c>
      <c r="V45" s="103">
        <v>24</v>
      </c>
      <c r="W45" s="103">
        <v>29980.800000000003</v>
      </c>
      <c r="X45" s="103">
        <v>25</v>
      </c>
      <c r="Y45" s="103">
        <v>31230</v>
      </c>
      <c r="Z45" s="103">
        <v>26</v>
      </c>
      <c r="AA45" s="103">
        <v>32479.200000000001</v>
      </c>
      <c r="AB45" s="103">
        <v>18</v>
      </c>
      <c r="AC45" s="103">
        <v>22485.600000000002</v>
      </c>
      <c r="AD45" s="103">
        <v>17</v>
      </c>
      <c r="AE45" s="103">
        <v>21236.400000000001</v>
      </c>
      <c r="AF45" s="103">
        <v>14</v>
      </c>
      <c r="AG45" s="103">
        <v>17488.8</v>
      </c>
      <c r="AH45" s="103">
        <v>15</v>
      </c>
      <c r="AI45" s="103">
        <v>18738</v>
      </c>
      <c r="AJ45" s="103">
        <v>9</v>
      </c>
      <c r="AK45" s="103">
        <v>11242.800000000001</v>
      </c>
      <c r="AL45" s="103">
        <v>10</v>
      </c>
      <c r="AM45" s="103">
        <v>12492</v>
      </c>
      <c r="AN45" s="103">
        <v>11</v>
      </c>
      <c r="AO45" s="103">
        <v>13741.2</v>
      </c>
      <c r="AP45" s="103">
        <v>11</v>
      </c>
      <c r="AQ45" s="103">
        <v>13741.2</v>
      </c>
      <c r="AR45" s="103">
        <v>6</v>
      </c>
      <c r="AS45" s="103">
        <v>7495.2000000000007</v>
      </c>
      <c r="AT45" s="103">
        <v>5</v>
      </c>
      <c r="AU45" s="103">
        <v>6246</v>
      </c>
      <c r="AV45" s="103">
        <v>4</v>
      </c>
      <c r="AW45" s="103">
        <v>4996.8</v>
      </c>
      <c r="AX45" s="103">
        <v>4</v>
      </c>
      <c r="AY45" s="103">
        <v>4996.8</v>
      </c>
      <c r="AZ45" s="103">
        <v>4</v>
      </c>
      <c r="BA45" s="103">
        <v>4996.8</v>
      </c>
      <c r="BB45" s="103">
        <v>5</v>
      </c>
      <c r="BC45" s="103">
        <v>6246</v>
      </c>
      <c r="BD45" s="103">
        <v>4</v>
      </c>
      <c r="BE45" s="103">
        <v>4996.8</v>
      </c>
      <c r="BF45" s="103">
        <v>3</v>
      </c>
      <c r="BG45" s="103">
        <v>3747.6000000000004</v>
      </c>
      <c r="BH45" s="103">
        <v>0</v>
      </c>
      <c r="BI45" s="103">
        <v>0</v>
      </c>
      <c r="BJ45" s="103">
        <v>0</v>
      </c>
      <c r="BK45" s="103">
        <v>0</v>
      </c>
      <c r="BL45" s="103">
        <v>0</v>
      </c>
      <c r="BM45" s="103">
        <v>0</v>
      </c>
      <c r="BN45" s="103">
        <v>0</v>
      </c>
      <c r="BO45" s="103">
        <v>0</v>
      </c>
      <c r="BP45" s="103">
        <v>0</v>
      </c>
      <c r="BQ45" s="103">
        <v>0</v>
      </c>
      <c r="BR45" s="103">
        <v>0</v>
      </c>
      <c r="BS45" s="103">
        <v>0</v>
      </c>
      <c r="BT45" s="103">
        <v>0</v>
      </c>
      <c r="BU45" s="103">
        <v>0</v>
      </c>
      <c r="BV45" s="103">
        <v>0</v>
      </c>
      <c r="BW45" s="103">
        <v>0</v>
      </c>
      <c r="BX45" s="103">
        <v>0</v>
      </c>
      <c r="BY45" s="103">
        <v>0</v>
      </c>
      <c r="BZ45" s="103">
        <v>0</v>
      </c>
      <c r="CA45" s="103">
        <v>0</v>
      </c>
      <c r="CB45" s="103">
        <v>0</v>
      </c>
      <c r="CC45" s="103">
        <v>0</v>
      </c>
      <c r="CD45" s="103">
        <v>0</v>
      </c>
      <c r="CE45" s="103">
        <v>0</v>
      </c>
      <c r="CF45" s="103">
        <v>0</v>
      </c>
      <c r="CG45" s="103">
        <v>0</v>
      </c>
      <c r="CH45" s="103">
        <v>0</v>
      </c>
      <c r="CI45" s="103">
        <v>0</v>
      </c>
      <c r="CJ45" s="103">
        <v>0</v>
      </c>
      <c r="CK45" s="103">
        <v>0</v>
      </c>
      <c r="CL45" s="103">
        <v>0</v>
      </c>
      <c r="CM45" s="103">
        <v>0</v>
      </c>
      <c r="CN45" s="103">
        <v>0</v>
      </c>
      <c r="CO45" s="103">
        <v>0</v>
      </c>
      <c r="CP45" s="103">
        <v>0</v>
      </c>
      <c r="CQ45" s="103">
        <v>0</v>
      </c>
      <c r="CR45" s="103">
        <v>0</v>
      </c>
      <c r="CS45" s="103">
        <v>0</v>
      </c>
      <c r="CT45" s="103">
        <v>0</v>
      </c>
      <c r="CU45" s="103">
        <v>0</v>
      </c>
    </row>
    <row r="46" spans="2:99" x14ac:dyDescent="0.2">
      <c r="C46" s="102" t="s">
        <v>211</v>
      </c>
      <c r="D46" s="103">
        <v>0</v>
      </c>
      <c r="E46" s="103">
        <v>0</v>
      </c>
      <c r="F46" s="103">
        <v>0</v>
      </c>
      <c r="G46" s="103">
        <v>0</v>
      </c>
      <c r="H46" s="103">
        <v>38.442182010502059</v>
      </c>
      <c r="I46" s="103">
        <v>46591.924596728495</v>
      </c>
      <c r="J46" s="103">
        <v>3.0627091363463084</v>
      </c>
      <c r="K46" s="103">
        <v>3712.0034732517256</v>
      </c>
      <c r="L46" s="103">
        <v>70</v>
      </c>
      <c r="M46" s="103">
        <v>84840</v>
      </c>
      <c r="N46" s="103">
        <v>39.273072594259993</v>
      </c>
      <c r="O46" s="103">
        <v>47598.963984243113</v>
      </c>
      <c r="P46" s="103">
        <v>41.559129831057625</v>
      </c>
      <c r="Q46" s="103">
        <v>50369.665355241843</v>
      </c>
      <c r="R46" s="103">
        <v>3.5721544715447155</v>
      </c>
      <c r="S46" s="103">
        <v>4329.4512195121952</v>
      </c>
      <c r="T46" s="103">
        <v>35</v>
      </c>
      <c r="U46" s="103">
        <v>42420</v>
      </c>
      <c r="V46" s="103">
        <v>26</v>
      </c>
      <c r="W46" s="103">
        <v>31512</v>
      </c>
      <c r="X46" s="103">
        <v>25</v>
      </c>
      <c r="Y46" s="103">
        <v>30300</v>
      </c>
      <c r="Z46" s="103">
        <v>26</v>
      </c>
      <c r="AA46" s="103">
        <v>31512</v>
      </c>
      <c r="AB46" s="103">
        <v>16</v>
      </c>
      <c r="AC46" s="103">
        <v>19392</v>
      </c>
      <c r="AD46" s="103">
        <v>17</v>
      </c>
      <c r="AE46" s="103">
        <v>20604</v>
      </c>
      <c r="AF46" s="103">
        <v>14</v>
      </c>
      <c r="AG46" s="103">
        <v>16968</v>
      </c>
      <c r="AH46" s="103">
        <v>17</v>
      </c>
      <c r="AI46" s="103">
        <v>20604</v>
      </c>
      <c r="AJ46" s="103">
        <v>9</v>
      </c>
      <c r="AK46" s="103">
        <v>10908</v>
      </c>
      <c r="AL46" s="103">
        <v>11</v>
      </c>
      <c r="AM46" s="103">
        <v>13332</v>
      </c>
      <c r="AN46" s="103">
        <v>11</v>
      </c>
      <c r="AO46" s="103">
        <v>13332</v>
      </c>
      <c r="AP46" s="103">
        <v>11</v>
      </c>
      <c r="AQ46" s="103">
        <v>13332</v>
      </c>
      <c r="AR46" s="103">
        <v>6</v>
      </c>
      <c r="AS46" s="103">
        <v>7272</v>
      </c>
      <c r="AT46" s="103">
        <v>5</v>
      </c>
      <c r="AU46" s="103">
        <v>6060</v>
      </c>
      <c r="AV46" s="103">
        <v>4</v>
      </c>
      <c r="AW46" s="103">
        <v>4848</v>
      </c>
      <c r="AX46" s="103">
        <v>4</v>
      </c>
      <c r="AY46" s="103">
        <v>4848</v>
      </c>
      <c r="AZ46" s="103">
        <v>4</v>
      </c>
      <c r="BA46" s="103">
        <v>4848</v>
      </c>
      <c r="BB46" s="103">
        <v>5</v>
      </c>
      <c r="BC46" s="103">
        <v>6060</v>
      </c>
      <c r="BD46" s="103">
        <v>4</v>
      </c>
      <c r="BE46" s="103">
        <v>4848</v>
      </c>
      <c r="BF46" s="103">
        <v>3</v>
      </c>
      <c r="BG46" s="103">
        <v>3636</v>
      </c>
      <c r="BH46" s="103">
        <v>0</v>
      </c>
      <c r="BI46" s="103">
        <v>0</v>
      </c>
      <c r="BJ46" s="103">
        <v>0</v>
      </c>
      <c r="BK46" s="103">
        <v>0</v>
      </c>
      <c r="BL46" s="103">
        <v>0</v>
      </c>
      <c r="BM46" s="103">
        <v>0</v>
      </c>
      <c r="BN46" s="103">
        <v>0</v>
      </c>
      <c r="BO46" s="103">
        <v>0</v>
      </c>
      <c r="BP46" s="103">
        <v>0</v>
      </c>
      <c r="BQ46" s="103">
        <v>0</v>
      </c>
      <c r="BR46" s="103">
        <v>0</v>
      </c>
      <c r="BS46" s="103">
        <v>0</v>
      </c>
      <c r="BT46" s="103">
        <v>0</v>
      </c>
      <c r="BU46" s="103">
        <v>0</v>
      </c>
      <c r="BV46" s="103">
        <v>0</v>
      </c>
      <c r="BW46" s="103">
        <v>0</v>
      </c>
      <c r="BX46" s="103">
        <v>0</v>
      </c>
      <c r="BY46" s="103">
        <v>0</v>
      </c>
      <c r="BZ46" s="103">
        <v>0</v>
      </c>
      <c r="CA46" s="103">
        <v>0</v>
      </c>
      <c r="CB46" s="103">
        <v>0</v>
      </c>
      <c r="CC46" s="103">
        <v>0</v>
      </c>
      <c r="CD46" s="103">
        <v>0</v>
      </c>
      <c r="CE46" s="103">
        <v>0</v>
      </c>
      <c r="CF46" s="103">
        <v>0</v>
      </c>
      <c r="CG46" s="103">
        <v>0</v>
      </c>
      <c r="CH46" s="103">
        <v>0</v>
      </c>
      <c r="CI46" s="103">
        <v>0</v>
      </c>
      <c r="CJ46" s="103">
        <v>0</v>
      </c>
      <c r="CK46" s="103">
        <v>0</v>
      </c>
      <c r="CL46" s="103">
        <v>0</v>
      </c>
      <c r="CM46" s="103">
        <v>0</v>
      </c>
      <c r="CN46" s="103">
        <v>0</v>
      </c>
      <c r="CO46" s="103">
        <v>0</v>
      </c>
      <c r="CP46" s="103">
        <v>0</v>
      </c>
      <c r="CQ46" s="103">
        <v>0</v>
      </c>
      <c r="CR46" s="103">
        <v>0</v>
      </c>
      <c r="CS46" s="103">
        <v>0</v>
      </c>
      <c r="CT46" s="103">
        <v>0</v>
      </c>
      <c r="CU46" s="103">
        <v>0</v>
      </c>
    </row>
    <row r="47" spans="2:99" x14ac:dyDescent="0.2">
      <c r="C47" s="102" t="s">
        <v>212</v>
      </c>
      <c r="D47" s="103">
        <v>0</v>
      </c>
      <c r="E47" s="103">
        <v>0</v>
      </c>
      <c r="F47" s="103">
        <v>0</v>
      </c>
      <c r="G47" s="103">
        <v>0</v>
      </c>
      <c r="H47" s="103">
        <v>34.84084469797137</v>
      </c>
      <c r="I47" s="103">
        <v>53222.874360621063</v>
      </c>
      <c r="J47" s="103">
        <v>2.501376593671905</v>
      </c>
      <c r="K47" s="103">
        <v>3821.1028844932021</v>
      </c>
      <c r="L47" s="103">
        <v>69</v>
      </c>
      <c r="M47" s="103">
        <v>105404.4</v>
      </c>
      <c r="N47" s="103">
        <v>40.519836803601578</v>
      </c>
      <c r="O47" s="103">
        <v>61898.102701181764</v>
      </c>
      <c r="P47" s="103">
        <v>38.993751446424433</v>
      </c>
      <c r="Q47" s="103">
        <v>59566.854709557963</v>
      </c>
      <c r="R47" s="103">
        <v>3.6204268292682924</v>
      </c>
      <c r="S47" s="103">
        <v>5530.5640243902435</v>
      </c>
      <c r="T47" s="103">
        <v>30</v>
      </c>
      <c r="U47" s="103">
        <v>45828</v>
      </c>
      <c r="V47" s="103">
        <v>24</v>
      </c>
      <c r="W47" s="103">
        <v>36662.399999999994</v>
      </c>
      <c r="X47" s="103">
        <v>25</v>
      </c>
      <c r="Y47" s="103">
        <v>38190</v>
      </c>
      <c r="Z47" s="103">
        <v>25</v>
      </c>
      <c r="AA47" s="103">
        <v>38190</v>
      </c>
      <c r="AB47" s="103">
        <v>15</v>
      </c>
      <c r="AC47" s="103">
        <v>22914</v>
      </c>
      <c r="AD47" s="103">
        <v>15</v>
      </c>
      <c r="AE47" s="103">
        <v>22914</v>
      </c>
      <c r="AF47" s="103">
        <v>15</v>
      </c>
      <c r="AG47" s="103">
        <v>22914</v>
      </c>
      <c r="AH47" s="103">
        <v>15</v>
      </c>
      <c r="AI47" s="103">
        <v>22914</v>
      </c>
      <c r="AJ47" s="103">
        <v>9</v>
      </c>
      <c r="AK47" s="103">
        <v>13748.4</v>
      </c>
      <c r="AL47" s="103">
        <v>11</v>
      </c>
      <c r="AM47" s="103">
        <v>16803.599999999999</v>
      </c>
      <c r="AN47" s="103">
        <v>10</v>
      </c>
      <c r="AO47" s="103">
        <v>15276</v>
      </c>
      <c r="AP47" s="103">
        <v>11</v>
      </c>
      <c r="AQ47" s="103">
        <v>16803.599999999999</v>
      </c>
      <c r="AR47" s="103">
        <v>6</v>
      </c>
      <c r="AS47" s="103">
        <v>9165.5999999999985</v>
      </c>
      <c r="AT47" s="103">
        <v>5</v>
      </c>
      <c r="AU47" s="103">
        <v>7638</v>
      </c>
      <c r="AV47" s="103">
        <v>4</v>
      </c>
      <c r="AW47" s="103">
        <v>6110.4</v>
      </c>
      <c r="AX47" s="103">
        <v>4</v>
      </c>
      <c r="AY47" s="103">
        <v>6110.4</v>
      </c>
      <c r="AZ47" s="103">
        <v>4</v>
      </c>
      <c r="BA47" s="103">
        <v>6110.4</v>
      </c>
      <c r="BB47" s="103">
        <v>5</v>
      </c>
      <c r="BC47" s="103">
        <v>7638</v>
      </c>
      <c r="BD47" s="103">
        <v>4</v>
      </c>
      <c r="BE47" s="103">
        <v>6110.4</v>
      </c>
      <c r="BF47" s="103">
        <v>3</v>
      </c>
      <c r="BG47" s="103">
        <v>4582.7999999999993</v>
      </c>
      <c r="BH47" s="103">
        <v>0</v>
      </c>
      <c r="BI47" s="103">
        <v>0</v>
      </c>
      <c r="BJ47" s="103">
        <v>0</v>
      </c>
      <c r="BK47" s="103">
        <v>0</v>
      </c>
      <c r="BL47" s="103">
        <v>0</v>
      </c>
      <c r="BM47" s="103">
        <v>0</v>
      </c>
      <c r="BN47" s="103">
        <v>0</v>
      </c>
      <c r="BO47" s="103">
        <v>0</v>
      </c>
      <c r="BP47" s="103">
        <v>0</v>
      </c>
      <c r="BQ47" s="103">
        <v>0</v>
      </c>
      <c r="BR47" s="103">
        <v>0</v>
      </c>
      <c r="BS47" s="103">
        <v>0</v>
      </c>
      <c r="BT47" s="103">
        <v>0</v>
      </c>
      <c r="BU47" s="103">
        <v>0</v>
      </c>
      <c r="BV47" s="103">
        <v>0</v>
      </c>
      <c r="BW47" s="103">
        <v>0</v>
      </c>
      <c r="BX47" s="103">
        <v>0</v>
      </c>
      <c r="BY47" s="103">
        <v>0</v>
      </c>
      <c r="BZ47" s="103">
        <v>0</v>
      </c>
      <c r="CA47" s="103">
        <v>0</v>
      </c>
      <c r="CB47" s="103">
        <v>0</v>
      </c>
      <c r="CC47" s="103">
        <v>0</v>
      </c>
      <c r="CD47" s="103">
        <v>0</v>
      </c>
      <c r="CE47" s="103">
        <v>0</v>
      </c>
      <c r="CF47" s="103">
        <v>0</v>
      </c>
      <c r="CG47" s="103">
        <v>0</v>
      </c>
      <c r="CH47" s="103">
        <v>0</v>
      </c>
      <c r="CI47" s="103">
        <v>0</v>
      </c>
      <c r="CJ47" s="103">
        <v>0</v>
      </c>
      <c r="CK47" s="103">
        <v>0</v>
      </c>
      <c r="CL47" s="103">
        <v>0</v>
      </c>
      <c r="CM47" s="103">
        <v>0</v>
      </c>
      <c r="CN47" s="103">
        <v>0</v>
      </c>
      <c r="CO47" s="103">
        <v>0</v>
      </c>
      <c r="CP47" s="103">
        <v>0</v>
      </c>
      <c r="CQ47" s="103">
        <v>0</v>
      </c>
      <c r="CR47" s="103">
        <v>0</v>
      </c>
      <c r="CS47" s="103">
        <v>0</v>
      </c>
      <c r="CT47" s="103">
        <v>0</v>
      </c>
      <c r="CU47" s="103">
        <v>0</v>
      </c>
    </row>
    <row r="48" spans="2:99" x14ac:dyDescent="0.2">
      <c r="C48" s="102" t="s">
        <v>213</v>
      </c>
      <c r="D48" s="103">
        <v>0</v>
      </c>
      <c r="E48" s="103">
        <v>0</v>
      </c>
      <c r="F48" s="103">
        <v>0</v>
      </c>
      <c r="G48" s="103">
        <v>0</v>
      </c>
      <c r="H48" s="103">
        <v>42.629783536700536</v>
      </c>
      <c r="I48" s="103">
        <v>36985.600196441388</v>
      </c>
      <c r="J48" s="103">
        <v>3.7717607691981869</v>
      </c>
      <c r="K48" s="103">
        <v>3272.3796433563471</v>
      </c>
      <c r="L48" s="103">
        <v>74</v>
      </c>
      <c r="M48" s="103">
        <v>64202.400000000001</v>
      </c>
      <c r="N48" s="103">
        <v>44.883511536297128</v>
      </c>
      <c r="O48" s="103">
        <v>38940.934608891388</v>
      </c>
      <c r="P48" s="103">
        <v>46.689886600324002</v>
      </c>
      <c r="Q48" s="103">
        <v>40508.145614441106</v>
      </c>
      <c r="R48" s="103">
        <v>3.5721544715447155</v>
      </c>
      <c r="S48" s="103">
        <v>3099.2012195121952</v>
      </c>
      <c r="T48" s="103">
        <v>33</v>
      </c>
      <c r="U48" s="103">
        <v>28630.799999999999</v>
      </c>
      <c r="V48" s="103">
        <v>28</v>
      </c>
      <c r="W48" s="103">
        <v>24292.799999999999</v>
      </c>
      <c r="X48" s="103">
        <v>28</v>
      </c>
      <c r="Y48" s="103">
        <v>24292.799999999999</v>
      </c>
      <c r="Z48" s="103">
        <v>29</v>
      </c>
      <c r="AA48" s="103">
        <v>25160.400000000001</v>
      </c>
      <c r="AB48" s="103">
        <v>16</v>
      </c>
      <c r="AC48" s="103">
        <v>13881.6</v>
      </c>
      <c r="AD48" s="103">
        <v>19</v>
      </c>
      <c r="AE48" s="103">
        <v>16484.400000000001</v>
      </c>
      <c r="AF48" s="103">
        <v>15</v>
      </c>
      <c r="AG48" s="103">
        <v>13014</v>
      </c>
      <c r="AH48" s="103">
        <v>16</v>
      </c>
      <c r="AI48" s="103">
        <v>13881.6</v>
      </c>
      <c r="AJ48" s="103">
        <v>10</v>
      </c>
      <c r="AK48" s="103">
        <v>8676</v>
      </c>
      <c r="AL48" s="103">
        <v>11</v>
      </c>
      <c r="AM48" s="103">
        <v>9543.6</v>
      </c>
      <c r="AN48" s="103">
        <v>10</v>
      </c>
      <c r="AO48" s="103">
        <v>8676</v>
      </c>
      <c r="AP48" s="103">
        <v>10</v>
      </c>
      <c r="AQ48" s="103">
        <v>8676</v>
      </c>
      <c r="AR48" s="103">
        <v>7</v>
      </c>
      <c r="AS48" s="103">
        <v>6073.2</v>
      </c>
      <c r="AT48" s="103">
        <v>6</v>
      </c>
      <c r="AU48" s="103">
        <v>5205.6000000000004</v>
      </c>
      <c r="AV48" s="103">
        <v>4</v>
      </c>
      <c r="AW48" s="103">
        <v>3470.4</v>
      </c>
      <c r="AX48" s="103">
        <v>5</v>
      </c>
      <c r="AY48" s="103">
        <v>4338</v>
      </c>
      <c r="AZ48" s="103">
        <v>4</v>
      </c>
      <c r="BA48" s="103">
        <v>3470.4</v>
      </c>
      <c r="BB48" s="103">
        <v>6</v>
      </c>
      <c r="BC48" s="103">
        <v>5205.6000000000004</v>
      </c>
      <c r="BD48" s="103">
        <v>4</v>
      </c>
      <c r="BE48" s="103">
        <v>3470.4</v>
      </c>
      <c r="BF48" s="103">
        <v>3</v>
      </c>
      <c r="BG48" s="103">
        <v>2602.8000000000002</v>
      </c>
      <c r="BH48" s="103">
        <v>0</v>
      </c>
      <c r="BI48" s="103">
        <v>0</v>
      </c>
      <c r="BJ48" s="103">
        <v>0</v>
      </c>
      <c r="BK48" s="103">
        <v>0</v>
      </c>
      <c r="BL48" s="103">
        <v>0</v>
      </c>
      <c r="BM48" s="103">
        <v>0</v>
      </c>
      <c r="BN48" s="103">
        <v>0</v>
      </c>
      <c r="BO48" s="103">
        <v>0</v>
      </c>
      <c r="BP48" s="103">
        <v>0</v>
      </c>
      <c r="BQ48" s="103">
        <v>0</v>
      </c>
      <c r="BR48" s="103">
        <v>0</v>
      </c>
      <c r="BS48" s="103">
        <v>0</v>
      </c>
      <c r="BT48" s="103">
        <v>0</v>
      </c>
      <c r="BU48" s="103">
        <v>0</v>
      </c>
      <c r="BV48" s="103">
        <v>0</v>
      </c>
      <c r="BW48" s="103">
        <v>0</v>
      </c>
      <c r="BX48" s="103">
        <v>0</v>
      </c>
      <c r="BY48" s="103">
        <v>0</v>
      </c>
      <c r="BZ48" s="103">
        <v>0</v>
      </c>
      <c r="CA48" s="103">
        <v>0</v>
      </c>
      <c r="CB48" s="103">
        <v>0</v>
      </c>
      <c r="CC48" s="103">
        <v>0</v>
      </c>
      <c r="CD48" s="103">
        <v>0</v>
      </c>
      <c r="CE48" s="103">
        <v>0</v>
      </c>
      <c r="CF48" s="103">
        <v>0</v>
      </c>
      <c r="CG48" s="103">
        <v>0</v>
      </c>
      <c r="CH48" s="103">
        <v>0</v>
      </c>
      <c r="CI48" s="103">
        <v>0</v>
      </c>
      <c r="CJ48" s="103">
        <v>0</v>
      </c>
      <c r="CK48" s="103">
        <v>0</v>
      </c>
      <c r="CL48" s="103">
        <v>0</v>
      </c>
      <c r="CM48" s="103">
        <v>0</v>
      </c>
      <c r="CN48" s="103">
        <v>0</v>
      </c>
      <c r="CO48" s="103">
        <v>0</v>
      </c>
      <c r="CP48" s="103">
        <v>0</v>
      </c>
      <c r="CQ48" s="103">
        <v>0</v>
      </c>
      <c r="CR48" s="103">
        <v>0</v>
      </c>
      <c r="CS48" s="103">
        <v>0</v>
      </c>
      <c r="CT48" s="103">
        <v>0</v>
      </c>
      <c r="CU48" s="103">
        <v>0</v>
      </c>
    </row>
    <row r="49" spans="2:99" x14ac:dyDescent="0.2">
      <c r="B49" s="102" t="s">
        <v>129</v>
      </c>
      <c r="C49" s="102" t="s">
        <v>214</v>
      </c>
      <c r="D49" s="103">
        <v>0</v>
      </c>
      <c r="E49" s="103">
        <v>0</v>
      </c>
      <c r="F49" s="103">
        <v>0</v>
      </c>
      <c r="G49" s="103">
        <v>0</v>
      </c>
      <c r="H49" s="103">
        <v>37.52475476587081</v>
      </c>
      <c r="I49" s="103">
        <v>36969.388395335918</v>
      </c>
      <c r="J49" s="103">
        <v>54.780861244019142</v>
      </c>
      <c r="K49" s="103">
        <v>53970.104497607652</v>
      </c>
      <c r="L49" s="103">
        <v>66</v>
      </c>
      <c r="M49" s="103">
        <v>65023.199999999997</v>
      </c>
      <c r="N49" s="103">
        <v>46</v>
      </c>
      <c r="O49" s="103">
        <v>45319.199999999997</v>
      </c>
      <c r="P49" s="103">
        <v>68</v>
      </c>
      <c r="Q49" s="103">
        <v>66993.599999999991</v>
      </c>
      <c r="R49" s="103">
        <v>54</v>
      </c>
      <c r="S49" s="103">
        <v>53200.799999999996</v>
      </c>
      <c r="T49" s="103">
        <v>28</v>
      </c>
      <c r="U49" s="103">
        <v>27585.599999999999</v>
      </c>
      <c r="V49" s="103">
        <v>16</v>
      </c>
      <c r="W49" s="103">
        <v>15763.199999999999</v>
      </c>
      <c r="X49" s="103">
        <v>17</v>
      </c>
      <c r="Y49" s="103">
        <v>16748.399999999998</v>
      </c>
      <c r="Z49" s="103">
        <v>29</v>
      </c>
      <c r="AA49" s="103">
        <v>28570.799999999999</v>
      </c>
      <c r="AB49" s="103">
        <v>12</v>
      </c>
      <c r="AC49" s="103">
        <v>11822.4</v>
      </c>
      <c r="AD49" s="103">
        <v>7</v>
      </c>
      <c r="AE49" s="103">
        <v>6896.4</v>
      </c>
      <c r="AF49" s="103">
        <v>9</v>
      </c>
      <c r="AG49" s="103">
        <v>8866.7999999999993</v>
      </c>
      <c r="AH49" s="103">
        <v>10</v>
      </c>
      <c r="AI49" s="103">
        <v>9852</v>
      </c>
      <c r="AJ49" s="103">
        <v>4</v>
      </c>
      <c r="AK49" s="103">
        <v>3940.7999999999997</v>
      </c>
      <c r="AL49" s="103">
        <v>5</v>
      </c>
      <c r="AM49" s="103">
        <v>4926</v>
      </c>
      <c r="AN49" s="103">
        <v>6</v>
      </c>
      <c r="AO49" s="103">
        <v>5911.2</v>
      </c>
      <c r="AP49" s="103">
        <v>8</v>
      </c>
      <c r="AQ49" s="103">
        <v>7881.5999999999995</v>
      </c>
      <c r="AR49" s="103">
        <v>3</v>
      </c>
      <c r="AS49" s="103">
        <v>2955.6</v>
      </c>
      <c r="AT49" s="103">
        <v>4</v>
      </c>
      <c r="AU49" s="103">
        <v>3940.7999999999997</v>
      </c>
      <c r="AV49" s="103">
        <v>4</v>
      </c>
      <c r="AW49" s="103">
        <v>3940.7999999999997</v>
      </c>
      <c r="AX49" s="103">
        <v>3</v>
      </c>
      <c r="AY49" s="103">
        <v>2955.6</v>
      </c>
      <c r="AZ49" s="103">
        <v>2</v>
      </c>
      <c r="BA49" s="103">
        <v>1970.3999999999999</v>
      </c>
      <c r="BB49" s="103">
        <v>3</v>
      </c>
      <c r="BC49" s="103">
        <v>2955.6</v>
      </c>
      <c r="BD49" s="103">
        <v>3</v>
      </c>
      <c r="BE49" s="103">
        <v>2955.6</v>
      </c>
      <c r="BF49" s="103">
        <v>3</v>
      </c>
      <c r="BG49" s="103">
        <v>2955.6</v>
      </c>
      <c r="BH49" s="103">
        <v>0</v>
      </c>
      <c r="BI49" s="103">
        <v>0</v>
      </c>
      <c r="BJ49" s="103">
        <v>0</v>
      </c>
      <c r="BK49" s="103">
        <v>0</v>
      </c>
      <c r="BL49" s="103">
        <v>0</v>
      </c>
      <c r="BM49" s="103">
        <v>0</v>
      </c>
      <c r="BN49" s="103">
        <v>0</v>
      </c>
      <c r="BO49" s="103">
        <v>0</v>
      </c>
      <c r="BP49" s="103">
        <v>0</v>
      </c>
      <c r="BQ49" s="103">
        <v>0</v>
      </c>
      <c r="BR49" s="103">
        <v>0</v>
      </c>
      <c r="BS49" s="103">
        <v>0</v>
      </c>
      <c r="BT49" s="103">
        <v>0</v>
      </c>
      <c r="BU49" s="103">
        <v>0</v>
      </c>
      <c r="BV49" s="103">
        <v>0</v>
      </c>
      <c r="BW49" s="103">
        <v>0</v>
      </c>
      <c r="BX49" s="103">
        <v>0</v>
      </c>
      <c r="BY49" s="103">
        <v>0</v>
      </c>
      <c r="BZ49" s="103">
        <v>0</v>
      </c>
      <c r="CA49" s="103">
        <v>0</v>
      </c>
      <c r="CB49" s="103">
        <v>0</v>
      </c>
      <c r="CC49" s="103">
        <v>0</v>
      </c>
      <c r="CD49" s="103">
        <v>0</v>
      </c>
      <c r="CE49" s="103">
        <v>0</v>
      </c>
      <c r="CF49" s="103">
        <v>0</v>
      </c>
      <c r="CG49" s="103">
        <v>0</v>
      </c>
      <c r="CH49" s="103">
        <v>0</v>
      </c>
      <c r="CI49" s="103">
        <v>0</v>
      </c>
      <c r="CJ49" s="103">
        <v>0</v>
      </c>
      <c r="CK49" s="103">
        <v>0</v>
      </c>
      <c r="CL49" s="103">
        <v>0</v>
      </c>
      <c r="CM49" s="103">
        <v>0</v>
      </c>
      <c r="CN49" s="103">
        <v>0</v>
      </c>
      <c r="CO49" s="103">
        <v>0</v>
      </c>
      <c r="CP49" s="103">
        <v>0</v>
      </c>
      <c r="CQ49" s="103">
        <v>0</v>
      </c>
      <c r="CR49" s="103">
        <v>0</v>
      </c>
      <c r="CS49" s="103">
        <v>0</v>
      </c>
      <c r="CT49" s="103">
        <v>0</v>
      </c>
      <c r="CU49" s="103">
        <v>0</v>
      </c>
    </row>
    <row r="50" spans="2:99" x14ac:dyDescent="0.2">
      <c r="C50" s="102" t="s">
        <v>215</v>
      </c>
      <c r="D50" s="103">
        <v>0</v>
      </c>
      <c r="E50" s="103">
        <v>0</v>
      </c>
      <c r="F50" s="103">
        <v>0</v>
      </c>
      <c r="G50" s="103">
        <v>0</v>
      </c>
      <c r="H50" s="103">
        <v>33.919572362207703</v>
      </c>
      <c r="I50" s="103">
        <v>9565.3194061425729</v>
      </c>
      <c r="J50" s="103">
        <v>3.9096319200304963</v>
      </c>
      <c r="K50" s="103">
        <v>1102.5162014486</v>
      </c>
      <c r="L50" s="103">
        <v>77</v>
      </c>
      <c r="M50" s="103">
        <v>21714</v>
      </c>
      <c r="N50" s="103">
        <v>29.922341024198087</v>
      </c>
      <c r="O50" s="103">
        <v>8438.1001688238612</v>
      </c>
      <c r="P50" s="103">
        <v>43.098356861837537</v>
      </c>
      <c r="Q50" s="103">
        <v>12153.736635038185</v>
      </c>
      <c r="R50" s="103">
        <v>3.0894308943089435</v>
      </c>
      <c r="S50" s="103">
        <v>871.21951219512209</v>
      </c>
      <c r="T50" s="103">
        <v>29</v>
      </c>
      <c r="U50" s="103">
        <v>8178</v>
      </c>
      <c r="V50" s="103">
        <v>21</v>
      </c>
      <c r="W50" s="103">
        <v>5922</v>
      </c>
      <c r="X50" s="103">
        <v>21</v>
      </c>
      <c r="Y50" s="103">
        <v>5922</v>
      </c>
      <c r="Z50" s="103">
        <v>27</v>
      </c>
      <c r="AA50" s="103">
        <v>7614</v>
      </c>
      <c r="AB50" s="103">
        <v>13</v>
      </c>
      <c r="AC50" s="103">
        <v>3666</v>
      </c>
      <c r="AD50" s="103">
        <v>7</v>
      </c>
      <c r="AE50" s="103">
        <v>1974</v>
      </c>
      <c r="AF50" s="103">
        <v>12</v>
      </c>
      <c r="AG50" s="103">
        <v>3384</v>
      </c>
      <c r="AH50" s="103">
        <v>10</v>
      </c>
      <c r="AI50" s="103">
        <v>2820</v>
      </c>
      <c r="AJ50" s="103">
        <v>5</v>
      </c>
      <c r="AK50" s="103">
        <v>1410</v>
      </c>
      <c r="AL50" s="103">
        <v>5</v>
      </c>
      <c r="AM50" s="103">
        <v>1410</v>
      </c>
      <c r="AN50" s="103">
        <v>6</v>
      </c>
      <c r="AO50" s="103">
        <v>1692</v>
      </c>
      <c r="AP50" s="103">
        <v>9</v>
      </c>
      <c r="AQ50" s="103">
        <v>2538</v>
      </c>
      <c r="AR50" s="103">
        <v>3</v>
      </c>
      <c r="AS50" s="103">
        <v>846</v>
      </c>
      <c r="AT50" s="103">
        <v>5</v>
      </c>
      <c r="AU50" s="103">
        <v>1410</v>
      </c>
      <c r="AV50" s="103">
        <v>4</v>
      </c>
      <c r="AW50" s="103">
        <v>1128</v>
      </c>
      <c r="AX50" s="103">
        <v>3</v>
      </c>
      <c r="AY50" s="103">
        <v>846</v>
      </c>
      <c r="AZ50" s="103">
        <v>2</v>
      </c>
      <c r="BA50" s="103">
        <v>564</v>
      </c>
      <c r="BB50" s="103">
        <v>3</v>
      </c>
      <c r="BC50" s="103">
        <v>846</v>
      </c>
      <c r="BD50" s="103">
        <v>3</v>
      </c>
      <c r="BE50" s="103">
        <v>846</v>
      </c>
      <c r="BF50" s="103">
        <v>3</v>
      </c>
      <c r="BG50" s="103">
        <v>846</v>
      </c>
      <c r="BH50" s="103">
        <v>0</v>
      </c>
      <c r="BI50" s="103">
        <v>0</v>
      </c>
      <c r="BJ50" s="103">
        <v>0</v>
      </c>
      <c r="BK50" s="103">
        <v>0</v>
      </c>
      <c r="BL50" s="103">
        <v>0</v>
      </c>
      <c r="BM50" s="103">
        <v>0</v>
      </c>
      <c r="BN50" s="103">
        <v>0</v>
      </c>
      <c r="BO50" s="103">
        <v>0</v>
      </c>
      <c r="BP50" s="103">
        <v>0</v>
      </c>
      <c r="BQ50" s="103">
        <v>0</v>
      </c>
      <c r="BR50" s="103">
        <v>0</v>
      </c>
      <c r="BS50" s="103">
        <v>0</v>
      </c>
      <c r="BT50" s="103">
        <v>0</v>
      </c>
      <c r="BU50" s="103">
        <v>0</v>
      </c>
      <c r="BV50" s="103">
        <v>0</v>
      </c>
      <c r="BW50" s="103">
        <v>0</v>
      </c>
      <c r="BX50" s="103">
        <v>0</v>
      </c>
      <c r="BY50" s="103">
        <v>0</v>
      </c>
      <c r="BZ50" s="103">
        <v>0</v>
      </c>
      <c r="CA50" s="103">
        <v>0</v>
      </c>
      <c r="CB50" s="103">
        <v>0</v>
      </c>
      <c r="CC50" s="103">
        <v>0</v>
      </c>
      <c r="CD50" s="103">
        <v>0</v>
      </c>
      <c r="CE50" s="103">
        <v>0</v>
      </c>
      <c r="CF50" s="103">
        <v>0</v>
      </c>
      <c r="CG50" s="103">
        <v>0</v>
      </c>
      <c r="CH50" s="103">
        <v>0</v>
      </c>
      <c r="CI50" s="103">
        <v>0</v>
      </c>
      <c r="CJ50" s="103">
        <v>0</v>
      </c>
      <c r="CK50" s="103">
        <v>0</v>
      </c>
      <c r="CL50" s="103">
        <v>0</v>
      </c>
      <c r="CM50" s="103">
        <v>0</v>
      </c>
      <c r="CN50" s="103">
        <v>0</v>
      </c>
      <c r="CO50" s="103">
        <v>0</v>
      </c>
      <c r="CP50" s="103">
        <v>0</v>
      </c>
      <c r="CQ50" s="103">
        <v>0</v>
      </c>
      <c r="CR50" s="103">
        <v>0</v>
      </c>
      <c r="CS50" s="103">
        <v>0</v>
      </c>
      <c r="CT50" s="103">
        <v>0</v>
      </c>
      <c r="CU50" s="103">
        <v>0</v>
      </c>
    </row>
    <row r="51" spans="2:99" x14ac:dyDescent="0.2">
      <c r="C51" s="102" t="s">
        <v>216</v>
      </c>
      <c r="D51" s="103">
        <v>0</v>
      </c>
      <c r="E51" s="103">
        <v>0</v>
      </c>
      <c r="F51" s="103">
        <v>0</v>
      </c>
      <c r="G51" s="103">
        <v>0</v>
      </c>
      <c r="H51" s="103">
        <v>26.716897737146311</v>
      </c>
      <c r="I51" s="103">
        <v>22826.917426617809</v>
      </c>
      <c r="J51" s="103">
        <v>3.220276165868948</v>
      </c>
      <c r="K51" s="103">
        <v>2751.4039561184291</v>
      </c>
      <c r="L51" s="103">
        <v>60</v>
      </c>
      <c r="M51" s="103">
        <v>51264</v>
      </c>
      <c r="N51" s="103">
        <v>28.052194710185709</v>
      </c>
      <c r="O51" s="103">
        <v>23967.79516038267</v>
      </c>
      <c r="P51" s="103">
        <v>36.941448738717888</v>
      </c>
      <c r="Q51" s="103">
        <v>31562.773802360563</v>
      </c>
      <c r="R51" s="103">
        <v>2.7515243902439024</v>
      </c>
      <c r="S51" s="103">
        <v>2350.9024390243903</v>
      </c>
      <c r="T51" s="103">
        <v>24</v>
      </c>
      <c r="U51" s="103">
        <v>20505.599999999999</v>
      </c>
      <c r="V51" s="103">
        <v>17</v>
      </c>
      <c r="W51" s="103">
        <v>14524.8</v>
      </c>
      <c r="X51" s="103">
        <v>17</v>
      </c>
      <c r="Y51" s="103">
        <v>14524.8</v>
      </c>
      <c r="Z51" s="103">
        <v>30</v>
      </c>
      <c r="AA51" s="103">
        <v>25632</v>
      </c>
      <c r="AB51" s="103">
        <v>12</v>
      </c>
      <c r="AC51" s="103">
        <v>10252.799999999999</v>
      </c>
      <c r="AD51" s="103">
        <v>7</v>
      </c>
      <c r="AE51" s="103">
        <v>5980.8</v>
      </c>
      <c r="AF51" s="103">
        <v>10</v>
      </c>
      <c r="AG51" s="103">
        <v>8544</v>
      </c>
      <c r="AH51" s="103">
        <v>10</v>
      </c>
      <c r="AI51" s="103">
        <v>8544</v>
      </c>
      <c r="AJ51" s="103">
        <v>4</v>
      </c>
      <c r="AK51" s="103">
        <v>3417.6</v>
      </c>
      <c r="AL51" s="103">
        <v>5</v>
      </c>
      <c r="AM51" s="103">
        <v>4272</v>
      </c>
      <c r="AN51" s="103">
        <v>5</v>
      </c>
      <c r="AO51" s="103">
        <v>4272</v>
      </c>
      <c r="AP51" s="103">
        <v>7</v>
      </c>
      <c r="AQ51" s="103">
        <v>5980.8</v>
      </c>
      <c r="AR51" s="103">
        <v>3</v>
      </c>
      <c r="AS51" s="103">
        <v>2563.1999999999998</v>
      </c>
      <c r="AT51" s="103">
        <v>4</v>
      </c>
      <c r="AU51" s="103">
        <v>3417.6</v>
      </c>
      <c r="AV51" s="103">
        <v>4</v>
      </c>
      <c r="AW51" s="103">
        <v>3417.6</v>
      </c>
      <c r="AX51" s="103">
        <v>3</v>
      </c>
      <c r="AY51" s="103">
        <v>2563.1999999999998</v>
      </c>
      <c r="AZ51" s="103">
        <v>2</v>
      </c>
      <c r="BA51" s="103">
        <v>1708.8</v>
      </c>
      <c r="BB51" s="103">
        <v>3</v>
      </c>
      <c r="BC51" s="103">
        <v>2563.1999999999998</v>
      </c>
      <c r="BD51" s="103">
        <v>3</v>
      </c>
      <c r="BE51" s="103">
        <v>2563.1999999999998</v>
      </c>
      <c r="BF51" s="103">
        <v>3</v>
      </c>
      <c r="BG51" s="103">
        <v>2563.1999999999998</v>
      </c>
      <c r="BH51" s="103">
        <v>0</v>
      </c>
      <c r="BI51" s="103">
        <v>0</v>
      </c>
      <c r="BJ51" s="103">
        <v>0</v>
      </c>
      <c r="BK51" s="103">
        <v>0</v>
      </c>
      <c r="BL51" s="103">
        <v>0</v>
      </c>
      <c r="BM51" s="103">
        <v>0</v>
      </c>
      <c r="BN51" s="103">
        <v>0</v>
      </c>
      <c r="BO51" s="103">
        <v>0</v>
      </c>
      <c r="BP51" s="103">
        <v>0</v>
      </c>
      <c r="BQ51" s="103">
        <v>0</v>
      </c>
      <c r="BR51" s="103">
        <v>0</v>
      </c>
      <c r="BS51" s="103">
        <v>0</v>
      </c>
      <c r="BT51" s="103">
        <v>0</v>
      </c>
      <c r="BU51" s="103">
        <v>0</v>
      </c>
      <c r="BV51" s="103">
        <v>0</v>
      </c>
      <c r="BW51" s="103">
        <v>0</v>
      </c>
      <c r="BX51" s="103">
        <v>0</v>
      </c>
      <c r="BY51" s="103">
        <v>0</v>
      </c>
      <c r="BZ51" s="103">
        <v>0</v>
      </c>
      <c r="CA51" s="103">
        <v>0</v>
      </c>
      <c r="CB51" s="103">
        <v>0</v>
      </c>
      <c r="CC51" s="103">
        <v>0</v>
      </c>
      <c r="CD51" s="103">
        <v>0</v>
      </c>
      <c r="CE51" s="103">
        <v>0</v>
      </c>
      <c r="CF51" s="103">
        <v>0</v>
      </c>
      <c r="CG51" s="103">
        <v>0</v>
      </c>
      <c r="CH51" s="103">
        <v>0</v>
      </c>
      <c r="CI51" s="103">
        <v>0</v>
      </c>
      <c r="CJ51" s="103">
        <v>0</v>
      </c>
      <c r="CK51" s="103">
        <v>0</v>
      </c>
      <c r="CL51" s="103">
        <v>0</v>
      </c>
      <c r="CM51" s="103">
        <v>0</v>
      </c>
      <c r="CN51" s="103">
        <v>0</v>
      </c>
      <c r="CO51" s="103">
        <v>0</v>
      </c>
      <c r="CP51" s="103">
        <v>0</v>
      </c>
      <c r="CQ51" s="103">
        <v>0</v>
      </c>
      <c r="CR51" s="103">
        <v>0</v>
      </c>
      <c r="CS51" s="103">
        <v>0</v>
      </c>
      <c r="CT51" s="103">
        <v>0</v>
      </c>
      <c r="CU51" s="103">
        <v>0</v>
      </c>
    </row>
    <row r="52" spans="2:99" x14ac:dyDescent="0.2">
      <c r="C52" s="102" t="s">
        <v>217</v>
      </c>
      <c r="D52" s="103">
        <v>0</v>
      </c>
      <c r="E52" s="103">
        <v>0</v>
      </c>
      <c r="F52" s="103">
        <v>0</v>
      </c>
      <c r="G52" s="103">
        <v>0</v>
      </c>
      <c r="H52" s="103">
        <v>30.318235049677003</v>
      </c>
      <c r="I52" s="103">
        <v>16371.846926825581</v>
      </c>
      <c r="J52" s="103">
        <v>3.2104282265237836</v>
      </c>
      <c r="K52" s="103">
        <v>1733.631242322843</v>
      </c>
      <c r="L52" s="103">
        <v>77</v>
      </c>
      <c r="M52" s="103">
        <v>41580</v>
      </c>
      <c r="N52" s="103">
        <v>30.545723128868879</v>
      </c>
      <c r="O52" s="103">
        <v>16494.690489589193</v>
      </c>
      <c r="P52" s="103">
        <v>39.50682712335108</v>
      </c>
      <c r="Q52" s="103">
        <v>21333.686646609582</v>
      </c>
      <c r="R52" s="103">
        <v>3.0894308943089435</v>
      </c>
      <c r="S52" s="103">
        <v>1668.2926829268295</v>
      </c>
      <c r="T52" s="103">
        <v>31</v>
      </c>
      <c r="U52" s="103">
        <v>16740</v>
      </c>
      <c r="V52" s="103">
        <v>18</v>
      </c>
      <c r="W52" s="103">
        <v>9720</v>
      </c>
      <c r="X52" s="103">
        <v>21</v>
      </c>
      <c r="Y52" s="103">
        <v>11340</v>
      </c>
      <c r="Z52" s="103">
        <v>27</v>
      </c>
      <c r="AA52" s="103">
        <v>14580</v>
      </c>
      <c r="AB52" s="103">
        <v>12</v>
      </c>
      <c r="AC52" s="103">
        <v>6480</v>
      </c>
      <c r="AD52" s="103">
        <v>7</v>
      </c>
      <c r="AE52" s="103">
        <v>3780</v>
      </c>
      <c r="AF52" s="103">
        <v>10</v>
      </c>
      <c r="AG52" s="103">
        <v>5400</v>
      </c>
      <c r="AH52" s="103">
        <v>11</v>
      </c>
      <c r="AI52" s="103">
        <v>5940</v>
      </c>
      <c r="AJ52" s="103">
        <v>4</v>
      </c>
      <c r="AK52" s="103">
        <v>2160</v>
      </c>
      <c r="AL52" s="103">
        <v>5</v>
      </c>
      <c r="AM52" s="103">
        <v>2700</v>
      </c>
      <c r="AN52" s="103">
        <v>6</v>
      </c>
      <c r="AO52" s="103">
        <v>3240</v>
      </c>
      <c r="AP52" s="103">
        <v>8</v>
      </c>
      <c r="AQ52" s="103">
        <v>4320</v>
      </c>
      <c r="AR52" s="103">
        <v>3</v>
      </c>
      <c r="AS52" s="103">
        <v>1620</v>
      </c>
      <c r="AT52" s="103">
        <v>4</v>
      </c>
      <c r="AU52" s="103">
        <v>2160</v>
      </c>
      <c r="AV52" s="103">
        <v>4</v>
      </c>
      <c r="AW52" s="103">
        <v>2160</v>
      </c>
      <c r="AX52" s="103">
        <v>3</v>
      </c>
      <c r="AY52" s="103">
        <v>1620</v>
      </c>
      <c r="AZ52" s="103">
        <v>2</v>
      </c>
      <c r="BA52" s="103">
        <v>1080</v>
      </c>
      <c r="BB52" s="103">
        <v>3</v>
      </c>
      <c r="BC52" s="103">
        <v>1620</v>
      </c>
      <c r="BD52" s="103">
        <v>3</v>
      </c>
      <c r="BE52" s="103">
        <v>1620</v>
      </c>
      <c r="BF52" s="103">
        <v>3</v>
      </c>
      <c r="BG52" s="103">
        <v>1620</v>
      </c>
      <c r="BH52" s="103">
        <v>0</v>
      </c>
      <c r="BI52" s="103">
        <v>0</v>
      </c>
      <c r="BJ52" s="103">
        <v>0</v>
      </c>
      <c r="BK52" s="103">
        <v>0</v>
      </c>
      <c r="BL52" s="103">
        <v>0</v>
      </c>
      <c r="BM52" s="103">
        <v>0</v>
      </c>
      <c r="BN52" s="103">
        <v>0</v>
      </c>
      <c r="BO52" s="103">
        <v>0</v>
      </c>
      <c r="BP52" s="103">
        <v>0</v>
      </c>
      <c r="BQ52" s="103">
        <v>0</v>
      </c>
      <c r="BR52" s="103">
        <v>0</v>
      </c>
      <c r="BS52" s="103">
        <v>0</v>
      </c>
      <c r="BT52" s="103">
        <v>0</v>
      </c>
      <c r="BU52" s="103">
        <v>0</v>
      </c>
      <c r="BV52" s="103">
        <v>0</v>
      </c>
      <c r="BW52" s="103">
        <v>0</v>
      </c>
      <c r="BX52" s="103">
        <v>0</v>
      </c>
      <c r="BY52" s="103">
        <v>0</v>
      </c>
      <c r="BZ52" s="103">
        <v>0</v>
      </c>
      <c r="CA52" s="103">
        <v>0</v>
      </c>
      <c r="CB52" s="103">
        <v>0</v>
      </c>
      <c r="CC52" s="103">
        <v>0</v>
      </c>
      <c r="CD52" s="103">
        <v>0</v>
      </c>
      <c r="CE52" s="103">
        <v>0</v>
      </c>
      <c r="CF52" s="103">
        <v>0</v>
      </c>
      <c r="CG52" s="103">
        <v>0</v>
      </c>
      <c r="CH52" s="103">
        <v>0</v>
      </c>
      <c r="CI52" s="103">
        <v>0</v>
      </c>
      <c r="CJ52" s="103">
        <v>0</v>
      </c>
      <c r="CK52" s="103">
        <v>0</v>
      </c>
      <c r="CL52" s="103">
        <v>0</v>
      </c>
      <c r="CM52" s="103">
        <v>0</v>
      </c>
      <c r="CN52" s="103">
        <v>0</v>
      </c>
      <c r="CO52" s="103">
        <v>0</v>
      </c>
      <c r="CP52" s="103">
        <v>0</v>
      </c>
      <c r="CQ52" s="103">
        <v>0</v>
      </c>
      <c r="CR52" s="103">
        <v>0</v>
      </c>
      <c r="CS52" s="103">
        <v>0</v>
      </c>
      <c r="CT52" s="103">
        <v>0</v>
      </c>
      <c r="CU52" s="103">
        <v>0</v>
      </c>
    </row>
    <row r="53" spans="2:99" x14ac:dyDescent="0.2">
      <c r="C53" s="102" t="s">
        <v>218</v>
      </c>
      <c r="D53" s="103">
        <v>0</v>
      </c>
      <c r="E53" s="103">
        <v>0</v>
      </c>
      <c r="F53" s="103">
        <v>0</v>
      </c>
      <c r="G53" s="103">
        <v>0</v>
      </c>
      <c r="H53" s="103">
        <v>35.594612972687095</v>
      </c>
      <c r="I53" s="103">
        <v>14479.88855728911</v>
      </c>
      <c r="J53" s="103">
        <v>3.348299377356093</v>
      </c>
      <c r="K53" s="103">
        <v>1362.0881867084586</v>
      </c>
      <c r="L53" s="103">
        <v>67</v>
      </c>
      <c r="M53" s="103">
        <v>27255.600000000002</v>
      </c>
      <c r="N53" s="103">
        <v>32.415869442881259</v>
      </c>
      <c r="O53" s="103">
        <v>13186.775689364096</v>
      </c>
      <c r="P53" s="103">
        <v>35.915297384864616</v>
      </c>
      <c r="Q53" s="103">
        <v>14610.342976162927</v>
      </c>
      <c r="R53" s="103">
        <v>2.9446138211382111</v>
      </c>
      <c r="S53" s="103">
        <v>1197.8689024390244</v>
      </c>
      <c r="T53" s="103">
        <v>26</v>
      </c>
      <c r="U53" s="103">
        <v>10576.800000000001</v>
      </c>
      <c r="V53" s="103">
        <v>20</v>
      </c>
      <c r="W53" s="103">
        <v>8136</v>
      </c>
      <c r="X53" s="103">
        <v>19</v>
      </c>
      <c r="Y53" s="103">
        <v>7729.2</v>
      </c>
      <c r="Z53" s="103">
        <v>31</v>
      </c>
      <c r="AA53" s="103">
        <v>12610.800000000001</v>
      </c>
      <c r="AB53" s="103">
        <v>13</v>
      </c>
      <c r="AC53" s="103">
        <v>5288.4000000000005</v>
      </c>
      <c r="AD53" s="103">
        <v>7</v>
      </c>
      <c r="AE53" s="103">
        <v>2847.6</v>
      </c>
      <c r="AF53" s="103">
        <v>11</v>
      </c>
      <c r="AG53" s="103">
        <v>4474.8</v>
      </c>
      <c r="AH53" s="103">
        <v>10</v>
      </c>
      <c r="AI53" s="103">
        <v>4068</v>
      </c>
      <c r="AJ53" s="103">
        <v>4</v>
      </c>
      <c r="AK53" s="103">
        <v>1627.2</v>
      </c>
      <c r="AL53" s="103">
        <v>5</v>
      </c>
      <c r="AM53" s="103">
        <v>2034</v>
      </c>
      <c r="AN53" s="103">
        <v>6</v>
      </c>
      <c r="AO53" s="103">
        <v>2440.8000000000002</v>
      </c>
      <c r="AP53" s="103">
        <v>8</v>
      </c>
      <c r="AQ53" s="103">
        <v>3254.4</v>
      </c>
      <c r="AR53" s="103">
        <v>3</v>
      </c>
      <c r="AS53" s="103">
        <v>1220.4000000000001</v>
      </c>
      <c r="AT53" s="103">
        <v>5</v>
      </c>
      <c r="AU53" s="103">
        <v>2034</v>
      </c>
      <c r="AV53" s="103">
        <v>4</v>
      </c>
      <c r="AW53" s="103">
        <v>1627.2</v>
      </c>
      <c r="AX53" s="103">
        <v>3</v>
      </c>
      <c r="AY53" s="103">
        <v>1220.4000000000001</v>
      </c>
      <c r="AZ53" s="103">
        <v>2</v>
      </c>
      <c r="BA53" s="103">
        <v>813.6</v>
      </c>
      <c r="BB53" s="103">
        <v>3</v>
      </c>
      <c r="BC53" s="103">
        <v>1220.4000000000001</v>
      </c>
      <c r="BD53" s="103">
        <v>3</v>
      </c>
      <c r="BE53" s="103">
        <v>1220.4000000000001</v>
      </c>
      <c r="BF53" s="103">
        <v>3</v>
      </c>
      <c r="BG53" s="103">
        <v>1220.4000000000001</v>
      </c>
      <c r="BH53" s="103">
        <v>0</v>
      </c>
      <c r="BI53" s="103">
        <v>0</v>
      </c>
      <c r="BJ53" s="103">
        <v>0</v>
      </c>
      <c r="BK53" s="103">
        <v>0</v>
      </c>
      <c r="BL53" s="103">
        <v>0</v>
      </c>
      <c r="BM53" s="103">
        <v>0</v>
      </c>
      <c r="BN53" s="103">
        <v>0</v>
      </c>
      <c r="BO53" s="103">
        <v>0</v>
      </c>
      <c r="BP53" s="103">
        <v>0</v>
      </c>
      <c r="BQ53" s="103">
        <v>0</v>
      </c>
      <c r="BR53" s="103">
        <v>0</v>
      </c>
      <c r="BS53" s="103">
        <v>0</v>
      </c>
      <c r="BT53" s="103">
        <v>0</v>
      </c>
      <c r="BU53" s="103">
        <v>0</v>
      </c>
      <c r="BV53" s="103">
        <v>0</v>
      </c>
      <c r="BW53" s="103">
        <v>0</v>
      </c>
      <c r="BX53" s="103">
        <v>0</v>
      </c>
      <c r="BY53" s="103">
        <v>0</v>
      </c>
      <c r="BZ53" s="103">
        <v>0</v>
      </c>
      <c r="CA53" s="103">
        <v>0</v>
      </c>
      <c r="CB53" s="103">
        <v>0</v>
      </c>
      <c r="CC53" s="103">
        <v>0</v>
      </c>
      <c r="CD53" s="103">
        <v>0</v>
      </c>
      <c r="CE53" s="103">
        <v>0</v>
      </c>
      <c r="CF53" s="103">
        <v>0</v>
      </c>
      <c r="CG53" s="103">
        <v>0</v>
      </c>
      <c r="CH53" s="103">
        <v>0</v>
      </c>
      <c r="CI53" s="103">
        <v>0</v>
      </c>
      <c r="CJ53" s="103">
        <v>0</v>
      </c>
      <c r="CK53" s="103">
        <v>0</v>
      </c>
      <c r="CL53" s="103">
        <v>0</v>
      </c>
      <c r="CM53" s="103">
        <v>0</v>
      </c>
      <c r="CN53" s="103">
        <v>0</v>
      </c>
      <c r="CO53" s="103">
        <v>0</v>
      </c>
      <c r="CP53" s="103">
        <v>0</v>
      </c>
      <c r="CQ53" s="103">
        <v>0</v>
      </c>
      <c r="CR53" s="103">
        <v>0</v>
      </c>
      <c r="CS53" s="103">
        <v>0</v>
      </c>
      <c r="CT53" s="103">
        <v>0</v>
      </c>
      <c r="CU53" s="103">
        <v>0</v>
      </c>
    </row>
    <row r="54" spans="2:99" x14ac:dyDescent="0.2">
      <c r="C54" s="102" t="s">
        <v>219</v>
      </c>
      <c r="D54" s="103">
        <v>0</v>
      </c>
      <c r="E54" s="103">
        <v>0</v>
      </c>
      <c r="F54" s="103">
        <v>0</v>
      </c>
      <c r="G54" s="103">
        <v>0</v>
      </c>
      <c r="H54" s="103">
        <v>33.668316270635792</v>
      </c>
      <c r="I54" s="103">
        <v>11272.152287408864</v>
      </c>
      <c r="J54" s="103">
        <v>4.047503070862807</v>
      </c>
      <c r="K54" s="103">
        <v>1355.1040281248679</v>
      </c>
      <c r="L54" s="103">
        <v>82</v>
      </c>
      <c r="M54" s="103">
        <v>27453.600000000002</v>
      </c>
      <c r="N54" s="103">
        <v>29.922341024198087</v>
      </c>
      <c r="O54" s="103">
        <v>10017.99977490152</v>
      </c>
      <c r="P54" s="103">
        <v>44.124508215690817</v>
      </c>
      <c r="Q54" s="103">
        <v>14772.885350613285</v>
      </c>
      <c r="R54" s="103">
        <v>2.9928861788617884</v>
      </c>
      <c r="S54" s="103">
        <v>1002.0182926829268</v>
      </c>
      <c r="T54" s="103">
        <v>27</v>
      </c>
      <c r="U54" s="103">
        <v>9039.6</v>
      </c>
      <c r="V54" s="103">
        <v>19</v>
      </c>
      <c r="W54" s="103">
        <v>6361.2</v>
      </c>
      <c r="X54" s="103">
        <v>19</v>
      </c>
      <c r="Y54" s="103">
        <v>6361.2</v>
      </c>
      <c r="Z54" s="103">
        <v>32</v>
      </c>
      <c r="AA54" s="103">
        <v>10713.6</v>
      </c>
      <c r="AB54" s="103">
        <v>12</v>
      </c>
      <c r="AC54" s="103">
        <v>4017.6000000000004</v>
      </c>
      <c r="AD54" s="103">
        <v>8</v>
      </c>
      <c r="AE54" s="103">
        <v>2678.4</v>
      </c>
      <c r="AF54" s="103">
        <v>10</v>
      </c>
      <c r="AG54" s="103">
        <v>3348</v>
      </c>
      <c r="AH54" s="103">
        <v>11</v>
      </c>
      <c r="AI54" s="103">
        <v>3682.8</v>
      </c>
      <c r="AJ54" s="103">
        <v>4</v>
      </c>
      <c r="AK54" s="103">
        <v>1339.2</v>
      </c>
      <c r="AL54" s="103">
        <v>5</v>
      </c>
      <c r="AM54" s="103">
        <v>1674</v>
      </c>
      <c r="AN54" s="103">
        <v>6</v>
      </c>
      <c r="AO54" s="103">
        <v>2008.8000000000002</v>
      </c>
      <c r="AP54" s="103">
        <v>8</v>
      </c>
      <c r="AQ54" s="103">
        <v>2678.4</v>
      </c>
      <c r="AR54" s="103">
        <v>3</v>
      </c>
      <c r="AS54" s="103">
        <v>1004.4000000000001</v>
      </c>
      <c r="AT54" s="103">
        <v>4</v>
      </c>
      <c r="AU54" s="103">
        <v>1339.2</v>
      </c>
      <c r="AV54" s="103">
        <v>4</v>
      </c>
      <c r="AW54" s="103">
        <v>1339.2</v>
      </c>
      <c r="AX54" s="103">
        <v>3</v>
      </c>
      <c r="AY54" s="103">
        <v>1004.4000000000001</v>
      </c>
      <c r="AZ54" s="103">
        <v>2</v>
      </c>
      <c r="BA54" s="103">
        <v>669.6</v>
      </c>
      <c r="BB54" s="103">
        <v>3</v>
      </c>
      <c r="BC54" s="103">
        <v>1004.4000000000001</v>
      </c>
      <c r="BD54" s="103">
        <v>3</v>
      </c>
      <c r="BE54" s="103">
        <v>1004.4000000000001</v>
      </c>
      <c r="BF54" s="103">
        <v>3</v>
      </c>
      <c r="BG54" s="103">
        <v>1004.4000000000001</v>
      </c>
      <c r="BH54" s="103">
        <v>0</v>
      </c>
      <c r="BI54" s="103">
        <v>0</v>
      </c>
      <c r="BJ54" s="103">
        <v>0</v>
      </c>
      <c r="BK54" s="103">
        <v>0</v>
      </c>
      <c r="BL54" s="103">
        <v>0</v>
      </c>
      <c r="BM54" s="103">
        <v>0</v>
      </c>
      <c r="BN54" s="103">
        <v>0</v>
      </c>
      <c r="BO54" s="103">
        <v>0</v>
      </c>
      <c r="BP54" s="103">
        <v>0</v>
      </c>
      <c r="BQ54" s="103">
        <v>0</v>
      </c>
      <c r="BR54" s="103">
        <v>0</v>
      </c>
      <c r="BS54" s="103">
        <v>0</v>
      </c>
      <c r="BT54" s="103">
        <v>0</v>
      </c>
      <c r="BU54" s="103">
        <v>0</v>
      </c>
      <c r="BV54" s="103">
        <v>0</v>
      </c>
      <c r="BW54" s="103">
        <v>0</v>
      </c>
      <c r="BX54" s="103">
        <v>0</v>
      </c>
      <c r="BY54" s="103">
        <v>0</v>
      </c>
      <c r="BZ54" s="103">
        <v>0</v>
      </c>
      <c r="CA54" s="103">
        <v>0</v>
      </c>
      <c r="CB54" s="103">
        <v>0</v>
      </c>
      <c r="CC54" s="103">
        <v>0</v>
      </c>
      <c r="CD54" s="103">
        <v>0</v>
      </c>
      <c r="CE54" s="103">
        <v>0</v>
      </c>
      <c r="CF54" s="103">
        <v>0</v>
      </c>
      <c r="CG54" s="103">
        <v>0</v>
      </c>
      <c r="CH54" s="103">
        <v>0</v>
      </c>
      <c r="CI54" s="103">
        <v>0</v>
      </c>
      <c r="CJ54" s="103">
        <v>0</v>
      </c>
      <c r="CK54" s="103">
        <v>0</v>
      </c>
      <c r="CL54" s="103">
        <v>0</v>
      </c>
      <c r="CM54" s="103">
        <v>0</v>
      </c>
      <c r="CN54" s="103">
        <v>0</v>
      </c>
      <c r="CO54" s="103">
        <v>0</v>
      </c>
      <c r="CP54" s="103">
        <v>0</v>
      </c>
      <c r="CQ54" s="103">
        <v>0</v>
      </c>
      <c r="CR54" s="103">
        <v>0</v>
      </c>
      <c r="CS54" s="103">
        <v>0</v>
      </c>
      <c r="CT54" s="103">
        <v>0</v>
      </c>
      <c r="CU54" s="103">
        <v>0</v>
      </c>
    </row>
    <row r="55" spans="2:99" x14ac:dyDescent="0.2">
      <c r="C55" s="102" t="s">
        <v>220</v>
      </c>
      <c r="D55" s="103">
        <v>0</v>
      </c>
      <c r="E55" s="103">
        <v>0</v>
      </c>
      <c r="F55" s="103">
        <v>0</v>
      </c>
      <c r="G55" s="103">
        <v>0</v>
      </c>
      <c r="H55" s="103">
        <v>32.579539873824189</v>
      </c>
      <c r="I55" s="103">
        <v>21619.782660269731</v>
      </c>
      <c r="J55" s="103">
        <v>3.0430132576559785</v>
      </c>
      <c r="K55" s="103">
        <v>2019.3435977805075</v>
      </c>
      <c r="L55" s="103">
        <v>75</v>
      </c>
      <c r="M55" s="103">
        <v>49770</v>
      </c>
      <c r="N55" s="103">
        <v>26.182048396173325</v>
      </c>
      <c r="O55" s="103">
        <v>17374.407315700621</v>
      </c>
      <c r="P55" s="103">
        <v>40.532978477204352</v>
      </c>
      <c r="Q55" s="103">
        <v>26897.684517472808</v>
      </c>
      <c r="R55" s="103">
        <v>2.6549796747967478</v>
      </c>
      <c r="S55" s="103">
        <v>1761.844512195122</v>
      </c>
      <c r="T55" s="103">
        <v>26</v>
      </c>
      <c r="U55" s="103">
        <v>17253.600000000002</v>
      </c>
      <c r="V55" s="103">
        <v>20</v>
      </c>
      <c r="W55" s="103">
        <v>13272</v>
      </c>
      <c r="X55" s="103">
        <v>18</v>
      </c>
      <c r="Y55" s="103">
        <v>11944.800000000001</v>
      </c>
      <c r="Z55" s="103">
        <v>27</v>
      </c>
      <c r="AA55" s="103">
        <v>17917.2</v>
      </c>
      <c r="AB55" s="103">
        <v>14</v>
      </c>
      <c r="AC55" s="103">
        <v>9290.4</v>
      </c>
      <c r="AD55" s="103">
        <v>8</v>
      </c>
      <c r="AE55" s="103">
        <v>5308.8</v>
      </c>
      <c r="AF55" s="103">
        <v>11</v>
      </c>
      <c r="AG55" s="103">
        <v>7299.6</v>
      </c>
      <c r="AH55" s="103">
        <v>10</v>
      </c>
      <c r="AI55" s="103">
        <v>6636</v>
      </c>
      <c r="AJ55" s="103">
        <v>4</v>
      </c>
      <c r="AK55" s="103">
        <v>2654.4</v>
      </c>
      <c r="AL55" s="103">
        <v>5</v>
      </c>
      <c r="AM55" s="103">
        <v>3318</v>
      </c>
      <c r="AN55" s="103">
        <v>6</v>
      </c>
      <c r="AO55" s="103">
        <v>3981.6000000000004</v>
      </c>
      <c r="AP55" s="103">
        <v>7</v>
      </c>
      <c r="AQ55" s="103">
        <v>4645.2</v>
      </c>
      <c r="AR55" s="103">
        <v>3</v>
      </c>
      <c r="AS55" s="103">
        <v>1990.8000000000002</v>
      </c>
      <c r="AT55" s="103">
        <v>4</v>
      </c>
      <c r="AU55" s="103">
        <v>2654.4</v>
      </c>
      <c r="AV55" s="103">
        <v>4</v>
      </c>
      <c r="AW55" s="103">
        <v>2654.4</v>
      </c>
      <c r="AX55" s="103">
        <v>3</v>
      </c>
      <c r="AY55" s="103">
        <v>1990.8000000000002</v>
      </c>
      <c r="AZ55" s="103">
        <v>2</v>
      </c>
      <c r="BA55" s="103">
        <v>1327.2</v>
      </c>
      <c r="BB55" s="103">
        <v>3</v>
      </c>
      <c r="BC55" s="103">
        <v>1990.8000000000002</v>
      </c>
      <c r="BD55" s="103">
        <v>3</v>
      </c>
      <c r="BE55" s="103">
        <v>1990.8000000000002</v>
      </c>
      <c r="BF55" s="103">
        <v>3</v>
      </c>
      <c r="BG55" s="103">
        <v>1990.8000000000002</v>
      </c>
      <c r="BH55" s="103">
        <v>0</v>
      </c>
      <c r="BI55" s="103">
        <v>0</v>
      </c>
      <c r="BJ55" s="103">
        <v>0</v>
      </c>
      <c r="BK55" s="103">
        <v>0</v>
      </c>
      <c r="BL55" s="103">
        <v>0</v>
      </c>
      <c r="BM55" s="103">
        <v>0</v>
      </c>
      <c r="BN55" s="103">
        <v>0</v>
      </c>
      <c r="BO55" s="103">
        <v>0</v>
      </c>
      <c r="BP55" s="103">
        <v>0</v>
      </c>
      <c r="BQ55" s="103">
        <v>0</v>
      </c>
      <c r="BR55" s="103">
        <v>0</v>
      </c>
      <c r="BS55" s="103">
        <v>0</v>
      </c>
      <c r="BT55" s="103">
        <v>0</v>
      </c>
      <c r="BU55" s="103">
        <v>0</v>
      </c>
      <c r="BV55" s="103">
        <v>0</v>
      </c>
      <c r="BW55" s="103">
        <v>0</v>
      </c>
      <c r="BX55" s="103">
        <v>0</v>
      </c>
      <c r="BY55" s="103">
        <v>0</v>
      </c>
      <c r="BZ55" s="103">
        <v>0</v>
      </c>
      <c r="CA55" s="103">
        <v>0</v>
      </c>
      <c r="CB55" s="103">
        <v>0</v>
      </c>
      <c r="CC55" s="103">
        <v>0</v>
      </c>
      <c r="CD55" s="103">
        <v>0</v>
      </c>
      <c r="CE55" s="103">
        <v>0</v>
      </c>
      <c r="CF55" s="103">
        <v>0</v>
      </c>
      <c r="CG55" s="103">
        <v>0</v>
      </c>
      <c r="CH55" s="103">
        <v>0</v>
      </c>
      <c r="CI55" s="103">
        <v>0</v>
      </c>
      <c r="CJ55" s="103">
        <v>0</v>
      </c>
      <c r="CK55" s="103">
        <v>0</v>
      </c>
      <c r="CL55" s="103">
        <v>0</v>
      </c>
      <c r="CM55" s="103">
        <v>0</v>
      </c>
      <c r="CN55" s="103">
        <v>0</v>
      </c>
      <c r="CO55" s="103">
        <v>0</v>
      </c>
      <c r="CP55" s="103">
        <v>0</v>
      </c>
      <c r="CQ55" s="103">
        <v>0</v>
      </c>
      <c r="CR55" s="103">
        <v>0</v>
      </c>
      <c r="CS55" s="103">
        <v>0</v>
      </c>
      <c r="CT55" s="103">
        <v>0</v>
      </c>
      <c r="CU55" s="103">
        <v>0</v>
      </c>
    </row>
    <row r="56" spans="2:99" x14ac:dyDescent="0.2">
      <c r="C56" s="102" t="s">
        <v>221</v>
      </c>
      <c r="D56" s="103">
        <v>0</v>
      </c>
      <c r="E56" s="103">
        <v>0</v>
      </c>
      <c r="F56" s="103">
        <v>0</v>
      </c>
      <c r="G56" s="103">
        <v>0</v>
      </c>
      <c r="H56" s="103">
        <v>30.909448454562277</v>
      </c>
      <c r="I56" s="103">
        <v>35570.593281510264</v>
      </c>
      <c r="J56" s="103">
        <v>50.512222705524145</v>
      </c>
      <c r="K56" s="103">
        <v>58129.465889517181</v>
      </c>
      <c r="L56" s="103">
        <v>58</v>
      </c>
      <c r="M56" s="103">
        <v>66746.399999999994</v>
      </c>
      <c r="N56" s="103">
        <v>39</v>
      </c>
      <c r="O56" s="103">
        <v>44881.2</v>
      </c>
      <c r="P56" s="103">
        <v>68</v>
      </c>
      <c r="Q56" s="103">
        <v>78254.399999999994</v>
      </c>
      <c r="R56" s="103">
        <v>53</v>
      </c>
      <c r="S56" s="103">
        <v>60992.399999999994</v>
      </c>
      <c r="T56" s="103">
        <v>28</v>
      </c>
      <c r="U56" s="103">
        <v>32222.399999999998</v>
      </c>
      <c r="V56" s="103">
        <v>16</v>
      </c>
      <c r="W56" s="103">
        <v>18412.8</v>
      </c>
      <c r="X56" s="103">
        <v>19</v>
      </c>
      <c r="Y56" s="103">
        <v>21865.200000000001</v>
      </c>
      <c r="Z56" s="103">
        <v>24</v>
      </c>
      <c r="AA56" s="103">
        <v>27619.199999999997</v>
      </c>
      <c r="AB56" s="103">
        <v>13</v>
      </c>
      <c r="AC56" s="103">
        <v>14960.4</v>
      </c>
      <c r="AD56" s="103">
        <v>7</v>
      </c>
      <c r="AE56" s="103">
        <v>8055.5999999999995</v>
      </c>
      <c r="AF56" s="103">
        <v>9</v>
      </c>
      <c r="AG56" s="103">
        <v>10357.199999999999</v>
      </c>
      <c r="AH56" s="103">
        <v>9</v>
      </c>
      <c r="AI56" s="103">
        <v>10357.199999999999</v>
      </c>
      <c r="AJ56" s="103">
        <v>4</v>
      </c>
      <c r="AK56" s="103">
        <v>4603.2</v>
      </c>
      <c r="AL56" s="103">
        <v>5</v>
      </c>
      <c r="AM56" s="103">
        <v>5754</v>
      </c>
      <c r="AN56" s="103">
        <v>5</v>
      </c>
      <c r="AO56" s="103">
        <v>5754</v>
      </c>
      <c r="AP56" s="103">
        <v>8</v>
      </c>
      <c r="AQ56" s="103">
        <v>9206.4</v>
      </c>
      <c r="AR56" s="103">
        <v>3</v>
      </c>
      <c r="AS56" s="103">
        <v>3452.3999999999996</v>
      </c>
      <c r="AT56" s="103">
        <v>4</v>
      </c>
      <c r="AU56" s="103">
        <v>4603.2</v>
      </c>
      <c r="AV56" s="103">
        <v>4</v>
      </c>
      <c r="AW56" s="103">
        <v>4603.2</v>
      </c>
      <c r="AX56" s="103">
        <v>3</v>
      </c>
      <c r="AY56" s="103">
        <v>3452.3999999999996</v>
      </c>
      <c r="AZ56" s="103">
        <v>2</v>
      </c>
      <c r="BA56" s="103">
        <v>2301.6</v>
      </c>
      <c r="BB56" s="103">
        <v>3</v>
      </c>
      <c r="BC56" s="103">
        <v>3452.3999999999996</v>
      </c>
      <c r="BD56" s="103">
        <v>3</v>
      </c>
      <c r="BE56" s="103">
        <v>3452.3999999999996</v>
      </c>
      <c r="BF56" s="103">
        <v>3</v>
      </c>
      <c r="BG56" s="103">
        <v>3452.3999999999996</v>
      </c>
      <c r="BH56" s="103">
        <v>0</v>
      </c>
      <c r="BI56" s="103">
        <v>0</v>
      </c>
      <c r="BJ56" s="103">
        <v>0</v>
      </c>
      <c r="BK56" s="103">
        <v>0</v>
      </c>
      <c r="BL56" s="103">
        <v>0</v>
      </c>
      <c r="BM56" s="103">
        <v>0</v>
      </c>
      <c r="BN56" s="103">
        <v>0</v>
      </c>
      <c r="BO56" s="103">
        <v>0</v>
      </c>
      <c r="BP56" s="103">
        <v>0</v>
      </c>
      <c r="BQ56" s="103">
        <v>0</v>
      </c>
      <c r="BR56" s="103">
        <v>0</v>
      </c>
      <c r="BS56" s="103">
        <v>0</v>
      </c>
      <c r="BT56" s="103">
        <v>0</v>
      </c>
      <c r="BU56" s="103">
        <v>0</v>
      </c>
      <c r="BV56" s="103">
        <v>0</v>
      </c>
      <c r="BW56" s="103">
        <v>0</v>
      </c>
      <c r="BX56" s="103">
        <v>0</v>
      </c>
      <c r="BY56" s="103">
        <v>0</v>
      </c>
      <c r="BZ56" s="103">
        <v>0</v>
      </c>
      <c r="CA56" s="103">
        <v>0</v>
      </c>
      <c r="CB56" s="103">
        <v>0</v>
      </c>
      <c r="CC56" s="103">
        <v>0</v>
      </c>
      <c r="CD56" s="103">
        <v>0</v>
      </c>
      <c r="CE56" s="103">
        <v>0</v>
      </c>
      <c r="CF56" s="103">
        <v>0</v>
      </c>
      <c r="CG56" s="103">
        <v>0</v>
      </c>
      <c r="CH56" s="103">
        <v>0</v>
      </c>
      <c r="CI56" s="103">
        <v>0</v>
      </c>
      <c r="CJ56" s="103">
        <v>0</v>
      </c>
      <c r="CK56" s="103">
        <v>0</v>
      </c>
      <c r="CL56" s="103">
        <v>0</v>
      </c>
      <c r="CM56" s="103">
        <v>0</v>
      </c>
      <c r="CN56" s="103">
        <v>0</v>
      </c>
      <c r="CO56" s="103">
        <v>0</v>
      </c>
      <c r="CP56" s="103">
        <v>0</v>
      </c>
      <c r="CQ56" s="103">
        <v>0</v>
      </c>
      <c r="CR56" s="103">
        <v>0</v>
      </c>
      <c r="CS56" s="103">
        <v>0</v>
      </c>
      <c r="CT56" s="103">
        <v>0</v>
      </c>
      <c r="CU56" s="103">
        <v>0</v>
      </c>
    </row>
    <row r="57" spans="2:99" x14ac:dyDescent="0.2">
      <c r="C57" s="102" t="s">
        <v>222</v>
      </c>
      <c r="D57" s="103">
        <v>0</v>
      </c>
      <c r="E57" s="103">
        <v>0</v>
      </c>
      <c r="F57" s="103">
        <v>0</v>
      </c>
      <c r="G57" s="103">
        <v>0</v>
      </c>
      <c r="H57" s="103">
        <v>21.691775905708134</v>
      </c>
      <c r="I57" s="103">
        <v>30611.434158135318</v>
      </c>
      <c r="J57" s="103">
        <v>2.1665466559362954</v>
      </c>
      <c r="K57" s="103">
        <v>3057.4306408573002</v>
      </c>
      <c r="L57" s="103">
        <v>62</v>
      </c>
      <c r="M57" s="103">
        <v>87494.400000000009</v>
      </c>
      <c r="N57" s="103">
        <v>24.935284186831737</v>
      </c>
      <c r="O57" s="103">
        <v>35188.673044456948</v>
      </c>
      <c r="P57" s="103">
        <v>32.836843323304791</v>
      </c>
      <c r="Q57" s="103">
        <v>46339.353297847723</v>
      </c>
      <c r="R57" s="103">
        <v>2.2688008130081303</v>
      </c>
      <c r="S57" s="103">
        <v>3201.7317073170734</v>
      </c>
      <c r="T57" s="103">
        <v>24</v>
      </c>
      <c r="U57" s="103">
        <v>33868.800000000003</v>
      </c>
      <c r="V57" s="103">
        <v>16</v>
      </c>
      <c r="W57" s="103">
        <v>22579.200000000001</v>
      </c>
      <c r="X57" s="103">
        <v>19</v>
      </c>
      <c r="Y57" s="103">
        <v>26812.799999999999</v>
      </c>
      <c r="Z57" s="103">
        <v>26</v>
      </c>
      <c r="AA57" s="103">
        <v>36691.200000000004</v>
      </c>
      <c r="AB57" s="103">
        <v>12</v>
      </c>
      <c r="AC57" s="103">
        <v>16934.400000000001</v>
      </c>
      <c r="AD57" s="103">
        <v>7</v>
      </c>
      <c r="AE57" s="103">
        <v>9878.4</v>
      </c>
      <c r="AF57" s="103">
        <v>10</v>
      </c>
      <c r="AG57" s="103">
        <v>14112</v>
      </c>
      <c r="AH57" s="103">
        <v>9</v>
      </c>
      <c r="AI57" s="103">
        <v>12700.800000000001</v>
      </c>
      <c r="AJ57" s="103">
        <v>4</v>
      </c>
      <c r="AK57" s="103">
        <v>5644.8</v>
      </c>
      <c r="AL57" s="103">
        <v>4</v>
      </c>
      <c r="AM57" s="103">
        <v>5644.8</v>
      </c>
      <c r="AN57" s="103">
        <v>5</v>
      </c>
      <c r="AO57" s="103">
        <v>7056</v>
      </c>
      <c r="AP57" s="103">
        <v>8</v>
      </c>
      <c r="AQ57" s="103">
        <v>11289.6</v>
      </c>
      <c r="AR57" s="103">
        <v>3</v>
      </c>
      <c r="AS57" s="103">
        <v>4233.6000000000004</v>
      </c>
      <c r="AT57" s="103">
        <v>4</v>
      </c>
      <c r="AU57" s="103">
        <v>5644.8</v>
      </c>
      <c r="AV57" s="103">
        <v>4</v>
      </c>
      <c r="AW57" s="103">
        <v>5644.8</v>
      </c>
      <c r="AX57" s="103">
        <v>3</v>
      </c>
      <c r="AY57" s="103">
        <v>4233.6000000000004</v>
      </c>
      <c r="AZ57" s="103">
        <v>2</v>
      </c>
      <c r="BA57" s="103">
        <v>2822.4</v>
      </c>
      <c r="BB57" s="103">
        <v>3</v>
      </c>
      <c r="BC57" s="103">
        <v>4233.6000000000004</v>
      </c>
      <c r="BD57" s="103">
        <v>3</v>
      </c>
      <c r="BE57" s="103">
        <v>4233.6000000000004</v>
      </c>
      <c r="BF57" s="103">
        <v>3</v>
      </c>
      <c r="BG57" s="103">
        <v>4233.6000000000004</v>
      </c>
      <c r="BH57" s="103">
        <v>0</v>
      </c>
      <c r="BI57" s="103">
        <v>0</v>
      </c>
      <c r="BJ57" s="103">
        <v>0</v>
      </c>
      <c r="BK57" s="103">
        <v>0</v>
      </c>
      <c r="BL57" s="103">
        <v>0</v>
      </c>
      <c r="BM57" s="103">
        <v>0</v>
      </c>
      <c r="BN57" s="103">
        <v>0</v>
      </c>
      <c r="BO57" s="103">
        <v>0</v>
      </c>
      <c r="BP57" s="103">
        <v>0</v>
      </c>
      <c r="BQ57" s="103">
        <v>0</v>
      </c>
      <c r="BR57" s="103">
        <v>0</v>
      </c>
      <c r="BS57" s="103">
        <v>0</v>
      </c>
      <c r="BT57" s="103">
        <v>0</v>
      </c>
      <c r="BU57" s="103">
        <v>0</v>
      </c>
      <c r="BV57" s="103">
        <v>0</v>
      </c>
      <c r="BW57" s="103">
        <v>0</v>
      </c>
      <c r="BX57" s="103">
        <v>0</v>
      </c>
      <c r="BY57" s="103">
        <v>0</v>
      </c>
      <c r="BZ57" s="103">
        <v>0</v>
      </c>
      <c r="CA57" s="103">
        <v>0</v>
      </c>
      <c r="CB57" s="103">
        <v>0</v>
      </c>
      <c r="CC57" s="103">
        <v>0</v>
      </c>
      <c r="CD57" s="103">
        <v>0</v>
      </c>
      <c r="CE57" s="103">
        <v>0</v>
      </c>
      <c r="CF57" s="103">
        <v>0</v>
      </c>
      <c r="CG57" s="103">
        <v>0</v>
      </c>
      <c r="CH57" s="103">
        <v>0</v>
      </c>
      <c r="CI57" s="103">
        <v>0</v>
      </c>
      <c r="CJ57" s="103">
        <v>0</v>
      </c>
      <c r="CK57" s="103">
        <v>0</v>
      </c>
      <c r="CL57" s="103">
        <v>0</v>
      </c>
      <c r="CM57" s="103">
        <v>0</v>
      </c>
      <c r="CN57" s="103">
        <v>0</v>
      </c>
      <c r="CO57" s="103">
        <v>0</v>
      </c>
      <c r="CP57" s="103">
        <v>0</v>
      </c>
      <c r="CQ57" s="103">
        <v>0</v>
      </c>
      <c r="CR57" s="103">
        <v>0</v>
      </c>
      <c r="CS57" s="103">
        <v>0</v>
      </c>
      <c r="CT57" s="103">
        <v>0</v>
      </c>
      <c r="CU57" s="103">
        <v>0</v>
      </c>
    </row>
    <row r="58" spans="2:99" x14ac:dyDescent="0.2">
      <c r="C58" s="102" t="s">
        <v>223</v>
      </c>
      <c r="D58" s="103">
        <v>0</v>
      </c>
      <c r="E58" s="103">
        <v>0</v>
      </c>
      <c r="F58" s="103">
        <v>0</v>
      </c>
      <c r="G58" s="103">
        <v>0</v>
      </c>
      <c r="H58" s="103">
        <v>30.111049416990561</v>
      </c>
      <c r="I58" s="103">
        <v>35446.727373681286</v>
      </c>
      <c r="J58" s="103">
        <v>51.757242279251848</v>
      </c>
      <c r="K58" s="103">
        <v>60928.625611135278</v>
      </c>
      <c r="L58" s="103">
        <v>68</v>
      </c>
      <c r="M58" s="103">
        <v>80049.600000000006</v>
      </c>
      <c r="N58" s="103">
        <v>38</v>
      </c>
      <c r="O58" s="103">
        <v>44733.599999999999</v>
      </c>
      <c r="P58" s="103">
        <v>61</v>
      </c>
      <c r="Q58" s="103">
        <v>71809.2</v>
      </c>
      <c r="R58" s="103">
        <v>51</v>
      </c>
      <c r="S58" s="103">
        <v>60037.200000000004</v>
      </c>
      <c r="T58" s="103">
        <v>26</v>
      </c>
      <c r="U58" s="103">
        <v>30607.200000000001</v>
      </c>
      <c r="V58" s="103">
        <v>18</v>
      </c>
      <c r="W58" s="103">
        <v>21189.600000000002</v>
      </c>
      <c r="X58" s="103">
        <v>19</v>
      </c>
      <c r="Y58" s="103">
        <v>22366.799999999999</v>
      </c>
      <c r="Z58" s="103">
        <v>25</v>
      </c>
      <c r="AA58" s="103">
        <v>29430</v>
      </c>
      <c r="AB58" s="103">
        <v>13</v>
      </c>
      <c r="AC58" s="103">
        <v>15303.6</v>
      </c>
      <c r="AD58" s="103">
        <v>6</v>
      </c>
      <c r="AE58" s="103">
        <v>7063.2000000000007</v>
      </c>
      <c r="AF58" s="103">
        <v>9</v>
      </c>
      <c r="AG58" s="103">
        <v>10594.800000000001</v>
      </c>
      <c r="AH58" s="103">
        <v>9</v>
      </c>
      <c r="AI58" s="103">
        <v>10594.800000000001</v>
      </c>
      <c r="AJ58" s="103">
        <v>4</v>
      </c>
      <c r="AK58" s="103">
        <v>4708.8</v>
      </c>
      <c r="AL58" s="103">
        <v>4</v>
      </c>
      <c r="AM58" s="103">
        <v>4708.8</v>
      </c>
      <c r="AN58" s="103">
        <v>6</v>
      </c>
      <c r="AO58" s="103">
        <v>7063.2000000000007</v>
      </c>
      <c r="AP58" s="103">
        <v>8</v>
      </c>
      <c r="AQ58" s="103">
        <v>9417.6</v>
      </c>
      <c r="AR58" s="103">
        <v>2</v>
      </c>
      <c r="AS58" s="103">
        <v>2354.4</v>
      </c>
      <c r="AT58" s="103">
        <v>5</v>
      </c>
      <c r="AU58" s="103">
        <v>5886</v>
      </c>
      <c r="AV58" s="103">
        <v>4</v>
      </c>
      <c r="AW58" s="103">
        <v>4708.8</v>
      </c>
      <c r="AX58" s="103">
        <v>3</v>
      </c>
      <c r="AY58" s="103">
        <v>3531.6000000000004</v>
      </c>
      <c r="AZ58" s="103">
        <v>2</v>
      </c>
      <c r="BA58" s="103">
        <v>2354.4</v>
      </c>
      <c r="BB58" s="103">
        <v>3</v>
      </c>
      <c r="BC58" s="103">
        <v>3531.6000000000004</v>
      </c>
      <c r="BD58" s="103">
        <v>2</v>
      </c>
      <c r="BE58" s="103">
        <v>2354.4</v>
      </c>
      <c r="BF58" s="103">
        <v>3</v>
      </c>
      <c r="BG58" s="103">
        <v>3531.6000000000004</v>
      </c>
      <c r="BH58" s="103">
        <v>0</v>
      </c>
      <c r="BI58" s="103">
        <v>0</v>
      </c>
      <c r="BJ58" s="103">
        <v>0</v>
      </c>
      <c r="BK58" s="103">
        <v>0</v>
      </c>
      <c r="BL58" s="103">
        <v>0</v>
      </c>
      <c r="BM58" s="103">
        <v>0</v>
      </c>
      <c r="BN58" s="103">
        <v>0</v>
      </c>
      <c r="BO58" s="103">
        <v>0</v>
      </c>
      <c r="BP58" s="103">
        <v>0</v>
      </c>
      <c r="BQ58" s="103">
        <v>0</v>
      </c>
      <c r="BR58" s="103">
        <v>0</v>
      </c>
      <c r="BS58" s="103">
        <v>0</v>
      </c>
      <c r="BT58" s="103">
        <v>0</v>
      </c>
      <c r="BU58" s="103">
        <v>0</v>
      </c>
      <c r="BV58" s="103">
        <v>0</v>
      </c>
      <c r="BW58" s="103">
        <v>0</v>
      </c>
      <c r="BX58" s="103">
        <v>0</v>
      </c>
      <c r="BY58" s="103">
        <v>0</v>
      </c>
      <c r="BZ58" s="103">
        <v>0</v>
      </c>
      <c r="CA58" s="103">
        <v>0</v>
      </c>
      <c r="CB58" s="103">
        <v>0</v>
      </c>
      <c r="CC58" s="103">
        <v>0</v>
      </c>
      <c r="CD58" s="103">
        <v>0</v>
      </c>
      <c r="CE58" s="103">
        <v>0</v>
      </c>
      <c r="CF58" s="103">
        <v>0</v>
      </c>
      <c r="CG58" s="103">
        <v>0</v>
      </c>
      <c r="CH58" s="103">
        <v>0</v>
      </c>
      <c r="CI58" s="103">
        <v>0</v>
      </c>
      <c r="CJ58" s="103">
        <v>0</v>
      </c>
      <c r="CK58" s="103">
        <v>0</v>
      </c>
      <c r="CL58" s="103">
        <v>0</v>
      </c>
      <c r="CM58" s="103">
        <v>0</v>
      </c>
      <c r="CN58" s="103">
        <v>0</v>
      </c>
      <c r="CO58" s="103">
        <v>0</v>
      </c>
      <c r="CP58" s="103">
        <v>0</v>
      </c>
      <c r="CQ58" s="103">
        <v>0</v>
      </c>
      <c r="CR58" s="103">
        <v>0</v>
      </c>
      <c r="CS58" s="103">
        <v>0</v>
      </c>
      <c r="CT58" s="103">
        <v>0</v>
      </c>
      <c r="CU58" s="103">
        <v>0</v>
      </c>
    </row>
    <row r="59" spans="2:99" x14ac:dyDescent="0.2">
      <c r="C59" s="102" t="s">
        <v>224</v>
      </c>
      <c r="D59" s="103">
        <v>0</v>
      </c>
      <c r="E59" s="103">
        <v>0</v>
      </c>
      <c r="F59" s="103">
        <v>0</v>
      </c>
      <c r="G59" s="103">
        <v>0</v>
      </c>
      <c r="H59" s="103">
        <v>32.663291904348156</v>
      </c>
      <c r="I59" s="103">
        <v>9916.5754221601001</v>
      </c>
      <c r="J59" s="103">
        <v>3.6634334364013723</v>
      </c>
      <c r="K59" s="103">
        <v>1112.2183912914566</v>
      </c>
      <c r="L59" s="103">
        <v>73</v>
      </c>
      <c r="M59" s="103">
        <v>22162.799999999999</v>
      </c>
      <c r="N59" s="103">
        <v>28.052194710185709</v>
      </c>
      <c r="O59" s="103">
        <v>8516.6463140123797</v>
      </c>
      <c r="P59" s="103">
        <v>41.046054154130992</v>
      </c>
      <c r="Q59" s="103">
        <v>12461.582041194168</v>
      </c>
      <c r="R59" s="103">
        <v>3.1859756097560976</v>
      </c>
      <c r="S59" s="103">
        <v>967.26219512195109</v>
      </c>
      <c r="T59" s="103">
        <v>31</v>
      </c>
      <c r="U59" s="103">
        <v>9411.5999999999985</v>
      </c>
      <c r="V59" s="103">
        <v>18</v>
      </c>
      <c r="W59" s="103">
        <v>5464.7999999999993</v>
      </c>
      <c r="X59" s="103">
        <v>20</v>
      </c>
      <c r="Y59" s="103">
        <v>6071.9999999999991</v>
      </c>
      <c r="Z59" s="103">
        <v>28</v>
      </c>
      <c r="AA59" s="103">
        <v>8500.7999999999993</v>
      </c>
      <c r="AB59" s="103">
        <v>14</v>
      </c>
      <c r="AC59" s="103">
        <v>4250.3999999999996</v>
      </c>
      <c r="AD59" s="103">
        <v>8</v>
      </c>
      <c r="AE59" s="103">
        <v>2428.7999999999997</v>
      </c>
      <c r="AF59" s="103">
        <v>11</v>
      </c>
      <c r="AG59" s="103">
        <v>3339.5999999999995</v>
      </c>
      <c r="AH59" s="103">
        <v>11</v>
      </c>
      <c r="AI59" s="103">
        <v>3339.5999999999995</v>
      </c>
      <c r="AJ59" s="103">
        <v>4</v>
      </c>
      <c r="AK59" s="103">
        <v>1214.3999999999999</v>
      </c>
      <c r="AL59" s="103">
        <v>5</v>
      </c>
      <c r="AM59" s="103">
        <v>1517.9999999999998</v>
      </c>
      <c r="AN59" s="103">
        <v>6</v>
      </c>
      <c r="AO59" s="103">
        <v>1821.6</v>
      </c>
      <c r="AP59" s="103">
        <v>9</v>
      </c>
      <c r="AQ59" s="103">
        <v>2732.3999999999996</v>
      </c>
      <c r="AR59" s="103">
        <v>3</v>
      </c>
      <c r="AS59" s="103">
        <v>910.8</v>
      </c>
      <c r="AT59" s="103">
        <v>5</v>
      </c>
      <c r="AU59" s="103">
        <v>1517.9999999999998</v>
      </c>
      <c r="AV59" s="103">
        <v>3</v>
      </c>
      <c r="AW59" s="103">
        <v>910.8</v>
      </c>
      <c r="AX59" s="103">
        <v>3</v>
      </c>
      <c r="AY59" s="103">
        <v>910.8</v>
      </c>
      <c r="AZ59" s="103">
        <v>2</v>
      </c>
      <c r="BA59" s="103">
        <v>607.19999999999993</v>
      </c>
      <c r="BB59" s="103">
        <v>3</v>
      </c>
      <c r="BC59" s="103">
        <v>910.8</v>
      </c>
      <c r="BD59" s="103">
        <v>3</v>
      </c>
      <c r="BE59" s="103">
        <v>910.8</v>
      </c>
      <c r="BF59" s="103">
        <v>3</v>
      </c>
      <c r="BG59" s="103">
        <v>910.8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3">
        <v>0</v>
      </c>
      <c r="BU59" s="103">
        <v>0</v>
      </c>
      <c r="BV59" s="103">
        <v>0</v>
      </c>
      <c r="BW59" s="103">
        <v>0</v>
      </c>
      <c r="BX59" s="103">
        <v>0</v>
      </c>
      <c r="BY59" s="103">
        <v>0</v>
      </c>
      <c r="BZ59" s="103">
        <v>0</v>
      </c>
      <c r="CA59" s="103">
        <v>0</v>
      </c>
      <c r="CB59" s="103">
        <v>0</v>
      </c>
      <c r="CC59" s="103">
        <v>0</v>
      </c>
      <c r="CD59" s="103">
        <v>0</v>
      </c>
      <c r="CE59" s="103">
        <v>0</v>
      </c>
      <c r="CF59" s="103">
        <v>0</v>
      </c>
      <c r="CG59" s="103">
        <v>0</v>
      </c>
      <c r="CH59" s="103">
        <v>0</v>
      </c>
      <c r="CI59" s="103">
        <v>0</v>
      </c>
      <c r="CJ59" s="103">
        <v>0</v>
      </c>
      <c r="CK59" s="103">
        <v>0</v>
      </c>
      <c r="CL59" s="103">
        <v>0</v>
      </c>
      <c r="CM59" s="103">
        <v>0</v>
      </c>
      <c r="CN59" s="103">
        <v>0</v>
      </c>
      <c r="CO59" s="103">
        <v>0</v>
      </c>
      <c r="CP59" s="103">
        <v>0</v>
      </c>
      <c r="CQ59" s="103">
        <v>0</v>
      </c>
      <c r="CR59" s="103">
        <v>0</v>
      </c>
      <c r="CS59" s="103">
        <v>0</v>
      </c>
      <c r="CT59" s="103">
        <v>0</v>
      </c>
      <c r="CU59" s="103">
        <v>0</v>
      </c>
    </row>
    <row r="60" spans="2:99" x14ac:dyDescent="0.2">
      <c r="C60" s="102" t="s">
        <v>225</v>
      </c>
      <c r="D60" s="103">
        <v>0</v>
      </c>
      <c r="E60" s="103">
        <v>0</v>
      </c>
      <c r="F60" s="103">
        <v>0</v>
      </c>
      <c r="G60" s="103">
        <v>0</v>
      </c>
      <c r="H60" s="103">
        <v>31.155755354916703</v>
      </c>
      <c r="I60" s="103">
        <v>20301.090189263723</v>
      </c>
      <c r="J60" s="103">
        <v>3.2104282265237836</v>
      </c>
      <c r="K60" s="103">
        <v>2091.9150324028974</v>
      </c>
      <c r="L60" s="103">
        <v>70</v>
      </c>
      <c r="M60" s="103">
        <v>45612</v>
      </c>
      <c r="N60" s="103">
        <v>26.182048396173325</v>
      </c>
      <c r="O60" s="103">
        <v>17060.222734946539</v>
      </c>
      <c r="P60" s="103">
        <v>34.889146031011343</v>
      </c>
      <c r="Q60" s="103">
        <v>22733.767553806993</v>
      </c>
      <c r="R60" s="103">
        <v>2.7032520325203251</v>
      </c>
      <c r="S60" s="103">
        <v>1761.439024390244</v>
      </c>
      <c r="T60" s="103">
        <v>28</v>
      </c>
      <c r="U60" s="103">
        <v>18244.8</v>
      </c>
      <c r="V60" s="103">
        <v>18</v>
      </c>
      <c r="W60" s="103">
        <v>11728.800000000001</v>
      </c>
      <c r="X60" s="103">
        <v>21</v>
      </c>
      <c r="Y60" s="103">
        <v>13683.6</v>
      </c>
      <c r="Z60" s="103">
        <v>26</v>
      </c>
      <c r="AA60" s="103">
        <v>16941.600000000002</v>
      </c>
      <c r="AB60" s="103">
        <v>14</v>
      </c>
      <c r="AC60" s="103">
        <v>9122.4</v>
      </c>
      <c r="AD60" s="103">
        <v>6</v>
      </c>
      <c r="AE60" s="103">
        <v>3909.6000000000004</v>
      </c>
      <c r="AF60" s="103">
        <v>9</v>
      </c>
      <c r="AG60" s="103">
        <v>5864.4000000000005</v>
      </c>
      <c r="AH60" s="103">
        <v>10</v>
      </c>
      <c r="AI60" s="103">
        <v>6516</v>
      </c>
      <c r="AJ60" s="103">
        <v>4</v>
      </c>
      <c r="AK60" s="103">
        <v>2606.4</v>
      </c>
      <c r="AL60" s="103">
        <v>5</v>
      </c>
      <c r="AM60" s="103">
        <v>3258</v>
      </c>
      <c r="AN60" s="103">
        <v>5</v>
      </c>
      <c r="AO60" s="103">
        <v>3258</v>
      </c>
      <c r="AP60" s="103">
        <v>7</v>
      </c>
      <c r="AQ60" s="103">
        <v>4561.2</v>
      </c>
      <c r="AR60" s="103">
        <v>3</v>
      </c>
      <c r="AS60" s="103">
        <v>1954.8000000000002</v>
      </c>
      <c r="AT60" s="103">
        <v>4</v>
      </c>
      <c r="AU60" s="103">
        <v>2606.4</v>
      </c>
      <c r="AV60" s="103">
        <v>4</v>
      </c>
      <c r="AW60" s="103">
        <v>2606.4</v>
      </c>
      <c r="AX60" s="103">
        <v>3</v>
      </c>
      <c r="AY60" s="103">
        <v>1954.8000000000002</v>
      </c>
      <c r="AZ60" s="103">
        <v>2</v>
      </c>
      <c r="BA60" s="103">
        <v>1303.2</v>
      </c>
      <c r="BB60" s="103">
        <v>3</v>
      </c>
      <c r="BC60" s="103">
        <v>1954.8000000000002</v>
      </c>
      <c r="BD60" s="103">
        <v>2</v>
      </c>
      <c r="BE60" s="103">
        <v>1303.2</v>
      </c>
      <c r="BF60" s="103">
        <v>3</v>
      </c>
      <c r="BG60" s="103">
        <v>1954.8000000000002</v>
      </c>
      <c r="BH60" s="103">
        <v>0</v>
      </c>
      <c r="BI60" s="103">
        <v>0</v>
      </c>
      <c r="BJ60" s="103">
        <v>0</v>
      </c>
      <c r="BK60" s="103">
        <v>0</v>
      </c>
      <c r="BL60" s="103">
        <v>0</v>
      </c>
      <c r="BM60" s="103">
        <v>0</v>
      </c>
      <c r="BN60" s="103">
        <v>0</v>
      </c>
      <c r="BO60" s="103">
        <v>0</v>
      </c>
      <c r="BP60" s="103">
        <v>0</v>
      </c>
      <c r="BQ60" s="103">
        <v>0</v>
      </c>
      <c r="BR60" s="103">
        <v>0</v>
      </c>
      <c r="BS60" s="103">
        <v>0</v>
      </c>
      <c r="BT60" s="103">
        <v>0</v>
      </c>
      <c r="BU60" s="103">
        <v>0</v>
      </c>
      <c r="BV60" s="103">
        <v>0</v>
      </c>
      <c r="BW60" s="103">
        <v>0</v>
      </c>
      <c r="BX60" s="103">
        <v>0</v>
      </c>
      <c r="BY60" s="103">
        <v>0</v>
      </c>
      <c r="BZ60" s="103">
        <v>0</v>
      </c>
      <c r="CA60" s="103">
        <v>0</v>
      </c>
      <c r="CB60" s="103">
        <v>0</v>
      </c>
      <c r="CC60" s="103">
        <v>0</v>
      </c>
      <c r="CD60" s="103">
        <v>0</v>
      </c>
      <c r="CE60" s="103">
        <v>0</v>
      </c>
      <c r="CF60" s="103">
        <v>0</v>
      </c>
      <c r="CG60" s="103">
        <v>0</v>
      </c>
      <c r="CH60" s="103">
        <v>0</v>
      </c>
      <c r="CI60" s="103">
        <v>0</v>
      </c>
      <c r="CJ60" s="103">
        <v>0</v>
      </c>
      <c r="CK60" s="103">
        <v>0</v>
      </c>
      <c r="CL60" s="103">
        <v>0</v>
      </c>
      <c r="CM60" s="103">
        <v>0</v>
      </c>
      <c r="CN60" s="103">
        <v>0</v>
      </c>
      <c r="CO60" s="103">
        <v>0</v>
      </c>
      <c r="CP60" s="103">
        <v>0</v>
      </c>
      <c r="CQ60" s="103">
        <v>0</v>
      </c>
      <c r="CR60" s="103">
        <v>0</v>
      </c>
      <c r="CS60" s="103">
        <v>0</v>
      </c>
      <c r="CT60" s="103">
        <v>0</v>
      </c>
      <c r="CU60" s="103">
        <v>0</v>
      </c>
    </row>
    <row r="61" spans="2:99" x14ac:dyDescent="0.2">
      <c r="C61" s="102" t="s">
        <v>226</v>
      </c>
      <c r="D61" s="103">
        <v>0</v>
      </c>
      <c r="E61" s="103">
        <v>0</v>
      </c>
      <c r="F61" s="103">
        <v>0</v>
      </c>
      <c r="G61" s="103">
        <v>0</v>
      </c>
      <c r="H61" s="103">
        <v>28.391938347625704</v>
      </c>
      <c r="I61" s="103">
        <v>27017.768531600617</v>
      </c>
      <c r="J61" s="103">
        <v>2.865750349443009</v>
      </c>
      <c r="K61" s="103">
        <v>2727.0480325299673</v>
      </c>
      <c r="L61" s="103">
        <v>64</v>
      </c>
      <c r="M61" s="103">
        <v>60902.399999999994</v>
      </c>
      <c r="N61" s="103">
        <v>26.805430500844121</v>
      </c>
      <c r="O61" s="103">
        <v>25508.047664603262</v>
      </c>
      <c r="P61" s="103">
        <v>33.349919000231431</v>
      </c>
      <c r="Q61" s="103">
        <v>31735.782920620226</v>
      </c>
      <c r="R61" s="103">
        <v>2.7997967479674797</v>
      </c>
      <c r="S61" s="103">
        <v>2664.2865853658536</v>
      </c>
      <c r="T61" s="103">
        <v>28</v>
      </c>
      <c r="U61" s="103">
        <v>26644.799999999996</v>
      </c>
      <c r="V61" s="103">
        <v>17</v>
      </c>
      <c r="W61" s="103">
        <v>16177.199999999999</v>
      </c>
      <c r="X61" s="103">
        <v>18</v>
      </c>
      <c r="Y61" s="103">
        <v>17128.8</v>
      </c>
      <c r="Z61" s="103">
        <v>28</v>
      </c>
      <c r="AA61" s="103">
        <v>26644.799999999996</v>
      </c>
      <c r="AB61" s="103">
        <v>13</v>
      </c>
      <c r="AC61" s="103">
        <v>12370.8</v>
      </c>
      <c r="AD61" s="103">
        <v>7</v>
      </c>
      <c r="AE61" s="103">
        <v>6661.1999999999989</v>
      </c>
      <c r="AF61" s="103">
        <v>10</v>
      </c>
      <c r="AG61" s="103">
        <v>9516</v>
      </c>
      <c r="AH61" s="103">
        <v>9</v>
      </c>
      <c r="AI61" s="103">
        <v>8564.4</v>
      </c>
      <c r="AJ61" s="103">
        <v>4</v>
      </c>
      <c r="AK61" s="103">
        <v>3806.3999999999996</v>
      </c>
      <c r="AL61" s="103">
        <v>5</v>
      </c>
      <c r="AM61" s="103">
        <v>4758</v>
      </c>
      <c r="AN61" s="103">
        <v>5</v>
      </c>
      <c r="AO61" s="103">
        <v>4758</v>
      </c>
      <c r="AP61" s="103">
        <v>7</v>
      </c>
      <c r="AQ61" s="103">
        <v>6661.1999999999989</v>
      </c>
      <c r="AR61" s="103">
        <v>3</v>
      </c>
      <c r="AS61" s="103">
        <v>2854.7999999999997</v>
      </c>
      <c r="AT61" s="103">
        <v>4</v>
      </c>
      <c r="AU61" s="103">
        <v>3806.3999999999996</v>
      </c>
      <c r="AV61" s="103">
        <v>4</v>
      </c>
      <c r="AW61" s="103">
        <v>3806.3999999999996</v>
      </c>
      <c r="AX61" s="103">
        <v>3</v>
      </c>
      <c r="AY61" s="103">
        <v>2854.7999999999997</v>
      </c>
      <c r="AZ61" s="103">
        <v>2</v>
      </c>
      <c r="BA61" s="103">
        <v>1903.1999999999998</v>
      </c>
      <c r="BB61" s="103">
        <v>3</v>
      </c>
      <c r="BC61" s="103">
        <v>2854.7999999999997</v>
      </c>
      <c r="BD61" s="103">
        <v>3</v>
      </c>
      <c r="BE61" s="103">
        <v>2854.7999999999997</v>
      </c>
      <c r="BF61" s="103">
        <v>3</v>
      </c>
      <c r="BG61" s="103">
        <v>2854.7999999999997</v>
      </c>
      <c r="BH61" s="103">
        <v>0</v>
      </c>
      <c r="BI61" s="103">
        <v>0</v>
      </c>
      <c r="BJ61" s="103">
        <v>0</v>
      </c>
      <c r="BK61" s="103">
        <v>0</v>
      </c>
      <c r="BL61" s="103">
        <v>0</v>
      </c>
      <c r="BM61" s="103">
        <v>0</v>
      </c>
      <c r="BN61" s="103">
        <v>0</v>
      </c>
      <c r="BO61" s="103">
        <v>0</v>
      </c>
      <c r="BP61" s="103">
        <v>0</v>
      </c>
      <c r="BQ61" s="103">
        <v>0</v>
      </c>
      <c r="BR61" s="103">
        <v>0</v>
      </c>
      <c r="BS61" s="103">
        <v>0</v>
      </c>
      <c r="BT61" s="103">
        <v>0</v>
      </c>
      <c r="BU61" s="103">
        <v>0</v>
      </c>
      <c r="BV61" s="103">
        <v>0</v>
      </c>
      <c r="BW61" s="103">
        <v>0</v>
      </c>
      <c r="BX61" s="103">
        <v>0</v>
      </c>
      <c r="BY61" s="103">
        <v>0</v>
      </c>
      <c r="BZ61" s="103">
        <v>0</v>
      </c>
      <c r="CA61" s="103">
        <v>0</v>
      </c>
      <c r="CB61" s="103">
        <v>0</v>
      </c>
      <c r="CC61" s="103">
        <v>0</v>
      </c>
      <c r="CD61" s="103">
        <v>0</v>
      </c>
      <c r="CE61" s="103">
        <v>0</v>
      </c>
      <c r="CF61" s="103">
        <v>0</v>
      </c>
      <c r="CG61" s="103">
        <v>0</v>
      </c>
      <c r="CH61" s="103">
        <v>0</v>
      </c>
      <c r="CI61" s="103">
        <v>0</v>
      </c>
      <c r="CJ61" s="103">
        <v>0</v>
      </c>
      <c r="CK61" s="103">
        <v>0</v>
      </c>
      <c r="CL61" s="103">
        <v>0</v>
      </c>
      <c r="CM61" s="103">
        <v>0</v>
      </c>
      <c r="CN61" s="103">
        <v>0</v>
      </c>
      <c r="CO61" s="103">
        <v>0</v>
      </c>
      <c r="CP61" s="103">
        <v>0</v>
      </c>
      <c r="CQ61" s="103">
        <v>0</v>
      </c>
      <c r="CR61" s="103">
        <v>0</v>
      </c>
      <c r="CS61" s="103">
        <v>0</v>
      </c>
      <c r="CT61" s="103">
        <v>0</v>
      </c>
      <c r="CU61" s="103">
        <v>0</v>
      </c>
    </row>
    <row r="62" spans="2:99" x14ac:dyDescent="0.2">
      <c r="C62" s="102" t="s">
        <v>227</v>
      </c>
      <c r="D62" s="103">
        <v>0</v>
      </c>
      <c r="E62" s="103">
        <v>0</v>
      </c>
      <c r="F62" s="103">
        <v>0</v>
      </c>
      <c r="G62" s="103">
        <v>0</v>
      </c>
      <c r="H62" s="103">
        <v>21.273015753088284</v>
      </c>
      <c r="I62" s="103">
        <v>36274.746462166142</v>
      </c>
      <c r="J62" s="103">
        <v>2.2453301706976152</v>
      </c>
      <c r="K62" s="103">
        <v>3828.7370070735737</v>
      </c>
      <c r="L62" s="103">
        <v>57</v>
      </c>
      <c r="M62" s="103">
        <v>97196.400000000009</v>
      </c>
      <c r="N62" s="103">
        <v>22.441755768148564</v>
      </c>
      <c r="O62" s="103">
        <v>38267.681935846929</v>
      </c>
      <c r="P62" s="103">
        <v>31.297616292524875</v>
      </c>
      <c r="Q62" s="103">
        <v>53368.695302013417</v>
      </c>
      <c r="R62" s="103">
        <v>2.3170731707317076</v>
      </c>
      <c r="S62" s="103">
        <v>3951.0731707317077</v>
      </c>
      <c r="T62" s="103">
        <v>23</v>
      </c>
      <c r="U62" s="103">
        <v>39219.599999999999</v>
      </c>
      <c r="V62" s="103">
        <v>16</v>
      </c>
      <c r="W62" s="103">
        <v>27283.200000000001</v>
      </c>
      <c r="X62" s="103">
        <v>15</v>
      </c>
      <c r="Y62" s="103">
        <v>25578</v>
      </c>
      <c r="Z62" s="103">
        <v>24</v>
      </c>
      <c r="AA62" s="103">
        <v>40924.800000000003</v>
      </c>
      <c r="AB62" s="103">
        <v>10</v>
      </c>
      <c r="AC62" s="103">
        <v>17052</v>
      </c>
      <c r="AD62" s="103">
        <v>7</v>
      </c>
      <c r="AE62" s="103">
        <v>11936.4</v>
      </c>
      <c r="AF62" s="103">
        <v>9</v>
      </c>
      <c r="AG62" s="103">
        <v>15346.800000000001</v>
      </c>
      <c r="AH62" s="103">
        <v>8</v>
      </c>
      <c r="AI62" s="103">
        <v>13641.6</v>
      </c>
      <c r="AJ62" s="103">
        <v>4</v>
      </c>
      <c r="AK62" s="103">
        <v>6820.8</v>
      </c>
      <c r="AL62" s="103">
        <v>5</v>
      </c>
      <c r="AM62" s="103">
        <v>8526</v>
      </c>
      <c r="AN62" s="103">
        <v>6</v>
      </c>
      <c r="AO62" s="103">
        <v>10231.200000000001</v>
      </c>
      <c r="AP62" s="103">
        <v>7</v>
      </c>
      <c r="AQ62" s="103">
        <v>11936.4</v>
      </c>
      <c r="AR62" s="103">
        <v>2</v>
      </c>
      <c r="AS62" s="103">
        <v>3410.4</v>
      </c>
      <c r="AT62" s="103">
        <v>4</v>
      </c>
      <c r="AU62" s="103">
        <v>6820.8</v>
      </c>
      <c r="AV62" s="103">
        <v>4</v>
      </c>
      <c r="AW62" s="103">
        <v>6820.8</v>
      </c>
      <c r="AX62" s="103">
        <v>3</v>
      </c>
      <c r="AY62" s="103">
        <v>5115.6000000000004</v>
      </c>
      <c r="AZ62" s="103">
        <v>2</v>
      </c>
      <c r="BA62" s="103">
        <v>3410.4</v>
      </c>
      <c r="BB62" s="103">
        <v>3</v>
      </c>
      <c r="BC62" s="103">
        <v>5115.6000000000004</v>
      </c>
      <c r="BD62" s="103">
        <v>3</v>
      </c>
      <c r="BE62" s="103">
        <v>5115.6000000000004</v>
      </c>
      <c r="BF62" s="103">
        <v>3</v>
      </c>
      <c r="BG62" s="103">
        <v>5115.6000000000004</v>
      </c>
      <c r="BH62" s="103">
        <v>0</v>
      </c>
      <c r="BI62" s="103">
        <v>0</v>
      </c>
      <c r="BJ62" s="103">
        <v>0</v>
      </c>
      <c r="BK62" s="103">
        <v>0</v>
      </c>
      <c r="BL62" s="103">
        <v>0</v>
      </c>
      <c r="BM62" s="103">
        <v>0</v>
      </c>
      <c r="BN62" s="103">
        <v>0</v>
      </c>
      <c r="BO62" s="103">
        <v>0</v>
      </c>
      <c r="BP62" s="103">
        <v>0</v>
      </c>
      <c r="BQ62" s="103">
        <v>0</v>
      </c>
      <c r="BR62" s="103">
        <v>0</v>
      </c>
      <c r="BS62" s="103">
        <v>0</v>
      </c>
      <c r="BT62" s="103">
        <v>0</v>
      </c>
      <c r="BU62" s="103">
        <v>0</v>
      </c>
      <c r="BV62" s="103">
        <v>0</v>
      </c>
      <c r="BW62" s="103">
        <v>0</v>
      </c>
      <c r="BX62" s="103">
        <v>0</v>
      </c>
      <c r="BY62" s="103">
        <v>0</v>
      </c>
      <c r="BZ62" s="103">
        <v>0</v>
      </c>
      <c r="CA62" s="103">
        <v>0</v>
      </c>
      <c r="CB62" s="103">
        <v>0</v>
      </c>
      <c r="CC62" s="103">
        <v>0</v>
      </c>
      <c r="CD62" s="103">
        <v>0</v>
      </c>
      <c r="CE62" s="103">
        <v>0</v>
      </c>
      <c r="CF62" s="103">
        <v>0</v>
      </c>
      <c r="CG62" s="103">
        <v>0</v>
      </c>
      <c r="CH62" s="103">
        <v>0</v>
      </c>
      <c r="CI62" s="103">
        <v>0</v>
      </c>
      <c r="CJ62" s="103">
        <v>0</v>
      </c>
      <c r="CK62" s="103">
        <v>0</v>
      </c>
      <c r="CL62" s="103">
        <v>0</v>
      </c>
      <c r="CM62" s="103">
        <v>0</v>
      </c>
      <c r="CN62" s="103">
        <v>0</v>
      </c>
      <c r="CO62" s="103">
        <v>0</v>
      </c>
      <c r="CP62" s="103">
        <v>0</v>
      </c>
      <c r="CQ62" s="103">
        <v>0</v>
      </c>
      <c r="CR62" s="103">
        <v>0</v>
      </c>
      <c r="CS62" s="103">
        <v>0</v>
      </c>
      <c r="CT62" s="103">
        <v>0</v>
      </c>
      <c r="CU62" s="103">
        <v>0</v>
      </c>
    </row>
    <row r="63" spans="2:99" x14ac:dyDescent="0.2">
      <c r="C63" s="102" t="s">
        <v>228</v>
      </c>
      <c r="D63" s="103">
        <v>0</v>
      </c>
      <c r="E63" s="103">
        <v>0</v>
      </c>
      <c r="F63" s="103">
        <v>0</v>
      </c>
      <c r="G63" s="103">
        <v>0</v>
      </c>
      <c r="H63" s="103">
        <v>27.47066601186204</v>
      </c>
      <c r="I63" s="103">
        <v>21855.661879037438</v>
      </c>
      <c r="J63" s="103">
        <v>3.0922529543818036</v>
      </c>
      <c r="K63" s="103">
        <v>2460.1964505061628</v>
      </c>
      <c r="L63" s="103">
        <v>72</v>
      </c>
      <c r="M63" s="103">
        <v>57283.200000000004</v>
      </c>
      <c r="N63" s="103">
        <v>27.428812605514914</v>
      </c>
      <c r="O63" s="103">
        <v>21822.363308947664</v>
      </c>
      <c r="P63" s="103">
        <v>36.941448738717888</v>
      </c>
      <c r="Q63" s="103">
        <v>29390.616616523952</v>
      </c>
      <c r="R63" s="103">
        <v>2.7997967479674797</v>
      </c>
      <c r="S63" s="103">
        <v>2227.518292682927</v>
      </c>
      <c r="T63" s="103">
        <v>27</v>
      </c>
      <c r="U63" s="103">
        <v>21481.200000000001</v>
      </c>
      <c r="V63" s="103">
        <v>16</v>
      </c>
      <c r="W63" s="103">
        <v>12729.6</v>
      </c>
      <c r="X63" s="103">
        <v>20</v>
      </c>
      <c r="Y63" s="103">
        <v>15912</v>
      </c>
      <c r="Z63" s="103">
        <v>27</v>
      </c>
      <c r="AA63" s="103">
        <v>21481.200000000001</v>
      </c>
      <c r="AB63" s="103">
        <v>13</v>
      </c>
      <c r="AC63" s="103">
        <v>10342.800000000001</v>
      </c>
      <c r="AD63" s="103">
        <v>7</v>
      </c>
      <c r="AE63" s="103">
        <v>5569.2</v>
      </c>
      <c r="AF63" s="103">
        <v>10</v>
      </c>
      <c r="AG63" s="103">
        <v>7956</v>
      </c>
      <c r="AH63" s="103">
        <v>11</v>
      </c>
      <c r="AI63" s="103">
        <v>8751.6</v>
      </c>
      <c r="AJ63" s="103">
        <v>4</v>
      </c>
      <c r="AK63" s="103">
        <v>3182.4</v>
      </c>
      <c r="AL63" s="103">
        <v>5</v>
      </c>
      <c r="AM63" s="103">
        <v>3978</v>
      </c>
      <c r="AN63" s="103">
        <v>6</v>
      </c>
      <c r="AO63" s="103">
        <v>4773.6000000000004</v>
      </c>
      <c r="AP63" s="103">
        <v>7</v>
      </c>
      <c r="AQ63" s="103">
        <v>5569.2</v>
      </c>
      <c r="AR63" s="103">
        <v>3</v>
      </c>
      <c r="AS63" s="103">
        <v>2386.8000000000002</v>
      </c>
      <c r="AT63" s="103">
        <v>4</v>
      </c>
      <c r="AU63" s="103">
        <v>3182.4</v>
      </c>
      <c r="AV63" s="103">
        <v>4</v>
      </c>
      <c r="AW63" s="103">
        <v>3182.4</v>
      </c>
      <c r="AX63" s="103">
        <v>3</v>
      </c>
      <c r="AY63" s="103">
        <v>2386.8000000000002</v>
      </c>
      <c r="AZ63" s="103">
        <v>2</v>
      </c>
      <c r="BA63" s="103">
        <v>1591.2</v>
      </c>
      <c r="BB63" s="103">
        <v>3</v>
      </c>
      <c r="BC63" s="103">
        <v>2386.8000000000002</v>
      </c>
      <c r="BD63" s="103">
        <v>3</v>
      </c>
      <c r="BE63" s="103">
        <v>2386.8000000000002</v>
      </c>
      <c r="BF63" s="103">
        <v>3</v>
      </c>
      <c r="BG63" s="103">
        <v>2386.8000000000002</v>
      </c>
      <c r="BH63" s="103">
        <v>0</v>
      </c>
      <c r="BI63" s="103">
        <v>0</v>
      </c>
      <c r="BJ63" s="103">
        <v>0</v>
      </c>
      <c r="BK63" s="103">
        <v>0</v>
      </c>
      <c r="BL63" s="103">
        <v>0</v>
      </c>
      <c r="BM63" s="103">
        <v>0</v>
      </c>
      <c r="BN63" s="103">
        <v>0</v>
      </c>
      <c r="BO63" s="103">
        <v>0</v>
      </c>
      <c r="BP63" s="103">
        <v>0</v>
      </c>
      <c r="BQ63" s="103">
        <v>0</v>
      </c>
      <c r="BR63" s="103">
        <v>0</v>
      </c>
      <c r="BS63" s="103">
        <v>0</v>
      </c>
      <c r="BT63" s="103">
        <v>0</v>
      </c>
      <c r="BU63" s="103">
        <v>0</v>
      </c>
      <c r="BV63" s="103">
        <v>0</v>
      </c>
      <c r="BW63" s="103">
        <v>0</v>
      </c>
      <c r="BX63" s="103">
        <v>0</v>
      </c>
      <c r="BY63" s="103">
        <v>0</v>
      </c>
      <c r="BZ63" s="103">
        <v>0</v>
      </c>
      <c r="CA63" s="103">
        <v>0</v>
      </c>
      <c r="CB63" s="103">
        <v>0</v>
      </c>
      <c r="CC63" s="103">
        <v>0</v>
      </c>
      <c r="CD63" s="103">
        <v>0</v>
      </c>
      <c r="CE63" s="103">
        <v>0</v>
      </c>
      <c r="CF63" s="103">
        <v>0</v>
      </c>
      <c r="CG63" s="103">
        <v>0</v>
      </c>
      <c r="CH63" s="103">
        <v>0</v>
      </c>
      <c r="CI63" s="103">
        <v>0</v>
      </c>
      <c r="CJ63" s="103">
        <v>0</v>
      </c>
      <c r="CK63" s="103">
        <v>0</v>
      </c>
      <c r="CL63" s="103">
        <v>0</v>
      </c>
      <c r="CM63" s="103">
        <v>0</v>
      </c>
      <c r="CN63" s="103">
        <v>0</v>
      </c>
      <c r="CO63" s="103">
        <v>0</v>
      </c>
      <c r="CP63" s="103">
        <v>0</v>
      </c>
      <c r="CQ63" s="103">
        <v>0</v>
      </c>
      <c r="CR63" s="103">
        <v>0</v>
      </c>
      <c r="CS63" s="103">
        <v>0</v>
      </c>
      <c r="CT63" s="103">
        <v>0</v>
      </c>
      <c r="CU63" s="103">
        <v>0</v>
      </c>
    </row>
    <row r="64" spans="2:99" x14ac:dyDescent="0.2">
      <c r="C64" s="102" t="s">
        <v>229</v>
      </c>
      <c r="D64" s="103">
        <v>0</v>
      </c>
      <c r="E64" s="103">
        <v>0</v>
      </c>
      <c r="F64" s="103">
        <v>0</v>
      </c>
      <c r="G64" s="103">
        <v>0</v>
      </c>
      <c r="H64" s="103">
        <v>23.366816516187527</v>
      </c>
      <c r="I64" s="103">
        <v>23581.791228136448</v>
      </c>
      <c r="J64" s="103">
        <v>3.0430132576559785</v>
      </c>
      <c r="K64" s="103">
        <v>3071.0089796264128</v>
      </c>
      <c r="L64" s="103">
        <v>70</v>
      </c>
      <c r="M64" s="103">
        <v>70643.999999999985</v>
      </c>
      <c r="N64" s="103">
        <v>28.675576814856498</v>
      </c>
      <c r="O64" s="103">
        <v>28939.392121553174</v>
      </c>
      <c r="P64" s="103">
        <v>35.402221707937983</v>
      </c>
      <c r="Q64" s="103">
        <v>35727.922147651007</v>
      </c>
      <c r="R64" s="103">
        <v>2.8963414634146343</v>
      </c>
      <c r="S64" s="103">
        <v>2922.9878048780483</v>
      </c>
      <c r="T64" s="103">
        <v>25</v>
      </c>
      <c r="U64" s="103">
        <v>25229.999999999996</v>
      </c>
      <c r="V64" s="103">
        <v>16</v>
      </c>
      <c r="W64" s="103">
        <v>16147.199999999997</v>
      </c>
      <c r="X64" s="103">
        <v>17</v>
      </c>
      <c r="Y64" s="103">
        <v>17156.399999999998</v>
      </c>
      <c r="Z64" s="103">
        <v>28</v>
      </c>
      <c r="AA64" s="103">
        <v>28257.599999999995</v>
      </c>
      <c r="AB64" s="103">
        <v>13</v>
      </c>
      <c r="AC64" s="103">
        <v>13119.599999999999</v>
      </c>
      <c r="AD64" s="103">
        <v>7</v>
      </c>
      <c r="AE64" s="103">
        <v>7064.3999999999987</v>
      </c>
      <c r="AF64" s="103">
        <v>9</v>
      </c>
      <c r="AG64" s="103">
        <v>9082.7999999999993</v>
      </c>
      <c r="AH64" s="103">
        <v>9</v>
      </c>
      <c r="AI64" s="103">
        <v>9082.7999999999993</v>
      </c>
      <c r="AJ64" s="103">
        <v>4</v>
      </c>
      <c r="AK64" s="103">
        <v>4036.7999999999993</v>
      </c>
      <c r="AL64" s="103">
        <v>5</v>
      </c>
      <c r="AM64" s="103">
        <v>5045.9999999999991</v>
      </c>
      <c r="AN64" s="103">
        <v>5</v>
      </c>
      <c r="AO64" s="103">
        <v>5045.9999999999991</v>
      </c>
      <c r="AP64" s="103">
        <v>8</v>
      </c>
      <c r="AQ64" s="103">
        <v>8073.5999999999985</v>
      </c>
      <c r="AR64" s="103">
        <v>2</v>
      </c>
      <c r="AS64" s="103">
        <v>2018.3999999999996</v>
      </c>
      <c r="AT64" s="103">
        <v>4</v>
      </c>
      <c r="AU64" s="103">
        <v>4036.7999999999993</v>
      </c>
      <c r="AV64" s="103">
        <v>3</v>
      </c>
      <c r="AW64" s="103">
        <v>3027.5999999999995</v>
      </c>
      <c r="AX64" s="103">
        <v>3</v>
      </c>
      <c r="AY64" s="103">
        <v>3027.5999999999995</v>
      </c>
      <c r="AZ64" s="103">
        <v>2</v>
      </c>
      <c r="BA64" s="103">
        <v>2018.3999999999996</v>
      </c>
      <c r="BB64" s="103">
        <v>3</v>
      </c>
      <c r="BC64" s="103">
        <v>3027.5999999999995</v>
      </c>
      <c r="BD64" s="103">
        <v>2</v>
      </c>
      <c r="BE64" s="103">
        <v>2018.3999999999996</v>
      </c>
      <c r="BF64" s="103">
        <v>3</v>
      </c>
      <c r="BG64" s="103">
        <v>3027.5999999999995</v>
      </c>
      <c r="BH64" s="103">
        <v>0</v>
      </c>
      <c r="BI64" s="103">
        <v>0</v>
      </c>
      <c r="BJ64" s="103">
        <v>0</v>
      </c>
      <c r="BK64" s="103">
        <v>0</v>
      </c>
      <c r="BL64" s="103">
        <v>0</v>
      </c>
      <c r="BM64" s="103">
        <v>0</v>
      </c>
      <c r="BN64" s="103">
        <v>0</v>
      </c>
      <c r="BO64" s="103">
        <v>0</v>
      </c>
      <c r="BP64" s="103">
        <v>0</v>
      </c>
      <c r="BQ64" s="103">
        <v>0</v>
      </c>
      <c r="BR64" s="103">
        <v>0</v>
      </c>
      <c r="BS64" s="103">
        <v>0</v>
      </c>
      <c r="BT64" s="103">
        <v>0</v>
      </c>
      <c r="BU64" s="103">
        <v>0</v>
      </c>
      <c r="BV64" s="103">
        <v>0</v>
      </c>
      <c r="BW64" s="103">
        <v>0</v>
      </c>
      <c r="BX64" s="103">
        <v>0</v>
      </c>
      <c r="BY64" s="103">
        <v>0</v>
      </c>
      <c r="BZ64" s="103">
        <v>0</v>
      </c>
      <c r="CA64" s="103">
        <v>0</v>
      </c>
      <c r="CB64" s="103">
        <v>0</v>
      </c>
      <c r="CC64" s="103">
        <v>0</v>
      </c>
      <c r="CD64" s="103">
        <v>0</v>
      </c>
      <c r="CE64" s="103">
        <v>0</v>
      </c>
      <c r="CF64" s="103">
        <v>0</v>
      </c>
      <c r="CG64" s="103">
        <v>0</v>
      </c>
      <c r="CH64" s="103">
        <v>0</v>
      </c>
      <c r="CI64" s="103">
        <v>0</v>
      </c>
      <c r="CJ64" s="103">
        <v>0</v>
      </c>
      <c r="CK64" s="103">
        <v>0</v>
      </c>
      <c r="CL64" s="103">
        <v>0</v>
      </c>
      <c r="CM64" s="103">
        <v>0</v>
      </c>
      <c r="CN64" s="103">
        <v>0</v>
      </c>
      <c r="CO64" s="103">
        <v>0</v>
      </c>
      <c r="CP64" s="103">
        <v>0</v>
      </c>
      <c r="CQ64" s="103">
        <v>0</v>
      </c>
      <c r="CR64" s="103">
        <v>0</v>
      </c>
      <c r="CS64" s="103">
        <v>0</v>
      </c>
      <c r="CT64" s="103">
        <v>0</v>
      </c>
      <c r="CU64" s="103">
        <v>0</v>
      </c>
    </row>
    <row r="65" spans="2:99" x14ac:dyDescent="0.2">
      <c r="C65" s="102" t="s">
        <v>230</v>
      </c>
      <c r="D65" s="103">
        <v>0</v>
      </c>
      <c r="E65" s="103">
        <v>0</v>
      </c>
      <c r="F65" s="103">
        <v>0</v>
      </c>
      <c r="G65" s="103">
        <v>0</v>
      </c>
      <c r="H65" s="103">
        <v>23.115560424615616</v>
      </c>
      <c r="I65" s="103">
        <v>23716.564995655623</v>
      </c>
      <c r="J65" s="103">
        <v>2.7574230166461944</v>
      </c>
      <c r="K65" s="103">
        <v>2829.1160150789956</v>
      </c>
      <c r="L65" s="103">
        <v>62</v>
      </c>
      <c r="M65" s="103">
        <v>63612</v>
      </c>
      <c r="N65" s="103">
        <v>27.428812605514914</v>
      </c>
      <c r="O65" s="103">
        <v>28141.9617332583</v>
      </c>
      <c r="P65" s="103">
        <v>33.862994677158063</v>
      </c>
      <c r="Q65" s="103">
        <v>34743.432538764173</v>
      </c>
      <c r="R65" s="103">
        <v>2.7515243902439024</v>
      </c>
      <c r="S65" s="103">
        <v>2823.064024390244</v>
      </c>
      <c r="T65" s="103">
        <v>25</v>
      </c>
      <c r="U65" s="103">
        <v>25650</v>
      </c>
      <c r="V65" s="103">
        <v>18</v>
      </c>
      <c r="W65" s="103">
        <v>18468</v>
      </c>
      <c r="X65" s="103">
        <v>18</v>
      </c>
      <c r="Y65" s="103">
        <v>18468</v>
      </c>
      <c r="Z65" s="103">
        <v>29</v>
      </c>
      <c r="AA65" s="103">
        <v>29754</v>
      </c>
      <c r="AB65" s="103">
        <v>11</v>
      </c>
      <c r="AC65" s="103">
        <v>11286</v>
      </c>
      <c r="AD65" s="103">
        <v>6</v>
      </c>
      <c r="AE65" s="103">
        <v>6156</v>
      </c>
      <c r="AF65" s="103">
        <v>10</v>
      </c>
      <c r="AG65" s="103">
        <v>10260</v>
      </c>
      <c r="AH65" s="103">
        <v>10</v>
      </c>
      <c r="AI65" s="103">
        <v>10260</v>
      </c>
      <c r="AJ65" s="103">
        <v>4</v>
      </c>
      <c r="AK65" s="103">
        <v>4104</v>
      </c>
      <c r="AL65" s="103">
        <v>5</v>
      </c>
      <c r="AM65" s="103">
        <v>5130</v>
      </c>
      <c r="AN65" s="103">
        <v>5</v>
      </c>
      <c r="AO65" s="103">
        <v>5130</v>
      </c>
      <c r="AP65" s="103">
        <v>7</v>
      </c>
      <c r="AQ65" s="103">
        <v>7182</v>
      </c>
      <c r="AR65" s="103">
        <v>3</v>
      </c>
      <c r="AS65" s="103">
        <v>3078</v>
      </c>
      <c r="AT65" s="103">
        <v>4</v>
      </c>
      <c r="AU65" s="103">
        <v>4104</v>
      </c>
      <c r="AV65" s="103">
        <v>4</v>
      </c>
      <c r="AW65" s="103">
        <v>4104</v>
      </c>
      <c r="AX65" s="103">
        <v>3</v>
      </c>
      <c r="AY65" s="103">
        <v>3078</v>
      </c>
      <c r="AZ65" s="103">
        <v>2</v>
      </c>
      <c r="BA65" s="103">
        <v>2052</v>
      </c>
      <c r="BB65" s="103">
        <v>3</v>
      </c>
      <c r="BC65" s="103">
        <v>3078</v>
      </c>
      <c r="BD65" s="103">
        <v>2</v>
      </c>
      <c r="BE65" s="103">
        <v>2052</v>
      </c>
      <c r="BF65" s="103">
        <v>3</v>
      </c>
      <c r="BG65" s="103">
        <v>3078</v>
      </c>
      <c r="BH65" s="103">
        <v>0</v>
      </c>
      <c r="BI65" s="103">
        <v>0</v>
      </c>
      <c r="BJ65" s="103">
        <v>0</v>
      </c>
      <c r="BK65" s="103">
        <v>0</v>
      </c>
      <c r="BL65" s="103">
        <v>0</v>
      </c>
      <c r="BM65" s="103">
        <v>0</v>
      </c>
      <c r="BN65" s="103">
        <v>0</v>
      </c>
      <c r="BO65" s="103">
        <v>0</v>
      </c>
      <c r="BP65" s="103">
        <v>0</v>
      </c>
      <c r="BQ65" s="103">
        <v>0</v>
      </c>
      <c r="BR65" s="103">
        <v>0</v>
      </c>
      <c r="BS65" s="103">
        <v>0</v>
      </c>
      <c r="BT65" s="103">
        <v>0</v>
      </c>
      <c r="BU65" s="103">
        <v>0</v>
      </c>
      <c r="BV65" s="103">
        <v>0</v>
      </c>
      <c r="BW65" s="103">
        <v>0</v>
      </c>
      <c r="BX65" s="103">
        <v>0</v>
      </c>
      <c r="BY65" s="103">
        <v>0</v>
      </c>
      <c r="BZ65" s="103">
        <v>0</v>
      </c>
      <c r="CA65" s="103">
        <v>0</v>
      </c>
      <c r="CB65" s="103">
        <v>0</v>
      </c>
      <c r="CC65" s="103">
        <v>0</v>
      </c>
      <c r="CD65" s="103">
        <v>0</v>
      </c>
      <c r="CE65" s="103">
        <v>0</v>
      </c>
      <c r="CF65" s="103">
        <v>0</v>
      </c>
      <c r="CG65" s="103">
        <v>0</v>
      </c>
      <c r="CH65" s="103">
        <v>0</v>
      </c>
      <c r="CI65" s="103">
        <v>0</v>
      </c>
      <c r="CJ65" s="103">
        <v>0</v>
      </c>
      <c r="CK65" s="103">
        <v>0</v>
      </c>
      <c r="CL65" s="103">
        <v>0</v>
      </c>
      <c r="CM65" s="103">
        <v>0</v>
      </c>
      <c r="CN65" s="103">
        <v>0</v>
      </c>
      <c r="CO65" s="103">
        <v>0</v>
      </c>
      <c r="CP65" s="103">
        <v>0</v>
      </c>
      <c r="CQ65" s="103">
        <v>0</v>
      </c>
      <c r="CR65" s="103">
        <v>0</v>
      </c>
      <c r="CS65" s="103">
        <v>0</v>
      </c>
      <c r="CT65" s="103">
        <v>0</v>
      </c>
      <c r="CU65" s="103">
        <v>0</v>
      </c>
    </row>
    <row r="66" spans="2:99" x14ac:dyDescent="0.2">
      <c r="C66" s="102" t="s">
        <v>231</v>
      </c>
      <c r="D66" s="103">
        <v>0</v>
      </c>
      <c r="E66" s="103">
        <v>0</v>
      </c>
      <c r="F66" s="103">
        <v>0</v>
      </c>
      <c r="G66" s="103">
        <v>0</v>
      </c>
      <c r="H66" s="103">
        <v>23.115560424615616</v>
      </c>
      <c r="I66" s="103">
        <v>27516.763129462426</v>
      </c>
      <c r="J66" s="103">
        <v>2.6884874412300395</v>
      </c>
      <c r="K66" s="103">
        <v>3200.3754500402388</v>
      </c>
      <c r="L66" s="103">
        <v>66</v>
      </c>
      <c r="M66" s="103">
        <v>78566.399999999994</v>
      </c>
      <c r="N66" s="103">
        <v>23.688519977490152</v>
      </c>
      <c r="O66" s="103">
        <v>28198.814181204274</v>
      </c>
      <c r="P66" s="103">
        <v>34.376070354084703</v>
      </c>
      <c r="Q66" s="103">
        <v>40921.274149502424</v>
      </c>
      <c r="R66" s="103">
        <v>2.6549796747967478</v>
      </c>
      <c r="S66" s="103">
        <v>3160.4878048780483</v>
      </c>
      <c r="T66" s="103">
        <v>27</v>
      </c>
      <c r="U66" s="103">
        <v>32140.799999999996</v>
      </c>
      <c r="V66" s="103">
        <v>18</v>
      </c>
      <c r="W66" s="103">
        <v>21427.199999999997</v>
      </c>
      <c r="X66" s="103">
        <v>19</v>
      </c>
      <c r="Y66" s="103">
        <v>22617.599999999999</v>
      </c>
      <c r="Z66" s="103">
        <v>24</v>
      </c>
      <c r="AA66" s="103">
        <v>28569.599999999999</v>
      </c>
      <c r="AB66" s="103">
        <v>11</v>
      </c>
      <c r="AC66" s="103">
        <v>13094.399999999998</v>
      </c>
      <c r="AD66" s="103">
        <v>7</v>
      </c>
      <c r="AE66" s="103">
        <v>8332.7999999999993</v>
      </c>
      <c r="AF66" s="103">
        <v>10</v>
      </c>
      <c r="AG66" s="103">
        <v>11903.999999999998</v>
      </c>
      <c r="AH66" s="103">
        <v>9</v>
      </c>
      <c r="AI66" s="103">
        <v>10713.599999999999</v>
      </c>
      <c r="AJ66" s="103">
        <v>4</v>
      </c>
      <c r="AK66" s="103">
        <v>4761.5999999999995</v>
      </c>
      <c r="AL66" s="103">
        <v>4</v>
      </c>
      <c r="AM66" s="103">
        <v>4761.5999999999995</v>
      </c>
      <c r="AN66" s="103">
        <v>5</v>
      </c>
      <c r="AO66" s="103">
        <v>5951.9999999999991</v>
      </c>
      <c r="AP66" s="103">
        <v>7</v>
      </c>
      <c r="AQ66" s="103">
        <v>8332.7999999999993</v>
      </c>
      <c r="AR66" s="103">
        <v>3</v>
      </c>
      <c r="AS66" s="103">
        <v>3571.2</v>
      </c>
      <c r="AT66" s="103">
        <v>4</v>
      </c>
      <c r="AU66" s="103">
        <v>4761.5999999999995</v>
      </c>
      <c r="AV66" s="103">
        <v>4</v>
      </c>
      <c r="AW66" s="103">
        <v>4761.5999999999995</v>
      </c>
      <c r="AX66" s="103">
        <v>3</v>
      </c>
      <c r="AY66" s="103">
        <v>3571.2</v>
      </c>
      <c r="AZ66" s="103">
        <v>2</v>
      </c>
      <c r="BA66" s="103">
        <v>2380.7999999999997</v>
      </c>
      <c r="BB66" s="103">
        <v>3</v>
      </c>
      <c r="BC66" s="103">
        <v>3571.2</v>
      </c>
      <c r="BD66" s="103">
        <v>3</v>
      </c>
      <c r="BE66" s="103">
        <v>3571.2</v>
      </c>
      <c r="BF66" s="103">
        <v>3</v>
      </c>
      <c r="BG66" s="103">
        <v>3571.2</v>
      </c>
      <c r="BH66" s="103">
        <v>0</v>
      </c>
      <c r="BI66" s="103">
        <v>0</v>
      </c>
      <c r="BJ66" s="103">
        <v>0</v>
      </c>
      <c r="BK66" s="103">
        <v>0</v>
      </c>
      <c r="BL66" s="103">
        <v>0</v>
      </c>
      <c r="BM66" s="103">
        <v>0</v>
      </c>
      <c r="BN66" s="103">
        <v>0</v>
      </c>
      <c r="BO66" s="103">
        <v>0</v>
      </c>
      <c r="BP66" s="103">
        <v>0</v>
      </c>
      <c r="BQ66" s="103">
        <v>0</v>
      </c>
      <c r="BR66" s="103">
        <v>0</v>
      </c>
      <c r="BS66" s="103">
        <v>0</v>
      </c>
      <c r="BT66" s="103">
        <v>0</v>
      </c>
      <c r="BU66" s="103">
        <v>0</v>
      </c>
      <c r="BV66" s="103">
        <v>0</v>
      </c>
      <c r="BW66" s="103">
        <v>0</v>
      </c>
      <c r="BX66" s="103">
        <v>0</v>
      </c>
      <c r="BY66" s="103">
        <v>0</v>
      </c>
      <c r="BZ66" s="103">
        <v>0</v>
      </c>
      <c r="CA66" s="103">
        <v>0</v>
      </c>
      <c r="CB66" s="103">
        <v>0</v>
      </c>
      <c r="CC66" s="103">
        <v>0</v>
      </c>
      <c r="CD66" s="103">
        <v>0</v>
      </c>
      <c r="CE66" s="103">
        <v>0</v>
      </c>
      <c r="CF66" s="103">
        <v>0</v>
      </c>
      <c r="CG66" s="103">
        <v>0</v>
      </c>
      <c r="CH66" s="103">
        <v>0</v>
      </c>
      <c r="CI66" s="103">
        <v>0</v>
      </c>
      <c r="CJ66" s="103">
        <v>0</v>
      </c>
      <c r="CK66" s="103">
        <v>0</v>
      </c>
      <c r="CL66" s="103">
        <v>0</v>
      </c>
      <c r="CM66" s="103">
        <v>0</v>
      </c>
      <c r="CN66" s="103">
        <v>0</v>
      </c>
      <c r="CO66" s="103">
        <v>0</v>
      </c>
      <c r="CP66" s="103">
        <v>0</v>
      </c>
      <c r="CQ66" s="103">
        <v>0</v>
      </c>
      <c r="CR66" s="103">
        <v>0</v>
      </c>
      <c r="CS66" s="103">
        <v>0</v>
      </c>
      <c r="CT66" s="103">
        <v>0</v>
      </c>
      <c r="CU66" s="103">
        <v>0</v>
      </c>
    </row>
    <row r="67" spans="2:99" x14ac:dyDescent="0.2">
      <c r="C67" s="102" t="s">
        <v>232</v>
      </c>
      <c r="D67" s="103">
        <v>0</v>
      </c>
      <c r="E67" s="103">
        <v>0</v>
      </c>
      <c r="F67" s="103">
        <v>0</v>
      </c>
      <c r="G67" s="103">
        <v>0</v>
      </c>
      <c r="H67" s="103">
        <v>22.445544180423859</v>
      </c>
      <c r="I67" s="103">
        <v>25210.835223452079</v>
      </c>
      <c r="J67" s="103">
        <v>2.865750349443009</v>
      </c>
      <c r="K67" s="103">
        <v>3218.8107924943879</v>
      </c>
      <c r="L67" s="103">
        <v>59</v>
      </c>
      <c r="M67" s="103">
        <v>66268.800000000003</v>
      </c>
      <c r="N67" s="103">
        <v>26.805430500844121</v>
      </c>
      <c r="O67" s="103">
        <v>30107.859538548117</v>
      </c>
      <c r="P67" s="103">
        <v>33.349919000231431</v>
      </c>
      <c r="Q67" s="103">
        <v>37458.629021059947</v>
      </c>
      <c r="R67" s="103">
        <v>2.4136178861788617</v>
      </c>
      <c r="S67" s="103">
        <v>2710.9756097560976</v>
      </c>
      <c r="T67" s="103">
        <v>25</v>
      </c>
      <c r="U67" s="103">
        <v>28080</v>
      </c>
      <c r="V67" s="103">
        <v>19</v>
      </c>
      <c r="W67" s="103">
        <v>21340.799999999999</v>
      </c>
      <c r="X67" s="103">
        <v>20</v>
      </c>
      <c r="Y67" s="103">
        <v>22464</v>
      </c>
      <c r="Z67" s="103">
        <v>27</v>
      </c>
      <c r="AA67" s="103">
        <v>30326.400000000001</v>
      </c>
      <c r="AB67" s="103">
        <v>12</v>
      </c>
      <c r="AC67" s="103">
        <v>13478.400000000001</v>
      </c>
      <c r="AD67" s="103">
        <v>6</v>
      </c>
      <c r="AE67" s="103">
        <v>6739.2000000000007</v>
      </c>
      <c r="AF67" s="103">
        <v>9</v>
      </c>
      <c r="AG67" s="103">
        <v>10108.800000000001</v>
      </c>
      <c r="AH67" s="103">
        <v>10</v>
      </c>
      <c r="AI67" s="103">
        <v>11232</v>
      </c>
      <c r="AJ67" s="103">
        <v>4</v>
      </c>
      <c r="AK67" s="103">
        <v>4492.8</v>
      </c>
      <c r="AL67" s="103">
        <v>5</v>
      </c>
      <c r="AM67" s="103">
        <v>5616</v>
      </c>
      <c r="AN67" s="103">
        <v>6</v>
      </c>
      <c r="AO67" s="103">
        <v>6739.2000000000007</v>
      </c>
      <c r="AP67" s="103">
        <v>8</v>
      </c>
      <c r="AQ67" s="103">
        <v>8985.6</v>
      </c>
      <c r="AR67" s="103">
        <v>3</v>
      </c>
      <c r="AS67" s="103">
        <v>3369.6000000000004</v>
      </c>
      <c r="AT67" s="103">
        <v>4</v>
      </c>
      <c r="AU67" s="103">
        <v>4492.8</v>
      </c>
      <c r="AV67" s="103">
        <v>4</v>
      </c>
      <c r="AW67" s="103">
        <v>4492.8</v>
      </c>
      <c r="AX67" s="103">
        <v>3</v>
      </c>
      <c r="AY67" s="103">
        <v>3369.6000000000004</v>
      </c>
      <c r="AZ67" s="103">
        <v>2</v>
      </c>
      <c r="BA67" s="103">
        <v>2246.4</v>
      </c>
      <c r="BB67" s="103">
        <v>3</v>
      </c>
      <c r="BC67" s="103">
        <v>3369.6000000000004</v>
      </c>
      <c r="BD67" s="103">
        <v>2</v>
      </c>
      <c r="BE67" s="103">
        <v>2246.4</v>
      </c>
      <c r="BF67" s="103">
        <v>3</v>
      </c>
      <c r="BG67" s="103">
        <v>3369.6000000000004</v>
      </c>
      <c r="BH67" s="103">
        <v>0</v>
      </c>
      <c r="BI67" s="103">
        <v>0</v>
      </c>
      <c r="BJ67" s="103">
        <v>0</v>
      </c>
      <c r="BK67" s="103">
        <v>0</v>
      </c>
      <c r="BL67" s="103">
        <v>0</v>
      </c>
      <c r="BM67" s="103">
        <v>0</v>
      </c>
      <c r="BN67" s="103">
        <v>0</v>
      </c>
      <c r="BO67" s="103">
        <v>0</v>
      </c>
      <c r="BP67" s="103">
        <v>0</v>
      </c>
      <c r="BQ67" s="103">
        <v>0</v>
      </c>
      <c r="BR67" s="103">
        <v>0</v>
      </c>
      <c r="BS67" s="103">
        <v>0</v>
      </c>
      <c r="BT67" s="103">
        <v>0</v>
      </c>
      <c r="BU67" s="103">
        <v>0</v>
      </c>
      <c r="BV67" s="103">
        <v>0</v>
      </c>
      <c r="BW67" s="103">
        <v>0</v>
      </c>
      <c r="BX67" s="103">
        <v>0</v>
      </c>
      <c r="BY67" s="103">
        <v>0</v>
      </c>
      <c r="BZ67" s="103">
        <v>0</v>
      </c>
      <c r="CA67" s="103">
        <v>0</v>
      </c>
      <c r="CB67" s="103">
        <v>0</v>
      </c>
      <c r="CC67" s="103">
        <v>0</v>
      </c>
      <c r="CD67" s="103">
        <v>0</v>
      </c>
      <c r="CE67" s="103">
        <v>0</v>
      </c>
      <c r="CF67" s="103">
        <v>0</v>
      </c>
      <c r="CG67" s="103">
        <v>0</v>
      </c>
      <c r="CH67" s="103">
        <v>0</v>
      </c>
      <c r="CI67" s="103">
        <v>0</v>
      </c>
      <c r="CJ67" s="103">
        <v>0</v>
      </c>
      <c r="CK67" s="103">
        <v>0</v>
      </c>
      <c r="CL67" s="103">
        <v>0</v>
      </c>
      <c r="CM67" s="103">
        <v>0</v>
      </c>
      <c r="CN67" s="103">
        <v>0</v>
      </c>
      <c r="CO67" s="103">
        <v>0</v>
      </c>
      <c r="CP67" s="103">
        <v>0</v>
      </c>
      <c r="CQ67" s="103">
        <v>0</v>
      </c>
      <c r="CR67" s="103">
        <v>0</v>
      </c>
      <c r="CS67" s="103">
        <v>0</v>
      </c>
      <c r="CT67" s="103">
        <v>0</v>
      </c>
      <c r="CU67" s="103">
        <v>0</v>
      </c>
    </row>
    <row r="68" spans="2:99" x14ac:dyDescent="0.2">
      <c r="C68" s="102" t="s">
        <v>233</v>
      </c>
      <c r="D68" s="103">
        <v>0</v>
      </c>
      <c r="E68" s="103">
        <v>0</v>
      </c>
      <c r="F68" s="103">
        <v>0</v>
      </c>
      <c r="G68" s="103">
        <v>0</v>
      </c>
      <c r="H68" s="103">
        <v>25.460617279286769</v>
      </c>
      <c r="I68" s="103">
        <v>26305.90977295909</v>
      </c>
      <c r="J68" s="103">
        <v>2.6687915625397092</v>
      </c>
      <c r="K68" s="103">
        <v>2757.3954424160274</v>
      </c>
      <c r="L68" s="103">
        <v>67</v>
      </c>
      <c r="M68" s="103">
        <v>69224.400000000009</v>
      </c>
      <c r="N68" s="103">
        <v>26.805430500844121</v>
      </c>
      <c r="O68" s="103">
        <v>27695.370793472146</v>
      </c>
      <c r="P68" s="103">
        <v>34.376070354084703</v>
      </c>
      <c r="Q68" s="103">
        <v>35517.355889840313</v>
      </c>
      <c r="R68" s="103">
        <v>2.6549796747967478</v>
      </c>
      <c r="S68" s="103">
        <v>2743.125</v>
      </c>
      <c r="T68" s="103">
        <v>25</v>
      </c>
      <c r="U68" s="103">
        <v>25830</v>
      </c>
      <c r="V68" s="103">
        <v>18</v>
      </c>
      <c r="W68" s="103">
        <v>18597.600000000002</v>
      </c>
      <c r="X68" s="103">
        <v>17</v>
      </c>
      <c r="Y68" s="103">
        <v>17564.400000000001</v>
      </c>
      <c r="Z68" s="103">
        <v>28</v>
      </c>
      <c r="AA68" s="103">
        <v>28929.600000000002</v>
      </c>
      <c r="AB68" s="103">
        <v>13</v>
      </c>
      <c r="AC68" s="103">
        <v>13431.6</v>
      </c>
      <c r="AD68" s="103">
        <v>6</v>
      </c>
      <c r="AE68" s="103">
        <v>6199.2000000000007</v>
      </c>
      <c r="AF68" s="103">
        <v>10</v>
      </c>
      <c r="AG68" s="103">
        <v>10332</v>
      </c>
      <c r="AH68" s="103">
        <v>9</v>
      </c>
      <c r="AI68" s="103">
        <v>9298.8000000000011</v>
      </c>
      <c r="AJ68" s="103">
        <v>4</v>
      </c>
      <c r="AK68" s="103">
        <v>4132.8</v>
      </c>
      <c r="AL68" s="103">
        <v>4</v>
      </c>
      <c r="AM68" s="103">
        <v>4132.8</v>
      </c>
      <c r="AN68" s="103">
        <v>6</v>
      </c>
      <c r="AO68" s="103">
        <v>6199.2000000000007</v>
      </c>
      <c r="AP68" s="103">
        <v>8</v>
      </c>
      <c r="AQ68" s="103">
        <v>8265.6</v>
      </c>
      <c r="AR68" s="103">
        <v>2</v>
      </c>
      <c r="AS68" s="103">
        <v>2066.4</v>
      </c>
      <c r="AT68" s="103">
        <v>5</v>
      </c>
      <c r="AU68" s="103">
        <v>5166</v>
      </c>
      <c r="AV68" s="103">
        <v>3</v>
      </c>
      <c r="AW68" s="103">
        <v>3099.6000000000004</v>
      </c>
      <c r="AX68" s="103">
        <v>3</v>
      </c>
      <c r="AY68" s="103">
        <v>3099.6000000000004</v>
      </c>
      <c r="AZ68" s="103">
        <v>2</v>
      </c>
      <c r="BA68" s="103">
        <v>2066.4</v>
      </c>
      <c r="BB68" s="103">
        <v>2</v>
      </c>
      <c r="BC68" s="103">
        <v>2066.4</v>
      </c>
      <c r="BD68" s="103">
        <v>3</v>
      </c>
      <c r="BE68" s="103">
        <v>3099.6000000000004</v>
      </c>
      <c r="BF68" s="103">
        <v>3</v>
      </c>
      <c r="BG68" s="103">
        <v>3099.6000000000004</v>
      </c>
      <c r="BH68" s="103">
        <v>0</v>
      </c>
      <c r="BI68" s="103">
        <v>0</v>
      </c>
      <c r="BJ68" s="103">
        <v>0</v>
      </c>
      <c r="BK68" s="103">
        <v>0</v>
      </c>
      <c r="BL68" s="103">
        <v>0</v>
      </c>
      <c r="BM68" s="103">
        <v>0</v>
      </c>
      <c r="BN68" s="103">
        <v>0</v>
      </c>
      <c r="BO68" s="103">
        <v>0</v>
      </c>
      <c r="BP68" s="103">
        <v>0</v>
      </c>
      <c r="BQ68" s="103">
        <v>0</v>
      </c>
      <c r="BR68" s="103">
        <v>0</v>
      </c>
      <c r="BS68" s="103">
        <v>0</v>
      </c>
      <c r="BT68" s="103">
        <v>0</v>
      </c>
      <c r="BU68" s="103">
        <v>0</v>
      </c>
      <c r="BV68" s="103">
        <v>0</v>
      </c>
      <c r="BW68" s="103">
        <v>0</v>
      </c>
      <c r="BX68" s="103">
        <v>0</v>
      </c>
      <c r="BY68" s="103">
        <v>0</v>
      </c>
      <c r="BZ68" s="103">
        <v>0</v>
      </c>
      <c r="CA68" s="103">
        <v>0</v>
      </c>
      <c r="CB68" s="103">
        <v>0</v>
      </c>
      <c r="CC68" s="103">
        <v>0</v>
      </c>
      <c r="CD68" s="103">
        <v>0</v>
      </c>
      <c r="CE68" s="103">
        <v>0</v>
      </c>
      <c r="CF68" s="103">
        <v>0</v>
      </c>
      <c r="CG68" s="103">
        <v>0</v>
      </c>
      <c r="CH68" s="103">
        <v>0</v>
      </c>
      <c r="CI68" s="103">
        <v>0</v>
      </c>
      <c r="CJ68" s="103">
        <v>0</v>
      </c>
      <c r="CK68" s="103">
        <v>0</v>
      </c>
      <c r="CL68" s="103">
        <v>0</v>
      </c>
      <c r="CM68" s="103">
        <v>0</v>
      </c>
      <c r="CN68" s="103">
        <v>0</v>
      </c>
      <c r="CO68" s="103">
        <v>0</v>
      </c>
      <c r="CP68" s="103">
        <v>0</v>
      </c>
      <c r="CQ68" s="103">
        <v>0</v>
      </c>
      <c r="CR68" s="103">
        <v>0</v>
      </c>
      <c r="CS68" s="103">
        <v>0</v>
      </c>
      <c r="CT68" s="103">
        <v>0</v>
      </c>
      <c r="CU68" s="103">
        <v>0</v>
      </c>
    </row>
    <row r="69" spans="2:99" x14ac:dyDescent="0.2">
      <c r="C69" s="102" t="s">
        <v>234</v>
      </c>
      <c r="D69" s="103">
        <v>0</v>
      </c>
      <c r="E69" s="103">
        <v>0</v>
      </c>
      <c r="F69" s="103">
        <v>0</v>
      </c>
      <c r="G69" s="103">
        <v>0</v>
      </c>
      <c r="H69" s="103">
        <v>27.219409920290129</v>
      </c>
      <c r="I69" s="103">
        <v>20643.200483548033</v>
      </c>
      <c r="J69" s="103">
        <v>3.1316447117624637</v>
      </c>
      <c r="K69" s="103">
        <v>2375.0393494006526</v>
      </c>
      <c r="L69" s="103">
        <v>63</v>
      </c>
      <c r="M69" s="103">
        <v>47779.199999999997</v>
      </c>
      <c r="N69" s="103">
        <v>28.052194710185709</v>
      </c>
      <c r="O69" s="103">
        <v>21274.784468204842</v>
      </c>
      <c r="P69" s="103">
        <v>34.376070354084703</v>
      </c>
      <c r="Q69" s="103">
        <v>26070.811756537838</v>
      </c>
      <c r="R69" s="103">
        <v>3.0894308943089435</v>
      </c>
      <c r="S69" s="103">
        <v>2343.0243902439029</v>
      </c>
      <c r="T69" s="103">
        <v>29</v>
      </c>
      <c r="U69" s="103">
        <v>21993.599999999999</v>
      </c>
      <c r="V69" s="103">
        <v>17</v>
      </c>
      <c r="W69" s="103">
        <v>12892.8</v>
      </c>
      <c r="X69" s="103">
        <v>19</v>
      </c>
      <c r="Y69" s="103">
        <v>14409.6</v>
      </c>
      <c r="Z69" s="103">
        <v>27</v>
      </c>
      <c r="AA69" s="103">
        <v>20476.8</v>
      </c>
      <c r="AB69" s="103">
        <v>13</v>
      </c>
      <c r="AC69" s="103">
        <v>9859.1999999999989</v>
      </c>
      <c r="AD69" s="103">
        <v>8</v>
      </c>
      <c r="AE69" s="103">
        <v>6067.2</v>
      </c>
      <c r="AF69" s="103">
        <v>9</v>
      </c>
      <c r="AG69" s="103">
        <v>6825.5999999999995</v>
      </c>
      <c r="AH69" s="103">
        <v>9</v>
      </c>
      <c r="AI69" s="103">
        <v>6825.5999999999995</v>
      </c>
      <c r="AJ69" s="103">
        <v>4</v>
      </c>
      <c r="AK69" s="103">
        <v>3033.6</v>
      </c>
      <c r="AL69" s="103">
        <v>5</v>
      </c>
      <c r="AM69" s="103">
        <v>3792</v>
      </c>
      <c r="AN69" s="103">
        <v>5</v>
      </c>
      <c r="AO69" s="103">
        <v>3792</v>
      </c>
      <c r="AP69" s="103">
        <v>8</v>
      </c>
      <c r="AQ69" s="103">
        <v>6067.2</v>
      </c>
      <c r="AR69" s="103">
        <v>3</v>
      </c>
      <c r="AS69" s="103">
        <v>2275.1999999999998</v>
      </c>
      <c r="AT69" s="103">
        <v>5</v>
      </c>
      <c r="AU69" s="103">
        <v>3792</v>
      </c>
      <c r="AV69" s="103">
        <v>4</v>
      </c>
      <c r="AW69" s="103">
        <v>3033.6</v>
      </c>
      <c r="AX69" s="103">
        <v>3</v>
      </c>
      <c r="AY69" s="103">
        <v>2275.1999999999998</v>
      </c>
      <c r="AZ69" s="103">
        <v>2</v>
      </c>
      <c r="BA69" s="103">
        <v>1516.8</v>
      </c>
      <c r="BB69" s="103">
        <v>3</v>
      </c>
      <c r="BC69" s="103">
        <v>2275.1999999999998</v>
      </c>
      <c r="BD69" s="103">
        <v>3</v>
      </c>
      <c r="BE69" s="103">
        <v>2275.1999999999998</v>
      </c>
      <c r="BF69" s="103">
        <v>3</v>
      </c>
      <c r="BG69" s="103">
        <v>2275.1999999999998</v>
      </c>
      <c r="BH69" s="103">
        <v>0</v>
      </c>
      <c r="BI69" s="103">
        <v>0</v>
      </c>
      <c r="BJ69" s="103">
        <v>0</v>
      </c>
      <c r="BK69" s="103">
        <v>0</v>
      </c>
      <c r="BL69" s="103">
        <v>0</v>
      </c>
      <c r="BM69" s="103">
        <v>0</v>
      </c>
      <c r="BN69" s="103">
        <v>0</v>
      </c>
      <c r="BO69" s="103">
        <v>0</v>
      </c>
      <c r="BP69" s="103">
        <v>0</v>
      </c>
      <c r="BQ69" s="103">
        <v>0</v>
      </c>
      <c r="BR69" s="103">
        <v>0</v>
      </c>
      <c r="BS69" s="103">
        <v>0</v>
      </c>
      <c r="BT69" s="103">
        <v>0</v>
      </c>
      <c r="BU69" s="103">
        <v>0</v>
      </c>
      <c r="BV69" s="103">
        <v>0</v>
      </c>
      <c r="BW69" s="103">
        <v>0</v>
      </c>
      <c r="BX69" s="103">
        <v>0</v>
      </c>
      <c r="BY69" s="103">
        <v>0</v>
      </c>
      <c r="BZ69" s="103">
        <v>0</v>
      </c>
      <c r="CA69" s="103">
        <v>0</v>
      </c>
      <c r="CB69" s="103">
        <v>0</v>
      </c>
      <c r="CC69" s="103">
        <v>0</v>
      </c>
      <c r="CD69" s="103">
        <v>0</v>
      </c>
      <c r="CE69" s="103">
        <v>0</v>
      </c>
      <c r="CF69" s="103">
        <v>0</v>
      </c>
      <c r="CG69" s="103">
        <v>0</v>
      </c>
      <c r="CH69" s="103">
        <v>0</v>
      </c>
      <c r="CI69" s="103">
        <v>0</v>
      </c>
      <c r="CJ69" s="103">
        <v>0</v>
      </c>
      <c r="CK69" s="103">
        <v>0</v>
      </c>
      <c r="CL69" s="103">
        <v>0</v>
      </c>
      <c r="CM69" s="103">
        <v>0</v>
      </c>
      <c r="CN69" s="103">
        <v>0</v>
      </c>
      <c r="CO69" s="103">
        <v>0</v>
      </c>
      <c r="CP69" s="103">
        <v>0</v>
      </c>
      <c r="CQ69" s="103">
        <v>0</v>
      </c>
      <c r="CR69" s="103">
        <v>0</v>
      </c>
      <c r="CS69" s="103">
        <v>0</v>
      </c>
      <c r="CT69" s="103">
        <v>0</v>
      </c>
      <c r="CU69" s="103">
        <v>0</v>
      </c>
    </row>
    <row r="70" spans="2:99" x14ac:dyDescent="0.2">
      <c r="C70" s="102" t="s">
        <v>235</v>
      </c>
      <c r="D70" s="103">
        <v>0</v>
      </c>
      <c r="E70" s="103">
        <v>0</v>
      </c>
      <c r="F70" s="103">
        <v>0</v>
      </c>
      <c r="G70" s="103">
        <v>0</v>
      </c>
      <c r="H70" s="103">
        <v>29.145706622341429</v>
      </c>
      <c r="I70" s="103">
        <v>15598.78218427713</v>
      </c>
      <c r="J70" s="103">
        <v>3.1611885297979585</v>
      </c>
      <c r="K70" s="103">
        <v>1691.8681011478673</v>
      </c>
      <c r="L70" s="103">
        <v>69</v>
      </c>
      <c r="M70" s="103">
        <v>36928.799999999996</v>
      </c>
      <c r="N70" s="103">
        <v>31.169105233539675</v>
      </c>
      <c r="O70" s="103">
        <v>16681.705120990431</v>
      </c>
      <c r="P70" s="103">
        <v>35.915297384864616</v>
      </c>
      <c r="Q70" s="103">
        <v>19221.867160379541</v>
      </c>
      <c r="R70" s="103">
        <v>2.6549796747967478</v>
      </c>
      <c r="S70" s="103">
        <v>1420.9451219512193</v>
      </c>
      <c r="T70" s="103">
        <v>25</v>
      </c>
      <c r="U70" s="103">
        <v>13379.999999999998</v>
      </c>
      <c r="V70" s="103">
        <v>18</v>
      </c>
      <c r="W70" s="103">
        <v>9633.5999999999985</v>
      </c>
      <c r="X70" s="103">
        <v>18</v>
      </c>
      <c r="Y70" s="103">
        <v>9633.5999999999985</v>
      </c>
      <c r="Z70" s="103">
        <v>28</v>
      </c>
      <c r="AA70" s="103">
        <v>14985.599999999999</v>
      </c>
      <c r="AB70" s="103">
        <v>12</v>
      </c>
      <c r="AC70" s="103">
        <v>6422.4</v>
      </c>
      <c r="AD70" s="103">
        <v>7</v>
      </c>
      <c r="AE70" s="103">
        <v>3746.3999999999996</v>
      </c>
      <c r="AF70" s="103">
        <v>10</v>
      </c>
      <c r="AG70" s="103">
        <v>5351.9999999999991</v>
      </c>
      <c r="AH70" s="103">
        <v>10</v>
      </c>
      <c r="AI70" s="103">
        <v>5351.9999999999991</v>
      </c>
      <c r="AJ70" s="103">
        <v>4</v>
      </c>
      <c r="AK70" s="103">
        <v>2140.7999999999997</v>
      </c>
      <c r="AL70" s="103">
        <v>5</v>
      </c>
      <c r="AM70" s="103">
        <v>2675.9999999999995</v>
      </c>
      <c r="AN70" s="103">
        <v>6</v>
      </c>
      <c r="AO70" s="103">
        <v>3211.2</v>
      </c>
      <c r="AP70" s="103">
        <v>8</v>
      </c>
      <c r="AQ70" s="103">
        <v>4281.5999999999995</v>
      </c>
      <c r="AR70" s="103">
        <v>3</v>
      </c>
      <c r="AS70" s="103">
        <v>1605.6</v>
      </c>
      <c r="AT70" s="103">
        <v>5</v>
      </c>
      <c r="AU70" s="103">
        <v>2675.9999999999995</v>
      </c>
      <c r="AV70" s="103">
        <v>4</v>
      </c>
      <c r="AW70" s="103">
        <v>2140.7999999999997</v>
      </c>
      <c r="AX70" s="103">
        <v>3</v>
      </c>
      <c r="AY70" s="103">
        <v>1605.6</v>
      </c>
      <c r="AZ70" s="103">
        <v>2</v>
      </c>
      <c r="BA70" s="103">
        <v>1070.3999999999999</v>
      </c>
      <c r="BB70" s="103">
        <v>3</v>
      </c>
      <c r="BC70" s="103">
        <v>1605.6</v>
      </c>
      <c r="BD70" s="103">
        <v>3</v>
      </c>
      <c r="BE70" s="103">
        <v>1605.6</v>
      </c>
      <c r="BF70" s="103">
        <v>3</v>
      </c>
      <c r="BG70" s="103">
        <v>1605.6</v>
      </c>
      <c r="BH70" s="103">
        <v>0</v>
      </c>
      <c r="BI70" s="103">
        <v>0</v>
      </c>
      <c r="BJ70" s="103">
        <v>0</v>
      </c>
      <c r="BK70" s="103">
        <v>0</v>
      </c>
      <c r="BL70" s="103">
        <v>0</v>
      </c>
      <c r="BM70" s="103">
        <v>0</v>
      </c>
      <c r="BN70" s="103">
        <v>0</v>
      </c>
      <c r="BO70" s="103">
        <v>0</v>
      </c>
      <c r="BP70" s="103">
        <v>0</v>
      </c>
      <c r="BQ70" s="103">
        <v>0</v>
      </c>
      <c r="BR70" s="103">
        <v>0</v>
      </c>
      <c r="BS70" s="103">
        <v>0</v>
      </c>
      <c r="BT70" s="103">
        <v>0</v>
      </c>
      <c r="BU70" s="103">
        <v>0</v>
      </c>
      <c r="BV70" s="103">
        <v>0</v>
      </c>
      <c r="BW70" s="103">
        <v>0</v>
      </c>
      <c r="BX70" s="103">
        <v>0</v>
      </c>
      <c r="BY70" s="103">
        <v>0</v>
      </c>
      <c r="BZ70" s="103">
        <v>0</v>
      </c>
      <c r="CA70" s="103">
        <v>0</v>
      </c>
      <c r="CB70" s="103">
        <v>0</v>
      </c>
      <c r="CC70" s="103">
        <v>0</v>
      </c>
      <c r="CD70" s="103">
        <v>0</v>
      </c>
      <c r="CE70" s="103">
        <v>0</v>
      </c>
      <c r="CF70" s="103">
        <v>0</v>
      </c>
      <c r="CG70" s="103">
        <v>0</v>
      </c>
      <c r="CH70" s="103">
        <v>0</v>
      </c>
      <c r="CI70" s="103">
        <v>0</v>
      </c>
      <c r="CJ70" s="103">
        <v>0</v>
      </c>
      <c r="CK70" s="103">
        <v>0</v>
      </c>
      <c r="CL70" s="103">
        <v>0</v>
      </c>
      <c r="CM70" s="103">
        <v>0</v>
      </c>
      <c r="CN70" s="103">
        <v>0</v>
      </c>
      <c r="CO70" s="103">
        <v>0</v>
      </c>
      <c r="CP70" s="103">
        <v>0</v>
      </c>
      <c r="CQ70" s="103">
        <v>0</v>
      </c>
      <c r="CR70" s="103">
        <v>0</v>
      </c>
      <c r="CS70" s="103">
        <v>0</v>
      </c>
      <c r="CT70" s="103">
        <v>0</v>
      </c>
      <c r="CU70" s="103">
        <v>0</v>
      </c>
    </row>
    <row r="71" spans="2:99" x14ac:dyDescent="0.2">
      <c r="B71" s="102" t="s">
        <v>130</v>
      </c>
      <c r="C71" s="102" t="s">
        <v>236</v>
      </c>
      <c r="D71" s="103">
        <v>0</v>
      </c>
      <c r="E71" s="103">
        <v>0</v>
      </c>
      <c r="F71" s="103">
        <v>0</v>
      </c>
      <c r="G71" s="103">
        <v>0</v>
      </c>
      <c r="H71" s="103">
        <v>41.402692948362017</v>
      </c>
      <c r="I71" s="103">
        <v>23351.118822876178</v>
      </c>
      <c r="J71" s="103">
        <v>73.634014789038716</v>
      </c>
      <c r="K71" s="103">
        <v>41529.584341017835</v>
      </c>
      <c r="L71" s="103">
        <v>39</v>
      </c>
      <c r="M71" s="103">
        <v>21996</v>
      </c>
      <c r="N71" s="103">
        <v>52</v>
      </c>
      <c r="O71" s="103">
        <v>29328</v>
      </c>
      <c r="P71" s="103">
        <v>53</v>
      </c>
      <c r="Q71" s="103">
        <v>29892</v>
      </c>
      <c r="R71" s="103">
        <v>54</v>
      </c>
      <c r="S71" s="103">
        <v>30456</v>
      </c>
      <c r="T71" s="103">
        <v>18</v>
      </c>
      <c r="U71" s="103">
        <v>10152</v>
      </c>
      <c r="V71" s="103">
        <v>22</v>
      </c>
      <c r="W71" s="103">
        <v>12408</v>
      </c>
      <c r="X71" s="103">
        <v>26</v>
      </c>
      <c r="Y71" s="103">
        <v>14664</v>
      </c>
      <c r="Z71" s="103">
        <v>20</v>
      </c>
      <c r="AA71" s="103">
        <v>11280</v>
      </c>
      <c r="AB71" s="103">
        <v>9</v>
      </c>
      <c r="AC71" s="103">
        <v>5076</v>
      </c>
      <c r="AD71" s="103">
        <v>7</v>
      </c>
      <c r="AE71" s="103">
        <v>3948</v>
      </c>
      <c r="AF71" s="103">
        <v>7</v>
      </c>
      <c r="AG71" s="103">
        <v>3948</v>
      </c>
      <c r="AH71" s="103">
        <v>9</v>
      </c>
      <c r="AI71" s="103">
        <v>5076</v>
      </c>
      <c r="AJ71" s="103">
        <v>7</v>
      </c>
      <c r="AK71" s="103">
        <v>3948</v>
      </c>
      <c r="AL71" s="103">
        <v>3</v>
      </c>
      <c r="AM71" s="103">
        <v>1692</v>
      </c>
      <c r="AN71" s="103">
        <v>4</v>
      </c>
      <c r="AO71" s="103">
        <v>2256</v>
      </c>
      <c r="AP71" s="103">
        <v>5</v>
      </c>
      <c r="AQ71" s="103">
        <v>2820</v>
      </c>
      <c r="AR71" s="103">
        <v>4</v>
      </c>
      <c r="AS71" s="103">
        <v>2256</v>
      </c>
      <c r="AT71" s="103">
        <v>2</v>
      </c>
      <c r="AU71" s="103">
        <v>1128</v>
      </c>
      <c r="AV71" s="103">
        <v>3</v>
      </c>
      <c r="AW71" s="103">
        <v>1692</v>
      </c>
      <c r="AX71" s="103">
        <v>3</v>
      </c>
      <c r="AY71" s="103">
        <v>1692</v>
      </c>
      <c r="AZ71" s="103">
        <v>3</v>
      </c>
      <c r="BA71" s="103">
        <v>1692</v>
      </c>
      <c r="BB71" s="103">
        <v>3</v>
      </c>
      <c r="BC71" s="103">
        <v>1692</v>
      </c>
      <c r="BD71" s="103">
        <v>2</v>
      </c>
      <c r="BE71" s="103">
        <v>1128</v>
      </c>
      <c r="BF71" s="103">
        <v>2</v>
      </c>
      <c r="BG71" s="103">
        <v>1128</v>
      </c>
      <c r="BH71" s="103">
        <v>0</v>
      </c>
      <c r="BI71" s="103">
        <v>0</v>
      </c>
      <c r="BJ71" s="103">
        <v>0</v>
      </c>
      <c r="BK71" s="103">
        <v>0</v>
      </c>
      <c r="BL71" s="103">
        <v>0</v>
      </c>
      <c r="BM71" s="103">
        <v>0</v>
      </c>
      <c r="BN71" s="103">
        <v>0</v>
      </c>
      <c r="BO71" s="103">
        <v>0</v>
      </c>
      <c r="BP71" s="103">
        <v>0</v>
      </c>
      <c r="BQ71" s="103">
        <v>0</v>
      </c>
      <c r="BR71" s="103">
        <v>0</v>
      </c>
      <c r="BS71" s="103">
        <v>0</v>
      </c>
      <c r="BT71" s="103">
        <v>0</v>
      </c>
      <c r="BU71" s="103">
        <v>0</v>
      </c>
      <c r="BV71" s="103">
        <v>0</v>
      </c>
      <c r="BW71" s="103">
        <v>0</v>
      </c>
      <c r="BX71" s="103">
        <v>0</v>
      </c>
      <c r="BY71" s="103">
        <v>0</v>
      </c>
      <c r="BZ71" s="103">
        <v>0</v>
      </c>
      <c r="CA71" s="103">
        <v>0</v>
      </c>
      <c r="CB71" s="103">
        <v>0</v>
      </c>
      <c r="CC71" s="103">
        <v>0</v>
      </c>
      <c r="CD71" s="103">
        <v>0</v>
      </c>
      <c r="CE71" s="103">
        <v>0</v>
      </c>
      <c r="CF71" s="103">
        <v>0</v>
      </c>
      <c r="CG71" s="103">
        <v>0</v>
      </c>
      <c r="CH71" s="103">
        <v>0</v>
      </c>
      <c r="CI71" s="103">
        <v>0</v>
      </c>
      <c r="CJ71" s="103">
        <v>0</v>
      </c>
      <c r="CK71" s="103">
        <v>0</v>
      </c>
      <c r="CL71" s="103">
        <v>0</v>
      </c>
      <c r="CM71" s="103">
        <v>0</v>
      </c>
      <c r="CN71" s="103">
        <v>0</v>
      </c>
      <c r="CO71" s="103">
        <v>0</v>
      </c>
      <c r="CP71" s="103">
        <v>0</v>
      </c>
      <c r="CQ71" s="103">
        <v>0</v>
      </c>
      <c r="CR71" s="103">
        <v>0</v>
      </c>
      <c r="CS71" s="103">
        <v>0</v>
      </c>
      <c r="CT71" s="103">
        <v>0</v>
      </c>
      <c r="CU71" s="103">
        <v>0</v>
      </c>
    </row>
    <row r="72" spans="2:99" x14ac:dyDescent="0.2">
      <c r="C72" s="102" t="s">
        <v>237</v>
      </c>
      <c r="D72" s="103">
        <v>0</v>
      </c>
      <c r="E72" s="103">
        <v>0</v>
      </c>
      <c r="F72" s="103">
        <v>0</v>
      </c>
      <c r="G72" s="103">
        <v>0</v>
      </c>
      <c r="H72" s="103">
        <v>54.405191560244312</v>
      </c>
      <c r="I72" s="103">
        <v>4047.7462520821764</v>
      </c>
      <c r="J72" s="103">
        <v>97.1115267507612</v>
      </c>
      <c r="K72" s="103">
        <v>7225.0975902566324</v>
      </c>
      <c r="L72" s="103">
        <v>44</v>
      </c>
      <c r="M72" s="103">
        <v>3273.5999999999995</v>
      </c>
      <c r="N72" s="103">
        <v>62</v>
      </c>
      <c r="O72" s="103">
        <v>4612.7999999999993</v>
      </c>
      <c r="P72" s="103">
        <v>60</v>
      </c>
      <c r="Q72" s="103">
        <v>4463.9999999999991</v>
      </c>
      <c r="R72" s="103">
        <v>58</v>
      </c>
      <c r="S72" s="103">
        <v>4315.2</v>
      </c>
      <c r="T72" s="103">
        <v>20</v>
      </c>
      <c r="U72" s="103">
        <v>1487.9999999999998</v>
      </c>
      <c r="V72" s="103">
        <v>28</v>
      </c>
      <c r="W72" s="103">
        <v>2083.1999999999998</v>
      </c>
      <c r="X72" s="103">
        <v>25</v>
      </c>
      <c r="Y72" s="103">
        <v>1859.9999999999998</v>
      </c>
      <c r="Z72" s="103">
        <v>22</v>
      </c>
      <c r="AA72" s="103">
        <v>1636.7999999999997</v>
      </c>
      <c r="AB72" s="103">
        <v>10</v>
      </c>
      <c r="AC72" s="103">
        <v>743.99999999999989</v>
      </c>
      <c r="AD72" s="103">
        <v>8</v>
      </c>
      <c r="AE72" s="103">
        <v>595.19999999999993</v>
      </c>
      <c r="AF72" s="103">
        <v>7</v>
      </c>
      <c r="AG72" s="103">
        <v>520.79999999999995</v>
      </c>
      <c r="AH72" s="103">
        <v>10</v>
      </c>
      <c r="AI72" s="103">
        <v>743.99999999999989</v>
      </c>
      <c r="AJ72" s="103">
        <v>7</v>
      </c>
      <c r="AK72" s="103">
        <v>520.79999999999995</v>
      </c>
      <c r="AL72" s="103">
        <v>4</v>
      </c>
      <c r="AM72" s="103">
        <v>297.59999999999997</v>
      </c>
      <c r="AN72" s="103">
        <v>4</v>
      </c>
      <c r="AO72" s="103">
        <v>297.59999999999997</v>
      </c>
      <c r="AP72" s="103">
        <v>5</v>
      </c>
      <c r="AQ72" s="103">
        <v>371.99999999999994</v>
      </c>
      <c r="AR72" s="103">
        <v>4</v>
      </c>
      <c r="AS72" s="103">
        <v>297.59999999999997</v>
      </c>
      <c r="AT72" s="103">
        <v>3</v>
      </c>
      <c r="AU72" s="103">
        <v>223.2</v>
      </c>
      <c r="AV72" s="103">
        <v>3</v>
      </c>
      <c r="AW72" s="103">
        <v>223.2</v>
      </c>
      <c r="AX72" s="103">
        <v>3</v>
      </c>
      <c r="AY72" s="103">
        <v>223.2</v>
      </c>
      <c r="AZ72" s="103">
        <v>3</v>
      </c>
      <c r="BA72" s="103">
        <v>223.2</v>
      </c>
      <c r="BB72" s="103">
        <v>3</v>
      </c>
      <c r="BC72" s="103">
        <v>223.2</v>
      </c>
      <c r="BD72" s="103">
        <v>2</v>
      </c>
      <c r="BE72" s="103">
        <v>148.79999999999998</v>
      </c>
      <c r="BF72" s="103">
        <v>2</v>
      </c>
      <c r="BG72" s="103">
        <v>148.79999999999998</v>
      </c>
      <c r="BH72" s="103">
        <v>0</v>
      </c>
      <c r="BI72" s="103">
        <v>0</v>
      </c>
      <c r="BJ72" s="103">
        <v>0</v>
      </c>
      <c r="BK72" s="103">
        <v>0</v>
      </c>
      <c r="BL72" s="103">
        <v>0</v>
      </c>
      <c r="BM72" s="103">
        <v>0</v>
      </c>
      <c r="BN72" s="103">
        <v>0</v>
      </c>
      <c r="BO72" s="103">
        <v>0</v>
      </c>
      <c r="BP72" s="103">
        <v>0</v>
      </c>
      <c r="BQ72" s="103">
        <v>0</v>
      </c>
      <c r="BR72" s="103">
        <v>0</v>
      </c>
      <c r="BS72" s="103">
        <v>0</v>
      </c>
      <c r="BT72" s="103">
        <v>0</v>
      </c>
      <c r="BU72" s="103">
        <v>0</v>
      </c>
      <c r="BV72" s="103">
        <v>0</v>
      </c>
      <c r="BW72" s="103">
        <v>0</v>
      </c>
      <c r="BX72" s="103">
        <v>0</v>
      </c>
      <c r="BY72" s="103">
        <v>0</v>
      </c>
      <c r="BZ72" s="103">
        <v>0</v>
      </c>
      <c r="CA72" s="103">
        <v>0</v>
      </c>
      <c r="CB72" s="103">
        <v>0</v>
      </c>
      <c r="CC72" s="103">
        <v>0</v>
      </c>
      <c r="CD72" s="103">
        <v>0</v>
      </c>
      <c r="CE72" s="103">
        <v>0</v>
      </c>
      <c r="CF72" s="103">
        <v>0</v>
      </c>
      <c r="CG72" s="103">
        <v>0</v>
      </c>
      <c r="CH72" s="103">
        <v>0</v>
      </c>
      <c r="CI72" s="103">
        <v>0</v>
      </c>
      <c r="CJ72" s="103">
        <v>0</v>
      </c>
      <c r="CK72" s="103">
        <v>0</v>
      </c>
      <c r="CL72" s="103">
        <v>0</v>
      </c>
      <c r="CM72" s="103">
        <v>0</v>
      </c>
      <c r="CN72" s="103">
        <v>0</v>
      </c>
      <c r="CO72" s="103">
        <v>0</v>
      </c>
      <c r="CP72" s="103">
        <v>0</v>
      </c>
      <c r="CQ72" s="103">
        <v>0</v>
      </c>
      <c r="CR72" s="103">
        <v>0</v>
      </c>
      <c r="CS72" s="103">
        <v>0</v>
      </c>
      <c r="CT72" s="103">
        <v>0</v>
      </c>
      <c r="CU72" s="103">
        <v>0</v>
      </c>
    </row>
    <row r="73" spans="2:99" x14ac:dyDescent="0.2">
      <c r="C73" s="102" t="s">
        <v>238</v>
      </c>
      <c r="D73" s="103">
        <v>0</v>
      </c>
      <c r="E73" s="103">
        <v>0</v>
      </c>
      <c r="F73" s="103">
        <v>0</v>
      </c>
      <c r="G73" s="103">
        <v>0</v>
      </c>
      <c r="H73" s="103">
        <v>37.52475476587081</v>
      </c>
      <c r="I73" s="103">
        <v>20983.842865074956</v>
      </c>
      <c r="J73" s="103">
        <v>75.23475424097434</v>
      </c>
      <c r="K73" s="103">
        <v>42071.274571552844</v>
      </c>
      <c r="L73" s="103">
        <v>38</v>
      </c>
      <c r="M73" s="103">
        <v>21249.599999999999</v>
      </c>
      <c r="N73" s="103">
        <v>48</v>
      </c>
      <c r="O73" s="103">
        <v>26841.599999999999</v>
      </c>
      <c r="P73" s="103">
        <v>51</v>
      </c>
      <c r="Q73" s="103">
        <v>28519.199999999997</v>
      </c>
      <c r="R73" s="103">
        <v>48</v>
      </c>
      <c r="S73" s="103">
        <v>26841.599999999999</v>
      </c>
      <c r="T73" s="103">
        <v>18</v>
      </c>
      <c r="U73" s="103">
        <v>10065.599999999999</v>
      </c>
      <c r="V73" s="103">
        <v>25</v>
      </c>
      <c r="W73" s="103">
        <v>13979.999999999998</v>
      </c>
      <c r="X73" s="103">
        <v>25</v>
      </c>
      <c r="Y73" s="103">
        <v>13979.999999999998</v>
      </c>
      <c r="Z73" s="103">
        <v>19</v>
      </c>
      <c r="AA73" s="103">
        <v>10624.8</v>
      </c>
      <c r="AB73" s="103">
        <v>10</v>
      </c>
      <c r="AC73" s="103">
        <v>5591.9999999999991</v>
      </c>
      <c r="AD73" s="103">
        <v>7</v>
      </c>
      <c r="AE73" s="103">
        <v>3914.3999999999996</v>
      </c>
      <c r="AF73" s="103">
        <v>7</v>
      </c>
      <c r="AG73" s="103">
        <v>3914.3999999999996</v>
      </c>
      <c r="AH73" s="103">
        <v>9</v>
      </c>
      <c r="AI73" s="103">
        <v>5032.7999999999993</v>
      </c>
      <c r="AJ73" s="103">
        <v>6</v>
      </c>
      <c r="AK73" s="103">
        <v>3355.2</v>
      </c>
      <c r="AL73" s="103">
        <v>4</v>
      </c>
      <c r="AM73" s="103">
        <v>2236.7999999999997</v>
      </c>
      <c r="AN73" s="103">
        <v>4</v>
      </c>
      <c r="AO73" s="103">
        <v>2236.7999999999997</v>
      </c>
      <c r="AP73" s="103">
        <v>5</v>
      </c>
      <c r="AQ73" s="103">
        <v>2795.9999999999995</v>
      </c>
      <c r="AR73" s="103">
        <v>4</v>
      </c>
      <c r="AS73" s="103">
        <v>2236.7999999999997</v>
      </c>
      <c r="AT73" s="103">
        <v>3</v>
      </c>
      <c r="AU73" s="103">
        <v>1677.6</v>
      </c>
      <c r="AV73" s="103">
        <v>3</v>
      </c>
      <c r="AW73" s="103">
        <v>1677.6</v>
      </c>
      <c r="AX73" s="103">
        <v>3</v>
      </c>
      <c r="AY73" s="103">
        <v>1677.6</v>
      </c>
      <c r="AZ73" s="103">
        <v>2</v>
      </c>
      <c r="BA73" s="103">
        <v>1118.3999999999999</v>
      </c>
      <c r="BB73" s="103">
        <v>3</v>
      </c>
      <c r="BC73" s="103">
        <v>1677.6</v>
      </c>
      <c r="BD73" s="103">
        <v>2</v>
      </c>
      <c r="BE73" s="103">
        <v>1118.3999999999999</v>
      </c>
      <c r="BF73" s="103">
        <v>2</v>
      </c>
      <c r="BG73" s="103">
        <v>1118.3999999999999</v>
      </c>
      <c r="BH73" s="103">
        <v>0</v>
      </c>
      <c r="BI73" s="103">
        <v>0</v>
      </c>
      <c r="BJ73" s="103">
        <v>0</v>
      </c>
      <c r="BK73" s="103">
        <v>0</v>
      </c>
      <c r="BL73" s="103">
        <v>0</v>
      </c>
      <c r="BM73" s="103">
        <v>0</v>
      </c>
      <c r="BN73" s="103">
        <v>0</v>
      </c>
      <c r="BO73" s="103">
        <v>0</v>
      </c>
      <c r="BP73" s="103">
        <v>0</v>
      </c>
      <c r="BQ73" s="103">
        <v>0</v>
      </c>
      <c r="BR73" s="103">
        <v>0</v>
      </c>
      <c r="BS73" s="103">
        <v>0</v>
      </c>
      <c r="BT73" s="103">
        <v>0</v>
      </c>
      <c r="BU73" s="103">
        <v>0</v>
      </c>
      <c r="BV73" s="103">
        <v>0</v>
      </c>
      <c r="BW73" s="103">
        <v>0</v>
      </c>
      <c r="BX73" s="103">
        <v>0</v>
      </c>
      <c r="BY73" s="103">
        <v>0</v>
      </c>
      <c r="BZ73" s="103">
        <v>0</v>
      </c>
      <c r="CA73" s="103">
        <v>0</v>
      </c>
      <c r="CB73" s="103">
        <v>0</v>
      </c>
      <c r="CC73" s="103">
        <v>0</v>
      </c>
      <c r="CD73" s="103">
        <v>0</v>
      </c>
      <c r="CE73" s="103">
        <v>0</v>
      </c>
      <c r="CF73" s="103">
        <v>0</v>
      </c>
      <c r="CG73" s="103">
        <v>0</v>
      </c>
      <c r="CH73" s="103">
        <v>0</v>
      </c>
      <c r="CI73" s="103">
        <v>0</v>
      </c>
      <c r="CJ73" s="103">
        <v>0</v>
      </c>
      <c r="CK73" s="103">
        <v>0</v>
      </c>
      <c r="CL73" s="103">
        <v>0</v>
      </c>
      <c r="CM73" s="103">
        <v>0</v>
      </c>
      <c r="CN73" s="103">
        <v>0</v>
      </c>
      <c r="CO73" s="103">
        <v>0</v>
      </c>
      <c r="CP73" s="103">
        <v>0</v>
      </c>
      <c r="CQ73" s="103">
        <v>0</v>
      </c>
      <c r="CR73" s="103">
        <v>0</v>
      </c>
      <c r="CS73" s="103">
        <v>0</v>
      </c>
      <c r="CT73" s="103">
        <v>0</v>
      </c>
      <c r="CU73" s="103">
        <v>0</v>
      </c>
    </row>
    <row r="74" spans="2:99" x14ac:dyDescent="0.2">
      <c r="C74" s="102" t="s">
        <v>239</v>
      </c>
      <c r="D74" s="103">
        <v>0</v>
      </c>
      <c r="E74" s="103">
        <v>0</v>
      </c>
      <c r="F74" s="103">
        <v>0</v>
      </c>
      <c r="G74" s="103">
        <v>0</v>
      </c>
      <c r="H74" s="103">
        <v>46.193087173792343</v>
      </c>
      <c r="I74" s="103">
        <v>18625.052748473074</v>
      </c>
      <c r="J74" s="103">
        <v>78.25837320574162</v>
      </c>
      <c r="K74" s="103">
        <v>31553.776076555019</v>
      </c>
      <c r="L74" s="103">
        <v>37</v>
      </c>
      <c r="M74" s="103">
        <v>14918.4</v>
      </c>
      <c r="N74" s="103">
        <v>51</v>
      </c>
      <c r="O74" s="103">
        <v>20563.2</v>
      </c>
      <c r="P74" s="103">
        <v>51</v>
      </c>
      <c r="Q74" s="103">
        <v>20563.2</v>
      </c>
      <c r="R74" s="103">
        <v>54</v>
      </c>
      <c r="S74" s="103">
        <v>21772.799999999999</v>
      </c>
      <c r="T74" s="103">
        <v>21</v>
      </c>
      <c r="U74" s="103">
        <v>8467.1999999999989</v>
      </c>
      <c r="V74" s="103">
        <v>27</v>
      </c>
      <c r="W74" s="103">
        <v>10886.4</v>
      </c>
      <c r="X74" s="103">
        <v>22</v>
      </c>
      <c r="Y74" s="103">
        <v>8870.4</v>
      </c>
      <c r="Z74" s="103">
        <v>20</v>
      </c>
      <c r="AA74" s="103">
        <v>8064</v>
      </c>
      <c r="AB74" s="103">
        <v>9</v>
      </c>
      <c r="AC74" s="103">
        <v>3628.7999999999997</v>
      </c>
      <c r="AD74" s="103">
        <v>7</v>
      </c>
      <c r="AE74" s="103">
        <v>2822.4</v>
      </c>
      <c r="AF74" s="103">
        <v>7</v>
      </c>
      <c r="AG74" s="103">
        <v>2822.4</v>
      </c>
      <c r="AH74" s="103">
        <v>10</v>
      </c>
      <c r="AI74" s="103">
        <v>4032</v>
      </c>
      <c r="AJ74" s="103">
        <v>6</v>
      </c>
      <c r="AK74" s="103">
        <v>2419.1999999999998</v>
      </c>
      <c r="AL74" s="103">
        <v>4</v>
      </c>
      <c r="AM74" s="103">
        <v>1612.8</v>
      </c>
      <c r="AN74" s="103">
        <v>3</v>
      </c>
      <c r="AO74" s="103">
        <v>1209.5999999999999</v>
      </c>
      <c r="AP74" s="103">
        <v>5</v>
      </c>
      <c r="AQ74" s="103">
        <v>2016</v>
      </c>
      <c r="AR74" s="103">
        <v>4</v>
      </c>
      <c r="AS74" s="103">
        <v>1612.8</v>
      </c>
      <c r="AT74" s="103">
        <v>2</v>
      </c>
      <c r="AU74" s="103">
        <v>806.4</v>
      </c>
      <c r="AV74" s="103">
        <v>3</v>
      </c>
      <c r="AW74" s="103">
        <v>1209.5999999999999</v>
      </c>
      <c r="AX74" s="103">
        <v>4</v>
      </c>
      <c r="AY74" s="103">
        <v>1612.8</v>
      </c>
      <c r="AZ74" s="103">
        <v>3</v>
      </c>
      <c r="BA74" s="103">
        <v>1209.5999999999999</v>
      </c>
      <c r="BB74" s="103">
        <v>3</v>
      </c>
      <c r="BC74" s="103">
        <v>1209.5999999999999</v>
      </c>
      <c r="BD74" s="103">
        <v>2</v>
      </c>
      <c r="BE74" s="103">
        <v>806.4</v>
      </c>
      <c r="BF74" s="103">
        <v>2</v>
      </c>
      <c r="BG74" s="103">
        <v>806.4</v>
      </c>
      <c r="BH74" s="103">
        <v>0</v>
      </c>
      <c r="BI74" s="103">
        <v>0</v>
      </c>
      <c r="BJ74" s="103">
        <v>0</v>
      </c>
      <c r="BK74" s="103">
        <v>0</v>
      </c>
      <c r="BL74" s="103">
        <v>0</v>
      </c>
      <c r="BM74" s="103">
        <v>0</v>
      </c>
      <c r="BN74" s="103">
        <v>0</v>
      </c>
      <c r="BO74" s="103">
        <v>0</v>
      </c>
      <c r="BP74" s="103">
        <v>0</v>
      </c>
      <c r="BQ74" s="103">
        <v>0</v>
      </c>
      <c r="BR74" s="103">
        <v>0</v>
      </c>
      <c r="BS74" s="103">
        <v>0</v>
      </c>
      <c r="BT74" s="103">
        <v>0</v>
      </c>
      <c r="BU74" s="103">
        <v>0</v>
      </c>
      <c r="BV74" s="103">
        <v>0</v>
      </c>
      <c r="BW74" s="103">
        <v>0</v>
      </c>
      <c r="BX74" s="103">
        <v>0</v>
      </c>
      <c r="BY74" s="103">
        <v>0</v>
      </c>
      <c r="BZ74" s="103">
        <v>0</v>
      </c>
      <c r="CA74" s="103">
        <v>0</v>
      </c>
      <c r="CB74" s="103">
        <v>0</v>
      </c>
      <c r="CC74" s="103">
        <v>0</v>
      </c>
      <c r="CD74" s="103">
        <v>0</v>
      </c>
      <c r="CE74" s="103">
        <v>0</v>
      </c>
      <c r="CF74" s="103">
        <v>0</v>
      </c>
      <c r="CG74" s="103">
        <v>0</v>
      </c>
      <c r="CH74" s="103">
        <v>0</v>
      </c>
      <c r="CI74" s="103">
        <v>0</v>
      </c>
      <c r="CJ74" s="103">
        <v>0</v>
      </c>
      <c r="CK74" s="103">
        <v>0</v>
      </c>
      <c r="CL74" s="103">
        <v>0</v>
      </c>
      <c r="CM74" s="103">
        <v>0</v>
      </c>
      <c r="CN74" s="103">
        <v>0</v>
      </c>
      <c r="CO74" s="103">
        <v>0</v>
      </c>
      <c r="CP74" s="103">
        <v>0</v>
      </c>
      <c r="CQ74" s="103">
        <v>0</v>
      </c>
      <c r="CR74" s="103">
        <v>0</v>
      </c>
      <c r="CS74" s="103">
        <v>0</v>
      </c>
      <c r="CT74" s="103">
        <v>0</v>
      </c>
      <c r="CU74" s="103">
        <v>0</v>
      </c>
    </row>
    <row r="75" spans="2:99" x14ac:dyDescent="0.2">
      <c r="C75" s="102" t="s">
        <v>240</v>
      </c>
      <c r="D75" s="103">
        <v>0</v>
      </c>
      <c r="E75" s="103">
        <v>0</v>
      </c>
      <c r="F75" s="103">
        <v>0</v>
      </c>
      <c r="G75" s="103">
        <v>0</v>
      </c>
      <c r="H75" s="103">
        <v>41.516749953729409</v>
      </c>
      <c r="I75" s="103">
        <v>26703.573570238754</v>
      </c>
      <c r="J75" s="103">
        <v>65.630317529360582</v>
      </c>
      <c r="K75" s="103">
        <v>42213.420234884725</v>
      </c>
      <c r="L75" s="103">
        <v>38</v>
      </c>
      <c r="M75" s="103">
        <v>24441.599999999999</v>
      </c>
      <c r="N75" s="103">
        <v>56</v>
      </c>
      <c r="O75" s="103">
        <v>36019.199999999997</v>
      </c>
      <c r="P75" s="103">
        <v>46</v>
      </c>
      <c r="Q75" s="103">
        <v>29587.199999999997</v>
      </c>
      <c r="R75" s="103">
        <v>50</v>
      </c>
      <c r="S75" s="103">
        <v>32159.999999999996</v>
      </c>
      <c r="T75" s="103">
        <v>21</v>
      </c>
      <c r="U75" s="103">
        <v>13507.199999999999</v>
      </c>
      <c r="V75" s="103">
        <v>22</v>
      </c>
      <c r="W75" s="103">
        <v>14150.399999999998</v>
      </c>
      <c r="X75" s="103">
        <v>24</v>
      </c>
      <c r="Y75" s="103">
        <v>15436.8</v>
      </c>
      <c r="Z75" s="103">
        <v>19</v>
      </c>
      <c r="AA75" s="103">
        <v>12220.8</v>
      </c>
      <c r="AB75" s="103">
        <v>10</v>
      </c>
      <c r="AC75" s="103">
        <v>6431.9999999999991</v>
      </c>
      <c r="AD75" s="103">
        <v>7</v>
      </c>
      <c r="AE75" s="103">
        <v>4502.3999999999996</v>
      </c>
      <c r="AF75" s="103">
        <v>7</v>
      </c>
      <c r="AG75" s="103">
        <v>4502.3999999999996</v>
      </c>
      <c r="AH75" s="103">
        <v>9</v>
      </c>
      <c r="AI75" s="103">
        <v>5788.7999999999993</v>
      </c>
      <c r="AJ75" s="103">
        <v>7</v>
      </c>
      <c r="AK75" s="103">
        <v>4502.3999999999996</v>
      </c>
      <c r="AL75" s="103">
        <v>4</v>
      </c>
      <c r="AM75" s="103">
        <v>2572.7999999999997</v>
      </c>
      <c r="AN75" s="103">
        <v>3</v>
      </c>
      <c r="AO75" s="103">
        <v>1929.6</v>
      </c>
      <c r="AP75" s="103">
        <v>4</v>
      </c>
      <c r="AQ75" s="103">
        <v>2572.7999999999997</v>
      </c>
      <c r="AR75" s="103">
        <v>3</v>
      </c>
      <c r="AS75" s="103">
        <v>1929.6</v>
      </c>
      <c r="AT75" s="103">
        <v>2</v>
      </c>
      <c r="AU75" s="103">
        <v>1286.3999999999999</v>
      </c>
      <c r="AV75" s="103">
        <v>3</v>
      </c>
      <c r="AW75" s="103">
        <v>1929.6</v>
      </c>
      <c r="AX75" s="103">
        <v>4</v>
      </c>
      <c r="AY75" s="103">
        <v>2572.7999999999997</v>
      </c>
      <c r="AZ75" s="103">
        <v>3</v>
      </c>
      <c r="BA75" s="103">
        <v>1929.6</v>
      </c>
      <c r="BB75" s="103">
        <v>3</v>
      </c>
      <c r="BC75" s="103">
        <v>1929.6</v>
      </c>
      <c r="BD75" s="103">
        <v>2</v>
      </c>
      <c r="BE75" s="103">
        <v>1286.3999999999999</v>
      </c>
      <c r="BF75" s="103">
        <v>2</v>
      </c>
      <c r="BG75" s="103">
        <v>1286.3999999999999</v>
      </c>
      <c r="BH75" s="103">
        <v>0</v>
      </c>
      <c r="BI75" s="103">
        <v>0</v>
      </c>
      <c r="BJ75" s="103">
        <v>0</v>
      </c>
      <c r="BK75" s="103">
        <v>0</v>
      </c>
      <c r="BL75" s="103">
        <v>0</v>
      </c>
      <c r="BM75" s="103">
        <v>0</v>
      </c>
      <c r="BN75" s="103">
        <v>0</v>
      </c>
      <c r="BO75" s="103">
        <v>0</v>
      </c>
      <c r="BP75" s="103">
        <v>0</v>
      </c>
      <c r="BQ75" s="103">
        <v>0</v>
      </c>
      <c r="BR75" s="103">
        <v>0</v>
      </c>
      <c r="BS75" s="103">
        <v>0</v>
      </c>
      <c r="BT75" s="103">
        <v>0</v>
      </c>
      <c r="BU75" s="103">
        <v>0</v>
      </c>
      <c r="BV75" s="103">
        <v>0</v>
      </c>
      <c r="BW75" s="103">
        <v>0</v>
      </c>
      <c r="BX75" s="103">
        <v>0</v>
      </c>
      <c r="BY75" s="103">
        <v>0</v>
      </c>
      <c r="BZ75" s="103">
        <v>0</v>
      </c>
      <c r="CA75" s="103">
        <v>0</v>
      </c>
      <c r="CB75" s="103">
        <v>0</v>
      </c>
      <c r="CC75" s="103">
        <v>0</v>
      </c>
      <c r="CD75" s="103">
        <v>0</v>
      </c>
      <c r="CE75" s="103">
        <v>0</v>
      </c>
      <c r="CF75" s="103">
        <v>0</v>
      </c>
      <c r="CG75" s="103">
        <v>0</v>
      </c>
      <c r="CH75" s="103">
        <v>0</v>
      </c>
      <c r="CI75" s="103">
        <v>0</v>
      </c>
      <c r="CJ75" s="103">
        <v>0</v>
      </c>
      <c r="CK75" s="103">
        <v>0</v>
      </c>
      <c r="CL75" s="103">
        <v>0</v>
      </c>
      <c r="CM75" s="103">
        <v>0</v>
      </c>
      <c r="CN75" s="103">
        <v>0</v>
      </c>
      <c r="CO75" s="103">
        <v>0</v>
      </c>
      <c r="CP75" s="103">
        <v>0</v>
      </c>
      <c r="CQ75" s="103">
        <v>0</v>
      </c>
      <c r="CR75" s="103">
        <v>0</v>
      </c>
      <c r="CS75" s="103">
        <v>0</v>
      </c>
      <c r="CT75" s="103">
        <v>0</v>
      </c>
      <c r="CU75" s="103">
        <v>0</v>
      </c>
    </row>
    <row r="76" spans="2:99" x14ac:dyDescent="0.2">
      <c r="C76" s="102" t="s">
        <v>241</v>
      </c>
      <c r="D76" s="103">
        <v>0</v>
      </c>
      <c r="E76" s="103">
        <v>0</v>
      </c>
      <c r="F76" s="103">
        <v>0</v>
      </c>
      <c r="G76" s="103">
        <v>0</v>
      </c>
      <c r="H76" s="103">
        <v>38.209096798075144</v>
      </c>
      <c r="I76" s="103">
        <v>29757.244586340919</v>
      </c>
      <c r="J76" s="103">
        <v>62.606698564593302</v>
      </c>
      <c r="K76" s="103">
        <v>48758.09684210526</v>
      </c>
      <c r="L76" s="103">
        <v>35</v>
      </c>
      <c r="M76" s="103">
        <v>27258</v>
      </c>
      <c r="N76" s="103">
        <v>46</v>
      </c>
      <c r="O76" s="103">
        <v>35824.799999999996</v>
      </c>
      <c r="P76" s="103">
        <v>52</v>
      </c>
      <c r="Q76" s="103">
        <v>40497.599999999999</v>
      </c>
      <c r="R76" s="103">
        <v>44</v>
      </c>
      <c r="S76" s="103">
        <v>34267.199999999997</v>
      </c>
      <c r="T76" s="103">
        <v>20</v>
      </c>
      <c r="U76" s="103">
        <v>15576</v>
      </c>
      <c r="V76" s="103">
        <v>22</v>
      </c>
      <c r="W76" s="103">
        <v>17133.599999999999</v>
      </c>
      <c r="X76" s="103">
        <v>21</v>
      </c>
      <c r="Y76" s="103">
        <v>16354.8</v>
      </c>
      <c r="Z76" s="103">
        <v>20</v>
      </c>
      <c r="AA76" s="103">
        <v>15576</v>
      </c>
      <c r="AB76" s="103">
        <v>9</v>
      </c>
      <c r="AC76" s="103">
        <v>7009.2</v>
      </c>
      <c r="AD76" s="103">
        <v>7</v>
      </c>
      <c r="AE76" s="103">
        <v>5451.5999999999995</v>
      </c>
      <c r="AF76" s="103">
        <v>7</v>
      </c>
      <c r="AG76" s="103">
        <v>5451.5999999999995</v>
      </c>
      <c r="AH76" s="103">
        <v>10</v>
      </c>
      <c r="AI76" s="103">
        <v>7788</v>
      </c>
      <c r="AJ76" s="103">
        <v>6</v>
      </c>
      <c r="AK76" s="103">
        <v>4672.7999999999993</v>
      </c>
      <c r="AL76" s="103">
        <v>4</v>
      </c>
      <c r="AM76" s="103">
        <v>3115.2</v>
      </c>
      <c r="AN76" s="103">
        <v>3</v>
      </c>
      <c r="AO76" s="103">
        <v>2336.3999999999996</v>
      </c>
      <c r="AP76" s="103">
        <v>5</v>
      </c>
      <c r="AQ76" s="103">
        <v>3894</v>
      </c>
      <c r="AR76" s="103">
        <v>4</v>
      </c>
      <c r="AS76" s="103">
        <v>3115.2</v>
      </c>
      <c r="AT76" s="103">
        <v>2</v>
      </c>
      <c r="AU76" s="103">
        <v>1557.6</v>
      </c>
      <c r="AV76" s="103">
        <v>3</v>
      </c>
      <c r="AW76" s="103">
        <v>2336.3999999999996</v>
      </c>
      <c r="AX76" s="103">
        <v>3</v>
      </c>
      <c r="AY76" s="103">
        <v>2336.3999999999996</v>
      </c>
      <c r="AZ76" s="103">
        <v>3</v>
      </c>
      <c r="BA76" s="103">
        <v>2336.3999999999996</v>
      </c>
      <c r="BB76" s="103">
        <v>3</v>
      </c>
      <c r="BC76" s="103">
        <v>2336.3999999999996</v>
      </c>
      <c r="BD76" s="103">
        <v>2</v>
      </c>
      <c r="BE76" s="103">
        <v>1557.6</v>
      </c>
      <c r="BF76" s="103">
        <v>2</v>
      </c>
      <c r="BG76" s="103">
        <v>1557.6</v>
      </c>
      <c r="BH76" s="103">
        <v>0</v>
      </c>
      <c r="BI76" s="103">
        <v>0</v>
      </c>
      <c r="BJ76" s="103">
        <v>0</v>
      </c>
      <c r="BK76" s="103">
        <v>0</v>
      </c>
      <c r="BL76" s="103">
        <v>0</v>
      </c>
      <c r="BM76" s="103">
        <v>0</v>
      </c>
      <c r="BN76" s="103">
        <v>0</v>
      </c>
      <c r="BO76" s="103">
        <v>0</v>
      </c>
      <c r="BP76" s="103">
        <v>0</v>
      </c>
      <c r="BQ76" s="103">
        <v>0</v>
      </c>
      <c r="BR76" s="103">
        <v>0</v>
      </c>
      <c r="BS76" s="103">
        <v>0</v>
      </c>
      <c r="BT76" s="103">
        <v>0</v>
      </c>
      <c r="BU76" s="103">
        <v>0</v>
      </c>
      <c r="BV76" s="103">
        <v>0</v>
      </c>
      <c r="BW76" s="103">
        <v>0</v>
      </c>
      <c r="BX76" s="103">
        <v>0</v>
      </c>
      <c r="BY76" s="103">
        <v>0</v>
      </c>
      <c r="BZ76" s="103">
        <v>0</v>
      </c>
      <c r="CA76" s="103">
        <v>0</v>
      </c>
      <c r="CB76" s="103">
        <v>0</v>
      </c>
      <c r="CC76" s="103">
        <v>0</v>
      </c>
      <c r="CD76" s="103">
        <v>0</v>
      </c>
      <c r="CE76" s="103">
        <v>0</v>
      </c>
      <c r="CF76" s="103">
        <v>0</v>
      </c>
      <c r="CG76" s="103">
        <v>0</v>
      </c>
      <c r="CH76" s="103">
        <v>0</v>
      </c>
      <c r="CI76" s="103">
        <v>0</v>
      </c>
      <c r="CJ76" s="103">
        <v>0</v>
      </c>
      <c r="CK76" s="103">
        <v>0</v>
      </c>
      <c r="CL76" s="103">
        <v>0</v>
      </c>
      <c r="CM76" s="103">
        <v>0</v>
      </c>
      <c r="CN76" s="103">
        <v>0</v>
      </c>
      <c r="CO76" s="103">
        <v>0</v>
      </c>
      <c r="CP76" s="103">
        <v>0</v>
      </c>
      <c r="CQ76" s="103">
        <v>0</v>
      </c>
      <c r="CR76" s="103">
        <v>0</v>
      </c>
      <c r="CS76" s="103">
        <v>0</v>
      </c>
      <c r="CT76" s="103">
        <v>0</v>
      </c>
      <c r="CU76" s="103">
        <v>0</v>
      </c>
    </row>
    <row r="77" spans="2:99" x14ac:dyDescent="0.2">
      <c r="C77" s="102" t="s">
        <v>242</v>
      </c>
      <c r="D77" s="103">
        <v>0</v>
      </c>
      <c r="E77" s="103">
        <v>0</v>
      </c>
      <c r="F77" s="103">
        <v>0</v>
      </c>
      <c r="G77" s="103">
        <v>0</v>
      </c>
      <c r="H77" s="103">
        <v>46.991486211364055</v>
      </c>
      <c r="I77" s="103">
        <v>13082.429761243751</v>
      </c>
      <c r="J77" s="103">
        <v>86.262070465419754</v>
      </c>
      <c r="K77" s="103">
        <v>24015.360417572858</v>
      </c>
      <c r="L77" s="103">
        <v>44</v>
      </c>
      <c r="M77" s="103">
        <v>12249.599999999999</v>
      </c>
      <c r="N77" s="103">
        <v>58</v>
      </c>
      <c r="O77" s="103">
        <v>16147.199999999999</v>
      </c>
      <c r="P77" s="103">
        <v>50</v>
      </c>
      <c r="Q77" s="103">
        <v>13919.999999999998</v>
      </c>
      <c r="R77" s="103">
        <v>49</v>
      </c>
      <c r="S77" s="103">
        <v>13641.599999999999</v>
      </c>
      <c r="T77" s="103">
        <v>22</v>
      </c>
      <c r="U77" s="103">
        <v>6124.7999999999993</v>
      </c>
      <c r="V77" s="103">
        <v>26</v>
      </c>
      <c r="W77" s="103">
        <v>7238.4</v>
      </c>
      <c r="X77" s="103">
        <v>22</v>
      </c>
      <c r="Y77" s="103">
        <v>6124.7999999999993</v>
      </c>
      <c r="Z77" s="103">
        <v>20</v>
      </c>
      <c r="AA77" s="103">
        <v>5568</v>
      </c>
      <c r="AB77" s="103">
        <v>10</v>
      </c>
      <c r="AC77" s="103">
        <v>2784</v>
      </c>
      <c r="AD77" s="103">
        <v>7</v>
      </c>
      <c r="AE77" s="103">
        <v>1948.7999999999997</v>
      </c>
      <c r="AF77" s="103">
        <v>7</v>
      </c>
      <c r="AG77" s="103">
        <v>1948.7999999999997</v>
      </c>
      <c r="AH77" s="103">
        <v>9</v>
      </c>
      <c r="AI77" s="103">
        <v>2505.6</v>
      </c>
      <c r="AJ77" s="103">
        <v>7</v>
      </c>
      <c r="AK77" s="103">
        <v>1948.7999999999997</v>
      </c>
      <c r="AL77" s="103">
        <v>4</v>
      </c>
      <c r="AM77" s="103">
        <v>1113.5999999999999</v>
      </c>
      <c r="AN77" s="103">
        <v>4</v>
      </c>
      <c r="AO77" s="103">
        <v>1113.5999999999999</v>
      </c>
      <c r="AP77" s="103">
        <v>5</v>
      </c>
      <c r="AQ77" s="103">
        <v>1392</v>
      </c>
      <c r="AR77" s="103">
        <v>4</v>
      </c>
      <c r="AS77" s="103">
        <v>1113.5999999999999</v>
      </c>
      <c r="AT77" s="103">
        <v>2</v>
      </c>
      <c r="AU77" s="103">
        <v>556.79999999999995</v>
      </c>
      <c r="AV77" s="103">
        <v>3</v>
      </c>
      <c r="AW77" s="103">
        <v>835.19999999999993</v>
      </c>
      <c r="AX77" s="103">
        <v>4</v>
      </c>
      <c r="AY77" s="103">
        <v>1113.5999999999999</v>
      </c>
      <c r="AZ77" s="103">
        <v>2</v>
      </c>
      <c r="BA77" s="103">
        <v>556.79999999999995</v>
      </c>
      <c r="BB77" s="103">
        <v>3</v>
      </c>
      <c r="BC77" s="103">
        <v>835.19999999999993</v>
      </c>
      <c r="BD77" s="103">
        <v>2</v>
      </c>
      <c r="BE77" s="103">
        <v>556.79999999999995</v>
      </c>
      <c r="BF77" s="103">
        <v>2</v>
      </c>
      <c r="BG77" s="103">
        <v>556.79999999999995</v>
      </c>
      <c r="BH77" s="103">
        <v>0</v>
      </c>
      <c r="BI77" s="103">
        <v>0</v>
      </c>
      <c r="BJ77" s="103">
        <v>0</v>
      </c>
      <c r="BK77" s="103">
        <v>0</v>
      </c>
      <c r="BL77" s="103">
        <v>0</v>
      </c>
      <c r="BM77" s="103">
        <v>0</v>
      </c>
      <c r="BN77" s="103">
        <v>0</v>
      </c>
      <c r="BO77" s="103">
        <v>0</v>
      </c>
      <c r="BP77" s="103">
        <v>0</v>
      </c>
      <c r="BQ77" s="103">
        <v>0</v>
      </c>
      <c r="BR77" s="103">
        <v>0</v>
      </c>
      <c r="BS77" s="103">
        <v>0</v>
      </c>
      <c r="BT77" s="103">
        <v>0</v>
      </c>
      <c r="BU77" s="103">
        <v>0</v>
      </c>
      <c r="BV77" s="103">
        <v>0</v>
      </c>
      <c r="BW77" s="103">
        <v>0</v>
      </c>
      <c r="BX77" s="103">
        <v>0</v>
      </c>
      <c r="BY77" s="103">
        <v>0</v>
      </c>
      <c r="BZ77" s="103">
        <v>0</v>
      </c>
      <c r="CA77" s="103">
        <v>0</v>
      </c>
      <c r="CB77" s="103">
        <v>0</v>
      </c>
      <c r="CC77" s="103">
        <v>0</v>
      </c>
      <c r="CD77" s="103">
        <v>0</v>
      </c>
      <c r="CE77" s="103">
        <v>0</v>
      </c>
      <c r="CF77" s="103">
        <v>0</v>
      </c>
      <c r="CG77" s="103">
        <v>0</v>
      </c>
      <c r="CH77" s="103">
        <v>0</v>
      </c>
      <c r="CI77" s="103">
        <v>0</v>
      </c>
      <c r="CJ77" s="103">
        <v>0</v>
      </c>
      <c r="CK77" s="103">
        <v>0</v>
      </c>
      <c r="CL77" s="103">
        <v>0</v>
      </c>
      <c r="CM77" s="103">
        <v>0</v>
      </c>
      <c r="CN77" s="103">
        <v>0</v>
      </c>
      <c r="CO77" s="103">
        <v>0</v>
      </c>
      <c r="CP77" s="103">
        <v>0</v>
      </c>
      <c r="CQ77" s="103">
        <v>0</v>
      </c>
      <c r="CR77" s="103">
        <v>0</v>
      </c>
      <c r="CS77" s="103">
        <v>0</v>
      </c>
      <c r="CT77" s="103">
        <v>0</v>
      </c>
      <c r="CU77" s="103">
        <v>0</v>
      </c>
    </row>
    <row r="78" spans="2:99" x14ac:dyDescent="0.2">
      <c r="C78" s="102" t="s">
        <v>243</v>
      </c>
      <c r="D78" s="103">
        <v>0</v>
      </c>
      <c r="E78" s="103">
        <v>0</v>
      </c>
      <c r="F78" s="103">
        <v>0</v>
      </c>
      <c r="G78" s="103">
        <v>0</v>
      </c>
      <c r="H78" s="103">
        <v>42.087034980566351</v>
      </c>
      <c r="I78" s="103">
        <v>23232.043309272627</v>
      </c>
      <c r="J78" s="103">
        <v>75.23475424097434</v>
      </c>
      <c r="K78" s="103">
        <v>41529.584341017835</v>
      </c>
      <c r="L78" s="103">
        <v>41</v>
      </c>
      <c r="M78" s="103">
        <v>22632</v>
      </c>
      <c r="N78" s="103">
        <v>57</v>
      </c>
      <c r="O78" s="103">
        <v>31464</v>
      </c>
      <c r="P78" s="103">
        <v>50</v>
      </c>
      <c r="Q78" s="103">
        <v>27600</v>
      </c>
      <c r="R78" s="103">
        <v>53</v>
      </c>
      <c r="S78" s="103">
        <v>29256</v>
      </c>
      <c r="T78" s="103">
        <v>20</v>
      </c>
      <c r="U78" s="103">
        <v>11040</v>
      </c>
      <c r="V78" s="103">
        <v>26</v>
      </c>
      <c r="W78" s="103">
        <v>14352</v>
      </c>
      <c r="X78" s="103">
        <v>21</v>
      </c>
      <c r="Y78" s="103">
        <v>11592</v>
      </c>
      <c r="Z78" s="103">
        <v>20</v>
      </c>
      <c r="AA78" s="103">
        <v>11040</v>
      </c>
      <c r="AB78" s="103">
        <v>10</v>
      </c>
      <c r="AC78" s="103">
        <v>5520</v>
      </c>
      <c r="AD78" s="103">
        <v>7</v>
      </c>
      <c r="AE78" s="103">
        <v>3864</v>
      </c>
      <c r="AF78" s="103">
        <v>8</v>
      </c>
      <c r="AG78" s="103">
        <v>4416</v>
      </c>
      <c r="AH78" s="103">
        <v>9</v>
      </c>
      <c r="AI78" s="103">
        <v>4968</v>
      </c>
      <c r="AJ78" s="103">
        <v>7</v>
      </c>
      <c r="AK78" s="103">
        <v>3864</v>
      </c>
      <c r="AL78" s="103">
        <v>3</v>
      </c>
      <c r="AM78" s="103">
        <v>1656</v>
      </c>
      <c r="AN78" s="103">
        <v>4</v>
      </c>
      <c r="AO78" s="103">
        <v>2208</v>
      </c>
      <c r="AP78" s="103">
        <v>5</v>
      </c>
      <c r="AQ78" s="103">
        <v>2760</v>
      </c>
      <c r="AR78" s="103">
        <v>3</v>
      </c>
      <c r="AS78" s="103">
        <v>1656</v>
      </c>
      <c r="AT78" s="103">
        <v>2</v>
      </c>
      <c r="AU78" s="103">
        <v>1104</v>
      </c>
      <c r="AV78" s="103">
        <v>3</v>
      </c>
      <c r="AW78" s="103">
        <v>1656</v>
      </c>
      <c r="AX78" s="103">
        <v>3</v>
      </c>
      <c r="AY78" s="103">
        <v>1656</v>
      </c>
      <c r="AZ78" s="103">
        <v>3</v>
      </c>
      <c r="BA78" s="103">
        <v>1656</v>
      </c>
      <c r="BB78" s="103">
        <v>3</v>
      </c>
      <c r="BC78" s="103">
        <v>1656</v>
      </c>
      <c r="BD78" s="103">
        <v>2</v>
      </c>
      <c r="BE78" s="103">
        <v>1104</v>
      </c>
      <c r="BF78" s="103">
        <v>2</v>
      </c>
      <c r="BG78" s="103">
        <v>1104</v>
      </c>
      <c r="BH78" s="103">
        <v>0</v>
      </c>
      <c r="BI78" s="103">
        <v>0</v>
      </c>
      <c r="BJ78" s="103">
        <v>0</v>
      </c>
      <c r="BK78" s="103">
        <v>0</v>
      </c>
      <c r="BL78" s="103">
        <v>0</v>
      </c>
      <c r="BM78" s="103">
        <v>0</v>
      </c>
      <c r="BN78" s="103">
        <v>0</v>
      </c>
      <c r="BO78" s="103">
        <v>0</v>
      </c>
      <c r="BP78" s="103">
        <v>0</v>
      </c>
      <c r="BQ78" s="103">
        <v>0</v>
      </c>
      <c r="BR78" s="103">
        <v>0</v>
      </c>
      <c r="BS78" s="103">
        <v>0</v>
      </c>
      <c r="BT78" s="103">
        <v>0</v>
      </c>
      <c r="BU78" s="103">
        <v>0</v>
      </c>
      <c r="BV78" s="103">
        <v>0</v>
      </c>
      <c r="BW78" s="103">
        <v>0</v>
      </c>
      <c r="BX78" s="103">
        <v>0</v>
      </c>
      <c r="BY78" s="103">
        <v>0</v>
      </c>
      <c r="BZ78" s="103">
        <v>0</v>
      </c>
      <c r="CA78" s="103">
        <v>0</v>
      </c>
      <c r="CB78" s="103">
        <v>0</v>
      </c>
      <c r="CC78" s="103">
        <v>0</v>
      </c>
      <c r="CD78" s="103">
        <v>0</v>
      </c>
      <c r="CE78" s="103">
        <v>0</v>
      </c>
      <c r="CF78" s="103">
        <v>0</v>
      </c>
      <c r="CG78" s="103">
        <v>0</v>
      </c>
      <c r="CH78" s="103">
        <v>0</v>
      </c>
      <c r="CI78" s="103">
        <v>0</v>
      </c>
      <c r="CJ78" s="103">
        <v>0</v>
      </c>
      <c r="CK78" s="103">
        <v>0</v>
      </c>
      <c r="CL78" s="103">
        <v>0</v>
      </c>
      <c r="CM78" s="103">
        <v>0</v>
      </c>
      <c r="CN78" s="103">
        <v>0</v>
      </c>
      <c r="CO78" s="103">
        <v>0</v>
      </c>
      <c r="CP78" s="103">
        <v>0</v>
      </c>
      <c r="CQ78" s="103">
        <v>0</v>
      </c>
      <c r="CR78" s="103">
        <v>0</v>
      </c>
      <c r="CS78" s="103">
        <v>0</v>
      </c>
      <c r="CT78" s="103">
        <v>0</v>
      </c>
      <c r="CU78" s="103">
        <v>0</v>
      </c>
    </row>
    <row r="79" spans="2:99" x14ac:dyDescent="0.2">
      <c r="C79" s="102" t="s">
        <v>244</v>
      </c>
      <c r="D79" s="103">
        <v>0</v>
      </c>
      <c r="E79" s="103">
        <v>0</v>
      </c>
      <c r="F79" s="103">
        <v>0</v>
      </c>
      <c r="G79" s="103">
        <v>0</v>
      </c>
      <c r="H79" s="103">
        <v>38.551267814177308</v>
      </c>
      <c r="I79" s="103">
        <v>29191.019988895056</v>
      </c>
      <c r="J79" s="103">
        <v>63.495998260113097</v>
      </c>
      <c r="K79" s="103">
        <v>48079.169882557631</v>
      </c>
      <c r="L79" s="103">
        <v>37</v>
      </c>
      <c r="M79" s="103">
        <v>28016.399999999998</v>
      </c>
      <c r="N79" s="103">
        <v>49</v>
      </c>
      <c r="O79" s="103">
        <v>37102.799999999996</v>
      </c>
      <c r="P79" s="103">
        <v>52</v>
      </c>
      <c r="Q79" s="103">
        <v>39374.399999999994</v>
      </c>
      <c r="R79" s="103">
        <v>51</v>
      </c>
      <c r="S79" s="103">
        <v>38617.199999999997</v>
      </c>
      <c r="T79" s="103">
        <v>20</v>
      </c>
      <c r="U79" s="103">
        <v>15143.999999999998</v>
      </c>
      <c r="V79" s="103">
        <v>22</v>
      </c>
      <c r="W79" s="103">
        <v>16658.399999999998</v>
      </c>
      <c r="X79" s="103">
        <v>21</v>
      </c>
      <c r="Y79" s="103">
        <v>15901.199999999999</v>
      </c>
      <c r="Z79" s="103">
        <v>18</v>
      </c>
      <c r="AA79" s="103">
        <v>13629.599999999999</v>
      </c>
      <c r="AB79" s="103">
        <v>9</v>
      </c>
      <c r="AC79" s="103">
        <v>6814.7999999999993</v>
      </c>
      <c r="AD79" s="103">
        <v>7</v>
      </c>
      <c r="AE79" s="103">
        <v>5300.4</v>
      </c>
      <c r="AF79" s="103">
        <v>7</v>
      </c>
      <c r="AG79" s="103">
        <v>5300.4</v>
      </c>
      <c r="AH79" s="103">
        <v>9</v>
      </c>
      <c r="AI79" s="103">
        <v>6814.7999999999993</v>
      </c>
      <c r="AJ79" s="103">
        <v>7</v>
      </c>
      <c r="AK79" s="103">
        <v>5300.4</v>
      </c>
      <c r="AL79" s="103">
        <v>4</v>
      </c>
      <c r="AM79" s="103">
        <v>3028.7999999999997</v>
      </c>
      <c r="AN79" s="103">
        <v>3</v>
      </c>
      <c r="AO79" s="103">
        <v>2271.6</v>
      </c>
      <c r="AP79" s="103">
        <v>4</v>
      </c>
      <c r="AQ79" s="103">
        <v>3028.7999999999997</v>
      </c>
      <c r="AR79" s="103">
        <v>4</v>
      </c>
      <c r="AS79" s="103">
        <v>3028.7999999999997</v>
      </c>
      <c r="AT79" s="103">
        <v>2</v>
      </c>
      <c r="AU79" s="103">
        <v>1514.3999999999999</v>
      </c>
      <c r="AV79" s="103">
        <v>3</v>
      </c>
      <c r="AW79" s="103">
        <v>2271.6</v>
      </c>
      <c r="AX79" s="103">
        <v>3</v>
      </c>
      <c r="AY79" s="103">
        <v>2271.6</v>
      </c>
      <c r="AZ79" s="103">
        <v>3</v>
      </c>
      <c r="BA79" s="103">
        <v>2271.6</v>
      </c>
      <c r="BB79" s="103">
        <v>3</v>
      </c>
      <c r="BC79" s="103">
        <v>2271.6</v>
      </c>
      <c r="BD79" s="103">
        <v>2</v>
      </c>
      <c r="BE79" s="103">
        <v>1514.3999999999999</v>
      </c>
      <c r="BF79" s="103">
        <v>2</v>
      </c>
      <c r="BG79" s="103">
        <v>1514.3999999999999</v>
      </c>
      <c r="BH79" s="103">
        <v>0</v>
      </c>
      <c r="BI79" s="103">
        <v>0</v>
      </c>
      <c r="BJ79" s="103">
        <v>0</v>
      </c>
      <c r="BK79" s="103">
        <v>0</v>
      </c>
      <c r="BL79" s="103">
        <v>0</v>
      </c>
      <c r="BM79" s="103">
        <v>0</v>
      </c>
      <c r="BN79" s="103">
        <v>0</v>
      </c>
      <c r="BO79" s="103">
        <v>0</v>
      </c>
      <c r="BP79" s="103">
        <v>0</v>
      </c>
      <c r="BQ79" s="103">
        <v>0</v>
      </c>
      <c r="BR79" s="103">
        <v>0</v>
      </c>
      <c r="BS79" s="103">
        <v>0</v>
      </c>
      <c r="BT79" s="103">
        <v>0</v>
      </c>
      <c r="BU79" s="103">
        <v>0</v>
      </c>
      <c r="BV79" s="103">
        <v>0</v>
      </c>
      <c r="BW79" s="103">
        <v>0</v>
      </c>
      <c r="BX79" s="103">
        <v>0</v>
      </c>
      <c r="BY79" s="103">
        <v>0</v>
      </c>
      <c r="BZ79" s="103">
        <v>0</v>
      </c>
      <c r="CA79" s="103">
        <v>0</v>
      </c>
      <c r="CB79" s="103">
        <v>0</v>
      </c>
      <c r="CC79" s="103">
        <v>0</v>
      </c>
      <c r="CD79" s="103">
        <v>0</v>
      </c>
      <c r="CE79" s="103">
        <v>0</v>
      </c>
      <c r="CF79" s="103">
        <v>0</v>
      </c>
      <c r="CG79" s="103">
        <v>0</v>
      </c>
      <c r="CH79" s="103">
        <v>0</v>
      </c>
      <c r="CI79" s="103">
        <v>0</v>
      </c>
      <c r="CJ79" s="103">
        <v>0</v>
      </c>
      <c r="CK79" s="103">
        <v>0</v>
      </c>
      <c r="CL79" s="103">
        <v>0</v>
      </c>
      <c r="CM79" s="103">
        <v>0</v>
      </c>
      <c r="CN79" s="103">
        <v>0</v>
      </c>
      <c r="CO79" s="103">
        <v>0</v>
      </c>
      <c r="CP79" s="103">
        <v>0</v>
      </c>
      <c r="CQ79" s="103">
        <v>0</v>
      </c>
      <c r="CR79" s="103">
        <v>0</v>
      </c>
      <c r="CS79" s="103">
        <v>0</v>
      </c>
      <c r="CT79" s="103">
        <v>0</v>
      </c>
      <c r="CU79" s="103">
        <v>0</v>
      </c>
    </row>
    <row r="80" spans="2:99" x14ac:dyDescent="0.2">
      <c r="C80" s="102" t="s">
        <v>245</v>
      </c>
      <c r="D80" s="103">
        <v>0</v>
      </c>
      <c r="E80" s="103">
        <v>0</v>
      </c>
      <c r="F80" s="103">
        <v>0</v>
      </c>
      <c r="G80" s="103">
        <v>0</v>
      </c>
      <c r="H80" s="103">
        <v>39.007495835646864</v>
      </c>
      <c r="I80" s="103">
        <v>31408.835646862852</v>
      </c>
      <c r="J80" s="103">
        <v>68.120356676816016</v>
      </c>
      <c r="K80" s="103">
        <v>54850.51119617225</v>
      </c>
      <c r="L80" s="103">
        <v>36</v>
      </c>
      <c r="M80" s="103">
        <v>28987.199999999997</v>
      </c>
      <c r="N80" s="103">
        <v>48</v>
      </c>
      <c r="O80" s="103">
        <v>38649.599999999999</v>
      </c>
      <c r="P80" s="103">
        <v>50</v>
      </c>
      <c r="Q80" s="103">
        <v>40260</v>
      </c>
      <c r="R80" s="103">
        <v>48</v>
      </c>
      <c r="S80" s="103">
        <v>38649.599999999999</v>
      </c>
      <c r="T80" s="103">
        <v>20</v>
      </c>
      <c r="U80" s="103">
        <v>16103.999999999998</v>
      </c>
      <c r="V80" s="103">
        <v>24</v>
      </c>
      <c r="W80" s="103">
        <v>19324.8</v>
      </c>
      <c r="X80" s="103">
        <v>23</v>
      </c>
      <c r="Y80" s="103">
        <v>18519.599999999999</v>
      </c>
      <c r="Z80" s="103">
        <v>20</v>
      </c>
      <c r="AA80" s="103">
        <v>16103.999999999998</v>
      </c>
      <c r="AB80" s="103">
        <v>9</v>
      </c>
      <c r="AC80" s="103">
        <v>7246.7999999999993</v>
      </c>
      <c r="AD80" s="103">
        <v>7</v>
      </c>
      <c r="AE80" s="103">
        <v>5636.4</v>
      </c>
      <c r="AF80" s="103">
        <v>7</v>
      </c>
      <c r="AG80" s="103">
        <v>5636.4</v>
      </c>
      <c r="AH80" s="103">
        <v>9</v>
      </c>
      <c r="AI80" s="103">
        <v>7246.7999999999993</v>
      </c>
      <c r="AJ80" s="103">
        <v>7</v>
      </c>
      <c r="AK80" s="103">
        <v>5636.4</v>
      </c>
      <c r="AL80" s="103">
        <v>3</v>
      </c>
      <c r="AM80" s="103">
        <v>2415.6</v>
      </c>
      <c r="AN80" s="103">
        <v>4</v>
      </c>
      <c r="AO80" s="103">
        <v>3220.7999999999997</v>
      </c>
      <c r="AP80" s="103">
        <v>5</v>
      </c>
      <c r="AQ80" s="103">
        <v>4025.9999999999995</v>
      </c>
      <c r="AR80" s="103">
        <v>4</v>
      </c>
      <c r="AS80" s="103">
        <v>3220.7999999999997</v>
      </c>
      <c r="AT80" s="103">
        <v>3</v>
      </c>
      <c r="AU80" s="103">
        <v>2415.6</v>
      </c>
      <c r="AV80" s="103">
        <v>3</v>
      </c>
      <c r="AW80" s="103">
        <v>2415.6</v>
      </c>
      <c r="AX80" s="103">
        <v>3</v>
      </c>
      <c r="AY80" s="103">
        <v>2415.6</v>
      </c>
      <c r="AZ80" s="103">
        <v>2</v>
      </c>
      <c r="BA80" s="103">
        <v>1610.3999999999999</v>
      </c>
      <c r="BB80" s="103">
        <v>3</v>
      </c>
      <c r="BC80" s="103">
        <v>2415.6</v>
      </c>
      <c r="BD80" s="103">
        <v>2</v>
      </c>
      <c r="BE80" s="103">
        <v>1610.3999999999999</v>
      </c>
      <c r="BF80" s="103">
        <v>2</v>
      </c>
      <c r="BG80" s="103">
        <v>1610.3999999999999</v>
      </c>
      <c r="BH80" s="103">
        <v>0</v>
      </c>
      <c r="BI80" s="103">
        <v>0</v>
      </c>
      <c r="BJ80" s="103">
        <v>0</v>
      </c>
      <c r="BK80" s="103">
        <v>0</v>
      </c>
      <c r="BL80" s="103">
        <v>0</v>
      </c>
      <c r="BM80" s="103">
        <v>0</v>
      </c>
      <c r="BN80" s="103">
        <v>0</v>
      </c>
      <c r="BO80" s="103">
        <v>0</v>
      </c>
      <c r="BP80" s="103">
        <v>0</v>
      </c>
      <c r="BQ80" s="103">
        <v>0</v>
      </c>
      <c r="BR80" s="103">
        <v>0</v>
      </c>
      <c r="BS80" s="103">
        <v>0</v>
      </c>
      <c r="BT80" s="103">
        <v>0</v>
      </c>
      <c r="BU80" s="103">
        <v>0</v>
      </c>
      <c r="BV80" s="103">
        <v>0</v>
      </c>
      <c r="BW80" s="103">
        <v>0</v>
      </c>
      <c r="BX80" s="103">
        <v>0</v>
      </c>
      <c r="BY80" s="103">
        <v>0</v>
      </c>
      <c r="BZ80" s="103">
        <v>0</v>
      </c>
      <c r="CA80" s="103">
        <v>0</v>
      </c>
      <c r="CB80" s="103">
        <v>0</v>
      </c>
      <c r="CC80" s="103">
        <v>0</v>
      </c>
      <c r="CD80" s="103">
        <v>0</v>
      </c>
      <c r="CE80" s="103">
        <v>0</v>
      </c>
      <c r="CF80" s="103">
        <v>0</v>
      </c>
      <c r="CG80" s="103">
        <v>0</v>
      </c>
      <c r="CH80" s="103">
        <v>0</v>
      </c>
      <c r="CI80" s="103">
        <v>0</v>
      </c>
      <c r="CJ80" s="103">
        <v>0</v>
      </c>
      <c r="CK80" s="103">
        <v>0</v>
      </c>
      <c r="CL80" s="103">
        <v>0</v>
      </c>
      <c r="CM80" s="103">
        <v>0</v>
      </c>
      <c r="CN80" s="103">
        <v>0</v>
      </c>
      <c r="CO80" s="103">
        <v>0</v>
      </c>
      <c r="CP80" s="103">
        <v>0</v>
      </c>
      <c r="CQ80" s="103">
        <v>0</v>
      </c>
      <c r="CR80" s="103">
        <v>0</v>
      </c>
      <c r="CS80" s="103">
        <v>0</v>
      </c>
      <c r="CT80" s="103">
        <v>0</v>
      </c>
      <c r="CU80" s="103">
        <v>0</v>
      </c>
    </row>
    <row r="81" spans="2:99" x14ac:dyDescent="0.2">
      <c r="C81" s="102" t="s">
        <v>246</v>
      </c>
      <c r="D81" s="103">
        <v>0</v>
      </c>
      <c r="E81" s="103">
        <v>0</v>
      </c>
      <c r="F81" s="103">
        <v>0</v>
      </c>
      <c r="G81" s="103">
        <v>0</v>
      </c>
      <c r="H81" s="103">
        <v>40.604293910790297</v>
      </c>
      <c r="I81" s="103">
        <v>30599.395891171567</v>
      </c>
      <c r="J81" s="103">
        <v>65.986037407568517</v>
      </c>
      <c r="K81" s="103">
        <v>49727.077790343639</v>
      </c>
      <c r="L81" s="103">
        <v>34</v>
      </c>
      <c r="M81" s="103">
        <v>25622.400000000001</v>
      </c>
      <c r="N81" s="103">
        <v>47</v>
      </c>
      <c r="O81" s="103">
        <v>35419.200000000004</v>
      </c>
      <c r="P81" s="103">
        <v>52</v>
      </c>
      <c r="Q81" s="103">
        <v>39187.200000000004</v>
      </c>
      <c r="R81" s="103">
        <v>51</v>
      </c>
      <c r="S81" s="103">
        <v>38433.599999999999</v>
      </c>
      <c r="T81" s="103">
        <v>19</v>
      </c>
      <c r="U81" s="103">
        <v>14318.4</v>
      </c>
      <c r="V81" s="103">
        <v>25</v>
      </c>
      <c r="W81" s="103">
        <v>18840</v>
      </c>
      <c r="X81" s="103">
        <v>25</v>
      </c>
      <c r="Y81" s="103">
        <v>18840</v>
      </c>
      <c r="Z81" s="103">
        <v>19</v>
      </c>
      <c r="AA81" s="103">
        <v>14318.4</v>
      </c>
      <c r="AB81" s="103">
        <v>9</v>
      </c>
      <c r="AC81" s="103">
        <v>6782.4000000000005</v>
      </c>
      <c r="AD81" s="103">
        <v>7</v>
      </c>
      <c r="AE81" s="103">
        <v>5275.2</v>
      </c>
      <c r="AF81" s="103">
        <v>6</v>
      </c>
      <c r="AG81" s="103">
        <v>4521.6000000000004</v>
      </c>
      <c r="AH81" s="103">
        <v>9</v>
      </c>
      <c r="AI81" s="103">
        <v>6782.4000000000005</v>
      </c>
      <c r="AJ81" s="103">
        <v>7</v>
      </c>
      <c r="AK81" s="103">
        <v>5275.2</v>
      </c>
      <c r="AL81" s="103">
        <v>4</v>
      </c>
      <c r="AM81" s="103">
        <v>3014.4</v>
      </c>
      <c r="AN81" s="103">
        <v>3</v>
      </c>
      <c r="AO81" s="103">
        <v>2260.8000000000002</v>
      </c>
      <c r="AP81" s="103">
        <v>4</v>
      </c>
      <c r="AQ81" s="103">
        <v>3014.4</v>
      </c>
      <c r="AR81" s="103">
        <v>4</v>
      </c>
      <c r="AS81" s="103">
        <v>3014.4</v>
      </c>
      <c r="AT81" s="103">
        <v>2</v>
      </c>
      <c r="AU81" s="103">
        <v>1507.2</v>
      </c>
      <c r="AV81" s="103">
        <v>3</v>
      </c>
      <c r="AW81" s="103">
        <v>2260.8000000000002</v>
      </c>
      <c r="AX81" s="103">
        <v>3</v>
      </c>
      <c r="AY81" s="103">
        <v>2260.8000000000002</v>
      </c>
      <c r="AZ81" s="103">
        <v>3</v>
      </c>
      <c r="BA81" s="103">
        <v>2260.8000000000002</v>
      </c>
      <c r="BB81" s="103">
        <v>3</v>
      </c>
      <c r="BC81" s="103">
        <v>2260.8000000000002</v>
      </c>
      <c r="BD81" s="103">
        <v>2</v>
      </c>
      <c r="BE81" s="103">
        <v>1507.2</v>
      </c>
      <c r="BF81" s="103">
        <v>2</v>
      </c>
      <c r="BG81" s="103">
        <v>1507.2</v>
      </c>
      <c r="BH81" s="103">
        <v>0</v>
      </c>
      <c r="BI81" s="103">
        <v>0</v>
      </c>
      <c r="BJ81" s="103">
        <v>0</v>
      </c>
      <c r="BK81" s="103">
        <v>0</v>
      </c>
      <c r="BL81" s="103">
        <v>0</v>
      </c>
      <c r="BM81" s="103">
        <v>0</v>
      </c>
      <c r="BN81" s="103">
        <v>0</v>
      </c>
      <c r="BO81" s="103">
        <v>0</v>
      </c>
      <c r="BP81" s="103">
        <v>0</v>
      </c>
      <c r="BQ81" s="103">
        <v>0</v>
      </c>
      <c r="BR81" s="103">
        <v>0</v>
      </c>
      <c r="BS81" s="103">
        <v>0</v>
      </c>
      <c r="BT81" s="103">
        <v>0</v>
      </c>
      <c r="BU81" s="103">
        <v>0</v>
      </c>
      <c r="BV81" s="103">
        <v>0</v>
      </c>
      <c r="BW81" s="103">
        <v>0</v>
      </c>
      <c r="BX81" s="103">
        <v>0</v>
      </c>
      <c r="BY81" s="103">
        <v>0</v>
      </c>
      <c r="BZ81" s="103">
        <v>0</v>
      </c>
      <c r="CA81" s="103">
        <v>0</v>
      </c>
      <c r="CB81" s="103">
        <v>0</v>
      </c>
      <c r="CC81" s="103">
        <v>0</v>
      </c>
      <c r="CD81" s="103">
        <v>0</v>
      </c>
      <c r="CE81" s="103">
        <v>0</v>
      </c>
      <c r="CF81" s="103">
        <v>0</v>
      </c>
      <c r="CG81" s="103">
        <v>0</v>
      </c>
      <c r="CH81" s="103">
        <v>0</v>
      </c>
      <c r="CI81" s="103">
        <v>0</v>
      </c>
      <c r="CJ81" s="103">
        <v>0</v>
      </c>
      <c r="CK81" s="103">
        <v>0</v>
      </c>
      <c r="CL81" s="103">
        <v>0</v>
      </c>
      <c r="CM81" s="103">
        <v>0</v>
      </c>
      <c r="CN81" s="103">
        <v>0</v>
      </c>
      <c r="CO81" s="103">
        <v>0</v>
      </c>
      <c r="CP81" s="103">
        <v>0</v>
      </c>
      <c r="CQ81" s="103">
        <v>0</v>
      </c>
      <c r="CR81" s="103">
        <v>0</v>
      </c>
      <c r="CS81" s="103">
        <v>0</v>
      </c>
      <c r="CT81" s="103">
        <v>0</v>
      </c>
      <c r="CU81" s="103">
        <v>0</v>
      </c>
    </row>
    <row r="82" spans="2:99" x14ac:dyDescent="0.2">
      <c r="C82" s="102" t="s">
        <v>247</v>
      </c>
      <c r="D82" s="103">
        <v>0</v>
      </c>
      <c r="E82" s="103">
        <v>0</v>
      </c>
      <c r="F82" s="103">
        <v>0</v>
      </c>
      <c r="G82" s="103">
        <v>0</v>
      </c>
      <c r="H82" s="103">
        <v>39.463723857116413</v>
      </c>
      <c r="I82" s="103">
        <v>20079.142698500826</v>
      </c>
      <c r="J82" s="103">
        <v>70.076816006959547</v>
      </c>
      <c r="K82" s="103">
        <v>35655.083984341007</v>
      </c>
      <c r="L82" s="103">
        <v>40</v>
      </c>
      <c r="M82" s="103">
        <v>20351.999999999996</v>
      </c>
      <c r="N82" s="103">
        <v>56</v>
      </c>
      <c r="O82" s="103">
        <v>28492.799999999996</v>
      </c>
      <c r="P82" s="103">
        <v>51</v>
      </c>
      <c r="Q82" s="103">
        <v>25948.799999999996</v>
      </c>
      <c r="R82" s="103">
        <v>51</v>
      </c>
      <c r="S82" s="103">
        <v>25948.799999999996</v>
      </c>
      <c r="T82" s="103">
        <v>21</v>
      </c>
      <c r="U82" s="103">
        <v>10684.799999999997</v>
      </c>
      <c r="V82" s="103">
        <v>26</v>
      </c>
      <c r="W82" s="103">
        <v>13228.799999999997</v>
      </c>
      <c r="X82" s="103">
        <v>23</v>
      </c>
      <c r="Y82" s="103">
        <v>11702.399999999998</v>
      </c>
      <c r="Z82" s="103">
        <v>22</v>
      </c>
      <c r="AA82" s="103">
        <v>11193.599999999999</v>
      </c>
      <c r="AB82" s="103">
        <v>9</v>
      </c>
      <c r="AC82" s="103">
        <v>4579.1999999999989</v>
      </c>
      <c r="AD82" s="103">
        <v>7</v>
      </c>
      <c r="AE82" s="103">
        <v>3561.5999999999995</v>
      </c>
      <c r="AF82" s="103">
        <v>8</v>
      </c>
      <c r="AG82" s="103">
        <v>4070.3999999999992</v>
      </c>
      <c r="AH82" s="103">
        <v>10</v>
      </c>
      <c r="AI82" s="103">
        <v>5087.9999999999991</v>
      </c>
      <c r="AJ82" s="103">
        <v>7</v>
      </c>
      <c r="AK82" s="103">
        <v>3561.5999999999995</v>
      </c>
      <c r="AL82" s="103">
        <v>4</v>
      </c>
      <c r="AM82" s="103">
        <v>2035.1999999999996</v>
      </c>
      <c r="AN82" s="103">
        <v>4</v>
      </c>
      <c r="AO82" s="103">
        <v>2035.1999999999996</v>
      </c>
      <c r="AP82" s="103">
        <v>4</v>
      </c>
      <c r="AQ82" s="103">
        <v>2035.1999999999996</v>
      </c>
      <c r="AR82" s="103">
        <v>4</v>
      </c>
      <c r="AS82" s="103">
        <v>2035.1999999999996</v>
      </c>
      <c r="AT82" s="103">
        <v>3</v>
      </c>
      <c r="AU82" s="103">
        <v>1526.3999999999996</v>
      </c>
      <c r="AV82" s="103">
        <v>3</v>
      </c>
      <c r="AW82" s="103">
        <v>1526.3999999999996</v>
      </c>
      <c r="AX82" s="103">
        <v>3</v>
      </c>
      <c r="AY82" s="103">
        <v>1526.3999999999996</v>
      </c>
      <c r="AZ82" s="103">
        <v>2</v>
      </c>
      <c r="BA82" s="103">
        <v>1017.5999999999998</v>
      </c>
      <c r="BB82" s="103">
        <v>3</v>
      </c>
      <c r="BC82" s="103">
        <v>1526.3999999999996</v>
      </c>
      <c r="BD82" s="103">
        <v>2</v>
      </c>
      <c r="BE82" s="103">
        <v>1017.5999999999998</v>
      </c>
      <c r="BF82" s="103">
        <v>2</v>
      </c>
      <c r="BG82" s="103">
        <v>1017.5999999999998</v>
      </c>
      <c r="BH82" s="103">
        <v>0</v>
      </c>
      <c r="BI82" s="103">
        <v>0</v>
      </c>
      <c r="BJ82" s="103">
        <v>0</v>
      </c>
      <c r="BK82" s="103">
        <v>0</v>
      </c>
      <c r="BL82" s="103">
        <v>0</v>
      </c>
      <c r="BM82" s="103">
        <v>0</v>
      </c>
      <c r="BN82" s="103">
        <v>0</v>
      </c>
      <c r="BO82" s="103">
        <v>0</v>
      </c>
      <c r="BP82" s="103">
        <v>0</v>
      </c>
      <c r="BQ82" s="103">
        <v>0</v>
      </c>
      <c r="BR82" s="103">
        <v>0</v>
      </c>
      <c r="BS82" s="103">
        <v>0</v>
      </c>
      <c r="BT82" s="103">
        <v>0</v>
      </c>
      <c r="BU82" s="103">
        <v>0</v>
      </c>
      <c r="BV82" s="103">
        <v>0</v>
      </c>
      <c r="BW82" s="103">
        <v>0</v>
      </c>
      <c r="BX82" s="103">
        <v>0</v>
      </c>
      <c r="BY82" s="103">
        <v>0</v>
      </c>
      <c r="BZ82" s="103">
        <v>0</v>
      </c>
      <c r="CA82" s="103">
        <v>0</v>
      </c>
      <c r="CB82" s="103">
        <v>0</v>
      </c>
      <c r="CC82" s="103">
        <v>0</v>
      </c>
      <c r="CD82" s="103">
        <v>0</v>
      </c>
      <c r="CE82" s="103">
        <v>0</v>
      </c>
      <c r="CF82" s="103">
        <v>0</v>
      </c>
      <c r="CG82" s="103">
        <v>0</v>
      </c>
      <c r="CH82" s="103">
        <v>0</v>
      </c>
      <c r="CI82" s="103">
        <v>0</v>
      </c>
      <c r="CJ82" s="103">
        <v>0</v>
      </c>
      <c r="CK82" s="103">
        <v>0</v>
      </c>
      <c r="CL82" s="103">
        <v>0</v>
      </c>
      <c r="CM82" s="103">
        <v>0</v>
      </c>
      <c r="CN82" s="103">
        <v>0</v>
      </c>
      <c r="CO82" s="103">
        <v>0</v>
      </c>
      <c r="CP82" s="103">
        <v>0</v>
      </c>
      <c r="CQ82" s="103">
        <v>0</v>
      </c>
      <c r="CR82" s="103">
        <v>0</v>
      </c>
      <c r="CS82" s="103">
        <v>0</v>
      </c>
      <c r="CT82" s="103">
        <v>0</v>
      </c>
      <c r="CU82" s="103">
        <v>0</v>
      </c>
    </row>
    <row r="83" spans="2:99" x14ac:dyDescent="0.2">
      <c r="C83" s="102" t="s">
        <v>248</v>
      </c>
      <c r="D83" s="103">
        <v>0</v>
      </c>
      <c r="E83" s="103">
        <v>0</v>
      </c>
      <c r="F83" s="103">
        <v>0</v>
      </c>
      <c r="G83" s="103">
        <v>0</v>
      </c>
      <c r="H83" s="103">
        <v>33.190588561910047</v>
      </c>
      <c r="I83" s="103">
        <v>28557.182398667403</v>
      </c>
      <c r="J83" s="103">
        <v>62.784558503697262</v>
      </c>
      <c r="K83" s="103">
        <v>54019.834136581121</v>
      </c>
      <c r="L83" s="103">
        <v>36</v>
      </c>
      <c r="M83" s="103">
        <v>30974.399999999998</v>
      </c>
      <c r="N83" s="103">
        <v>55</v>
      </c>
      <c r="O83" s="103">
        <v>47322</v>
      </c>
      <c r="P83" s="103">
        <v>46</v>
      </c>
      <c r="Q83" s="103">
        <v>39578.400000000001</v>
      </c>
      <c r="R83" s="103">
        <v>43</v>
      </c>
      <c r="S83" s="103">
        <v>36997.199999999997</v>
      </c>
      <c r="T83" s="103">
        <v>18</v>
      </c>
      <c r="U83" s="103">
        <v>15487.199999999999</v>
      </c>
      <c r="V83" s="103">
        <v>25</v>
      </c>
      <c r="W83" s="103">
        <v>21510</v>
      </c>
      <c r="X83" s="103">
        <v>23</v>
      </c>
      <c r="Y83" s="103">
        <v>19789.2</v>
      </c>
      <c r="Z83" s="103">
        <v>17</v>
      </c>
      <c r="AA83" s="103">
        <v>14626.8</v>
      </c>
      <c r="AB83" s="103">
        <v>8</v>
      </c>
      <c r="AC83" s="103">
        <v>6883.2</v>
      </c>
      <c r="AD83" s="103">
        <v>6</v>
      </c>
      <c r="AE83" s="103">
        <v>5162.3999999999996</v>
      </c>
      <c r="AF83" s="103">
        <v>7</v>
      </c>
      <c r="AG83" s="103">
        <v>6022.8</v>
      </c>
      <c r="AH83" s="103">
        <v>10</v>
      </c>
      <c r="AI83" s="103">
        <v>8604</v>
      </c>
      <c r="AJ83" s="103">
        <v>6</v>
      </c>
      <c r="AK83" s="103">
        <v>5162.3999999999996</v>
      </c>
      <c r="AL83" s="103">
        <v>3</v>
      </c>
      <c r="AM83" s="103">
        <v>2581.1999999999998</v>
      </c>
      <c r="AN83" s="103">
        <v>4</v>
      </c>
      <c r="AO83" s="103">
        <v>3441.6</v>
      </c>
      <c r="AP83" s="103">
        <v>4</v>
      </c>
      <c r="AQ83" s="103">
        <v>3441.6</v>
      </c>
      <c r="AR83" s="103">
        <v>3</v>
      </c>
      <c r="AS83" s="103">
        <v>2581.1999999999998</v>
      </c>
      <c r="AT83" s="103">
        <v>3</v>
      </c>
      <c r="AU83" s="103">
        <v>2581.1999999999998</v>
      </c>
      <c r="AV83" s="103">
        <v>3</v>
      </c>
      <c r="AW83" s="103">
        <v>2581.1999999999998</v>
      </c>
      <c r="AX83" s="103">
        <v>3</v>
      </c>
      <c r="AY83" s="103">
        <v>2581.1999999999998</v>
      </c>
      <c r="AZ83" s="103">
        <v>3</v>
      </c>
      <c r="BA83" s="103">
        <v>2581.1999999999998</v>
      </c>
      <c r="BB83" s="103">
        <v>3</v>
      </c>
      <c r="BC83" s="103">
        <v>2581.1999999999998</v>
      </c>
      <c r="BD83" s="103">
        <v>2</v>
      </c>
      <c r="BE83" s="103">
        <v>1720.8</v>
      </c>
      <c r="BF83" s="103">
        <v>2</v>
      </c>
      <c r="BG83" s="103">
        <v>1720.8</v>
      </c>
      <c r="BH83" s="103">
        <v>0</v>
      </c>
      <c r="BI83" s="103">
        <v>0</v>
      </c>
      <c r="BJ83" s="103">
        <v>0</v>
      </c>
      <c r="BK83" s="103">
        <v>0</v>
      </c>
      <c r="BL83" s="103">
        <v>0</v>
      </c>
      <c r="BM83" s="103">
        <v>0</v>
      </c>
      <c r="BN83" s="103">
        <v>0</v>
      </c>
      <c r="BO83" s="103">
        <v>0</v>
      </c>
      <c r="BP83" s="103">
        <v>0</v>
      </c>
      <c r="BQ83" s="103">
        <v>0</v>
      </c>
      <c r="BR83" s="103">
        <v>0</v>
      </c>
      <c r="BS83" s="103">
        <v>0</v>
      </c>
      <c r="BT83" s="103">
        <v>0</v>
      </c>
      <c r="BU83" s="103">
        <v>0</v>
      </c>
      <c r="BV83" s="103">
        <v>0</v>
      </c>
      <c r="BW83" s="103">
        <v>0</v>
      </c>
      <c r="BX83" s="103">
        <v>0</v>
      </c>
      <c r="BY83" s="103">
        <v>0</v>
      </c>
      <c r="BZ83" s="103">
        <v>0</v>
      </c>
      <c r="CA83" s="103">
        <v>0</v>
      </c>
      <c r="CB83" s="103">
        <v>0</v>
      </c>
      <c r="CC83" s="103">
        <v>0</v>
      </c>
      <c r="CD83" s="103">
        <v>0</v>
      </c>
      <c r="CE83" s="103">
        <v>0</v>
      </c>
      <c r="CF83" s="103">
        <v>0</v>
      </c>
      <c r="CG83" s="103">
        <v>0</v>
      </c>
      <c r="CH83" s="103">
        <v>0</v>
      </c>
      <c r="CI83" s="103">
        <v>0</v>
      </c>
      <c r="CJ83" s="103">
        <v>0</v>
      </c>
      <c r="CK83" s="103">
        <v>0</v>
      </c>
      <c r="CL83" s="103">
        <v>0</v>
      </c>
      <c r="CM83" s="103">
        <v>0</v>
      </c>
      <c r="CN83" s="103">
        <v>0</v>
      </c>
      <c r="CO83" s="103">
        <v>0</v>
      </c>
      <c r="CP83" s="103">
        <v>0</v>
      </c>
      <c r="CQ83" s="103">
        <v>0</v>
      </c>
      <c r="CR83" s="103">
        <v>0</v>
      </c>
      <c r="CS83" s="103">
        <v>0</v>
      </c>
      <c r="CT83" s="103">
        <v>0</v>
      </c>
      <c r="CU83" s="103">
        <v>0</v>
      </c>
    </row>
    <row r="84" spans="2:99" x14ac:dyDescent="0.2">
      <c r="C84" s="102" t="s">
        <v>249</v>
      </c>
      <c r="D84" s="103">
        <v>0</v>
      </c>
      <c r="E84" s="103">
        <v>0</v>
      </c>
      <c r="F84" s="103">
        <v>0</v>
      </c>
      <c r="G84" s="103">
        <v>0</v>
      </c>
      <c r="H84" s="103">
        <v>39.577780862483806</v>
      </c>
      <c r="I84" s="103">
        <v>30918.162409772347</v>
      </c>
      <c r="J84" s="103">
        <v>71.321835580687249</v>
      </c>
      <c r="K84" s="103">
        <v>55716.617955632872</v>
      </c>
      <c r="L84" s="103">
        <v>40</v>
      </c>
      <c r="M84" s="103">
        <v>31247.999999999996</v>
      </c>
      <c r="N84" s="103">
        <v>50</v>
      </c>
      <c r="O84" s="103">
        <v>39060</v>
      </c>
      <c r="P84" s="103">
        <v>46</v>
      </c>
      <c r="Q84" s="103">
        <v>35935.199999999997</v>
      </c>
      <c r="R84" s="103">
        <v>50</v>
      </c>
      <c r="S84" s="103">
        <v>39060</v>
      </c>
      <c r="T84" s="103">
        <v>17</v>
      </c>
      <c r="U84" s="103">
        <v>13280.4</v>
      </c>
      <c r="V84" s="103">
        <v>22</v>
      </c>
      <c r="W84" s="103">
        <v>17186.399999999998</v>
      </c>
      <c r="X84" s="103">
        <v>24</v>
      </c>
      <c r="Y84" s="103">
        <v>18748.8</v>
      </c>
      <c r="Z84" s="103">
        <v>20</v>
      </c>
      <c r="AA84" s="103">
        <v>15623.999999999998</v>
      </c>
      <c r="AB84" s="103">
        <v>9</v>
      </c>
      <c r="AC84" s="103">
        <v>7030.7999999999993</v>
      </c>
      <c r="AD84" s="103">
        <v>7</v>
      </c>
      <c r="AE84" s="103">
        <v>5468.4</v>
      </c>
      <c r="AF84" s="103">
        <v>7</v>
      </c>
      <c r="AG84" s="103">
        <v>5468.4</v>
      </c>
      <c r="AH84" s="103">
        <v>10</v>
      </c>
      <c r="AI84" s="103">
        <v>7811.9999999999991</v>
      </c>
      <c r="AJ84" s="103">
        <v>6</v>
      </c>
      <c r="AK84" s="103">
        <v>4687.2</v>
      </c>
      <c r="AL84" s="103">
        <v>3</v>
      </c>
      <c r="AM84" s="103">
        <v>2343.6</v>
      </c>
      <c r="AN84" s="103">
        <v>4</v>
      </c>
      <c r="AO84" s="103">
        <v>3124.7999999999997</v>
      </c>
      <c r="AP84" s="103">
        <v>5</v>
      </c>
      <c r="AQ84" s="103">
        <v>3905.9999999999995</v>
      </c>
      <c r="AR84" s="103">
        <v>4</v>
      </c>
      <c r="AS84" s="103">
        <v>3124.7999999999997</v>
      </c>
      <c r="AT84" s="103">
        <v>2</v>
      </c>
      <c r="AU84" s="103">
        <v>1562.3999999999999</v>
      </c>
      <c r="AV84" s="103">
        <v>3</v>
      </c>
      <c r="AW84" s="103">
        <v>2343.6</v>
      </c>
      <c r="AX84" s="103">
        <v>3</v>
      </c>
      <c r="AY84" s="103">
        <v>2343.6</v>
      </c>
      <c r="AZ84" s="103">
        <v>2</v>
      </c>
      <c r="BA84" s="103">
        <v>1562.3999999999999</v>
      </c>
      <c r="BB84" s="103">
        <v>3</v>
      </c>
      <c r="BC84" s="103">
        <v>2343.6</v>
      </c>
      <c r="BD84" s="103">
        <v>2</v>
      </c>
      <c r="BE84" s="103">
        <v>1562.3999999999999</v>
      </c>
      <c r="BF84" s="103">
        <v>2</v>
      </c>
      <c r="BG84" s="103">
        <v>1562.3999999999999</v>
      </c>
      <c r="BH84" s="103">
        <v>0</v>
      </c>
      <c r="BI84" s="103">
        <v>0</v>
      </c>
      <c r="BJ84" s="103">
        <v>0</v>
      </c>
      <c r="BK84" s="103">
        <v>0</v>
      </c>
      <c r="BL84" s="103">
        <v>0</v>
      </c>
      <c r="BM84" s="103">
        <v>0</v>
      </c>
      <c r="BN84" s="103">
        <v>0</v>
      </c>
      <c r="BO84" s="103">
        <v>0</v>
      </c>
      <c r="BP84" s="103">
        <v>0</v>
      </c>
      <c r="BQ84" s="103">
        <v>0</v>
      </c>
      <c r="BR84" s="103">
        <v>0</v>
      </c>
      <c r="BS84" s="103">
        <v>0</v>
      </c>
      <c r="BT84" s="103">
        <v>0</v>
      </c>
      <c r="BU84" s="103">
        <v>0</v>
      </c>
      <c r="BV84" s="103">
        <v>0</v>
      </c>
      <c r="BW84" s="103">
        <v>0</v>
      </c>
      <c r="BX84" s="103">
        <v>0</v>
      </c>
      <c r="BY84" s="103">
        <v>0</v>
      </c>
      <c r="BZ84" s="103">
        <v>0</v>
      </c>
      <c r="CA84" s="103">
        <v>0</v>
      </c>
      <c r="CB84" s="103">
        <v>0</v>
      </c>
      <c r="CC84" s="103">
        <v>0</v>
      </c>
      <c r="CD84" s="103">
        <v>0</v>
      </c>
      <c r="CE84" s="103">
        <v>0</v>
      </c>
      <c r="CF84" s="103">
        <v>0</v>
      </c>
      <c r="CG84" s="103">
        <v>0</v>
      </c>
      <c r="CH84" s="103">
        <v>0</v>
      </c>
      <c r="CI84" s="103">
        <v>0</v>
      </c>
      <c r="CJ84" s="103">
        <v>0</v>
      </c>
      <c r="CK84" s="103">
        <v>0</v>
      </c>
      <c r="CL84" s="103">
        <v>0</v>
      </c>
      <c r="CM84" s="103">
        <v>0</v>
      </c>
      <c r="CN84" s="103">
        <v>0</v>
      </c>
      <c r="CO84" s="103">
        <v>0</v>
      </c>
      <c r="CP84" s="103">
        <v>0</v>
      </c>
      <c r="CQ84" s="103">
        <v>0</v>
      </c>
      <c r="CR84" s="103">
        <v>0</v>
      </c>
      <c r="CS84" s="103">
        <v>0</v>
      </c>
      <c r="CT84" s="103">
        <v>0</v>
      </c>
      <c r="CU84" s="103">
        <v>0</v>
      </c>
    </row>
    <row r="85" spans="2:99" x14ac:dyDescent="0.2">
      <c r="C85" s="102" t="s">
        <v>250</v>
      </c>
      <c r="D85" s="103">
        <v>0</v>
      </c>
      <c r="E85" s="103">
        <v>0</v>
      </c>
      <c r="F85" s="103">
        <v>0</v>
      </c>
      <c r="G85" s="103">
        <v>0</v>
      </c>
      <c r="H85" s="103">
        <v>50.869424393855262</v>
      </c>
      <c r="I85" s="103">
        <v>7630.4136590782891</v>
      </c>
      <c r="J85" s="103">
        <v>81.993431926924757</v>
      </c>
      <c r="K85" s="103">
        <v>12299.014789038714</v>
      </c>
      <c r="L85" s="103">
        <v>46</v>
      </c>
      <c r="M85" s="103">
        <v>6900</v>
      </c>
      <c r="N85" s="103">
        <v>62</v>
      </c>
      <c r="O85" s="103">
        <v>9300</v>
      </c>
      <c r="P85" s="103">
        <v>54</v>
      </c>
      <c r="Q85" s="103">
        <v>8100</v>
      </c>
      <c r="R85" s="103">
        <v>59</v>
      </c>
      <c r="S85" s="103">
        <v>8850</v>
      </c>
      <c r="T85" s="103">
        <v>19</v>
      </c>
      <c r="U85" s="103">
        <v>2850</v>
      </c>
      <c r="V85" s="103">
        <v>26</v>
      </c>
      <c r="W85" s="103">
        <v>3900</v>
      </c>
      <c r="X85" s="103">
        <v>23</v>
      </c>
      <c r="Y85" s="103">
        <v>3450</v>
      </c>
      <c r="Z85" s="103">
        <v>22</v>
      </c>
      <c r="AA85" s="103">
        <v>3300</v>
      </c>
      <c r="AB85" s="103">
        <v>10</v>
      </c>
      <c r="AC85" s="103">
        <v>1500</v>
      </c>
      <c r="AD85" s="103">
        <v>8</v>
      </c>
      <c r="AE85" s="103">
        <v>1200</v>
      </c>
      <c r="AF85" s="103">
        <v>8</v>
      </c>
      <c r="AG85" s="103">
        <v>1200</v>
      </c>
      <c r="AH85" s="103">
        <v>11</v>
      </c>
      <c r="AI85" s="103">
        <v>1650</v>
      </c>
      <c r="AJ85" s="103">
        <v>6</v>
      </c>
      <c r="AK85" s="103">
        <v>900</v>
      </c>
      <c r="AL85" s="103">
        <v>4</v>
      </c>
      <c r="AM85" s="103">
        <v>600</v>
      </c>
      <c r="AN85" s="103">
        <v>4</v>
      </c>
      <c r="AO85" s="103">
        <v>600</v>
      </c>
      <c r="AP85" s="103">
        <v>4</v>
      </c>
      <c r="AQ85" s="103">
        <v>600</v>
      </c>
      <c r="AR85" s="103">
        <v>4</v>
      </c>
      <c r="AS85" s="103">
        <v>600</v>
      </c>
      <c r="AT85" s="103">
        <v>3</v>
      </c>
      <c r="AU85" s="103">
        <v>450</v>
      </c>
      <c r="AV85" s="103">
        <v>3</v>
      </c>
      <c r="AW85" s="103">
        <v>450</v>
      </c>
      <c r="AX85" s="103">
        <v>4</v>
      </c>
      <c r="AY85" s="103">
        <v>600</v>
      </c>
      <c r="AZ85" s="103">
        <v>3</v>
      </c>
      <c r="BA85" s="103">
        <v>450</v>
      </c>
      <c r="BB85" s="103">
        <v>3</v>
      </c>
      <c r="BC85" s="103">
        <v>450</v>
      </c>
      <c r="BD85" s="103">
        <v>2</v>
      </c>
      <c r="BE85" s="103">
        <v>300</v>
      </c>
      <c r="BF85" s="103">
        <v>2</v>
      </c>
      <c r="BG85" s="103">
        <v>300</v>
      </c>
      <c r="BH85" s="103">
        <v>0</v>
      </c>
      <c r="BI85" s="103">
        <v>0</v>
      </c>
      <c r="BJ85" s="103">
        <v>0</v>
      </c>
      <c r="BK85" s="103">
        <v>0</v>
      </c>
      <c r="BL85" s="103">
        <v>0</v>
      </c>
      <c r="BM85" s="103">
        <v>0</v>
      </c>
      <c r="BN85" s="103">
        <v>0</v>
      </c>
      <c r="BO85" s="103">
        <v>0</v>
      </c>
      <c r="BP85" s="103">
        <v>0</v>
      </c>
      <c r="BQ85" s="103">
        <v>0</v>
      </c>
      <c r="BR85" s="103">
        <v>0</v>
      </c>
      <c r="BS85" s="103">
        <v>0</v>
      </c>
      <c r="BT85" s="103">
        <v>0</v>
      </c>
      <c r="BU85" s="103">
        <v>0</v>
      </c>
      <c r="BV85" s="103">
        <v>0</v>
      </c>
      <c r="BW85" s="103">
        <v>0</v>
      </c>
      <c r="BX85" s="103">
        <v>0</v>
      </c>
      <c r="BY85" s="103">
        <v>0</v>
      </c>
      <c r="BZ85" s="103">
        <v>0</v>
      </c>
      <c r="CA85" s="103">
        <v>0</v>
      </c>
      <c r="CB85" s="103">
        <v>0</v>
      </c>
      <c r="CC85" s="103">
        <v>0</v>
      </c>
      <c r="CD85" s="103">
        <v>0</v>
      </c>
      <c r="CE85" s="103">
        <v>0</v>
      </c>
      <c r="CF85" s="103">
        <v>0</v>
      </c>
      <c r="CG85" s="103">
        <v>0</v>
      </c>
      <c r="CH85" s="103">
        <v>0</v>
      </c>
      <c r="CI85" s="103">
        <v>0</v>
      </c>
      <c r="CJ85" s="103">
        <v>0</v>
      </c>
      <c r="CK85" s="103">
        <v>0</v>
      </c>
      <c r="CL85" s="103">
        <v>0</v>
      </c>
      <c r="CM85" s="103">
        <v>0</v>
      </c>
      <c r="CN85" s="103">
        <v>0</v>
      </c>
      <c r="CO85" s="103">
        <v>0</v>
      </c>
      <c r="CP85" s="103">
        <v>0</v>
      </c>
      <c r="CQ85" s="103">
        <v>0</v>
      </c>
      <c r="CR85" s="103">
        <v>0</v>
      </c>
      <c r="CS85" s="103">
        <v>0</v>
      </c>
      <c r="CT85" s="103">
        <v>0</v>
      </c>
      <c r="CU85" s="103">
        <v>0</v>
      </c>
    </row>
    <row r="86" spans="2:99" x14ac:dyDescent="0.2">
      <c r="C86" s="102" t="s">
        <v>251</v>
      </c>
      <c r="D86" s="103">
        <v>0</v>
      </c>
      <c r="E86" s="103">
        <v>0</v>
      </c>
      <c r="F86" s="103">
        <v>0</v>
      </c>
      <c r="G86" s="103">
        <v>0</v>
      </c>
      <c r="H86" s="103">
        <v>44.824403109383681</v>
      </c>
      <c r="I86" s="103">
        <v>24205.177679067187</v>
      </c>
      <c r="J86" s="103">
        <v>72.74471509351892</v>
      </c>
      <c r="K86" s="103">
        <v>39282.146150500215</v>
      </c>
      <c r="L86" s="103">
        <v>40</v>
      </c>
      <c r="M86" s="103">
        <v>21600</v>
      </c>
      <c r="N86" s="103">
        <v>52</v>
      </c>
      <c r="O86" s="103">
        <v>28080</v>
      </c>
      <c r="P86" s="103">
        <v>49</v>
      </c>
      <c r="Q86" s="103">
        <v>26460</v>
      </c>
      <c r="R86" s="103">
        <v>50</v>
      </c>
      <c r="S86" s="103">
        <v>27000</v>
      </c>
      <c r="T86" s="103">
        <v>18</v>
      </c>
      <c r="U86" s="103">
        <v>9720</v>
      </c>
      <c r="V86" s="103">
        <v>25</v>
      </c>
      <c r="W86" s="103">
        <v>13500</v>
      </c>
      <c r="X86" s="103">
        <v>25</v>
      </c>
      <c r="Y86" s="103">
        <v>13500</v>
      </c>
      <c r="Z86" s="103">
        <v>19</v>
      </c>
      <c r="AA86" s="103">
        <v>10260</v>
      </c>
      <c r="AB86" s="103">
        <v>9</v>
      </c>
      <c r="AC86" s="103">
        <v>4860</v>
      </c>
      <c r="AD86" s="103">
        <v>7</v>
      </c>
      <c r="AE86" s="103">
        <v>3780</v>
      </c>
      <c r="AF86" s="103">
        <v>7</v>
      </c>
      <c r="AG86" s="103">
        <v>3780</v>
      </c>
      <c r="AH86" s="103">
        <v>9</v>
      </c>
      <c r="AI86" s="103">
        <v>4860</v>
      </c>
      <c r="AJ86" s="103">
        <v>7</v>
      </c>
      <c r="AK86" s="103">
        <v>3780</v>
      </c>
      <c r="AL86" s="103">
        <v>4</v>
      </c>
      <c r="AM86" s="103">
        <v>2160</v>
      </c>
      <c r="AN86" s="103">
        <v>4</v>
      </c>
      <c r="AO86" s="103">
        <v>2160</v>
      </c>
      <c r="AP86" s="103">
        <v>5</v>
      </c>
      <c r="AQ86" s="103">
        <v>2700</v>
      </c>
      <c r="AR86" s="103">
        <v>4</v>
      </c>
      <c r="AS86" s="103">
        <v>2160</v>
      </c>
      <c r="AT86" s="103">
        <v>2</v>
      </c>
      <c r="AU86" s="103">
        <v>1080</v>
      </c>
      <c r="AV86" s="103">
        <v>3</v>
      </c>
      <c r="AW86" s="103">
        <v>1620</v>
      </c>
      <c r="AX86" s="103">
        <v>4</v>
      </c>
      <c r="AY86" s="103">
        <v>2160</v>
      </c>
      <c r="AZ86" s="103">
        <v>3</v>
      </c>
      <c r="BA86" s="103">
        <v>1620</v>
      </c>
      <c r="BB86" s="103">
        <v>3</v>
      </c>
      <c r="BC86" s="103">
        <v>1620</v>
      </c>
      <c r="BD86" s="103">
        <v>2</v>
      </c>
      <c r="BE86" s="103">
        <v>1080</v>
      </c>
      <c r="BF86" s="103">
        <v>2</v>
      </c>
      <c r="BG86" s="103">
        <v>1080</v>
      </c>
      <c r="BH86" s="103">
        <v>0</v>
      </c>
      <c r="BI86" s="103">
        <v>0</v>
      </c>
      <c r="BJ86" s="103">
        <v>0</v>
      </c>
      <c r="BK86" s="103">
        <v>0</v>
      </c>
      <c r="BL86" s="103">
        <v>0</v>
      </c>
      <c r="BM86" s="103">
        <v>0</v>
      </c>
      <c r="BN86" s="103">
        <v>0</v>
      </c>
      <c r="BO86" s="103">
        <v>0</v>
      </c>
      <c r="BP86" s="103">
        <v>0</v>
      </c>
      <c r="BQ86" s="103">
        <v>0</v>
      </c>
      <c r="BR86" s="103">
        <v>0</v>
      </c>
      <c r="BS86" s="103">
        <v>0</v>
      </c>
      <c r="BT86" s="103">
        <v>0</v>
      </c>
      <c r="BU86" s="103">
        <v>0</v>
      </c>
      <c r="BV86" s="103">
        <v>0</v>
      </c>
      <c r="BW86" s="103">
        <v>0</v>
      </c>
      <c r="BX86" s="103">
        <v>0</v>
      </c>
      <c r="BY86" s="103">
        <v>0</v>
      </c>
      <c r="BZ86" s="103">
        <v>0</v>
      </c>
      <c r="CA86" s="103">
        <v>0</v>
      </c>
      <c r="CB86" s="103">
        <v>0</v>
      </c>
      <c r="CC86" s="103">
        <v>0</v>
      </c>
      <c r="CD86" s="103">
        <v>0</v>
      </c>
      <c r="CE86" s="103">
        <v>0</v>
      </c>
      <c r="CF86" s="103">
        <v>0</v>
      </c>
      <c r="CG86" s="103">
        <v>0</v>
      </c>
      <c r="CH86" s="103">
        <v>0</v>
      </c>
      <c r="CI86" s="103">
        <v>0</v>
      </c>
      <c r="CJ86" s="103">
        <v>0</v>
      </c>
      <c r="CK86" s="103">
        <v>0</v>
      </c>
      <c r="CL86" s="103">
        <v>0</v>
      </c>
      <c r="CM86" s="103">
        <v>0</v>
      </c>
      <c r="CN86" s="103">
        <v>0</v>
      </c>
      <c r="CO86" s="103">
        <v>0</v>
      </c>
      <c r="CP86" s="103">
        <v>0</v>
      </c>
      <c r="CQ86" s="103">
        <v>0</v>
      </c>
      <c r="CR86" s="103">
        <v>0</v>
      </c>
      <c r="CS86" s="103">
        <v>0</v>
      </c>
      <c r="CT86" s="103">
        <v>0</v>
      </c>
      <c r="CU86" s="103">
        <v>0</v>
      </c>
    </row>
    <row r="87" spans="2:99" x14ac:dyDescent="0.2">
      <c r="B87" s="102" t="s">
        <v>131</v>
      </c>
      <c r="C87" s="102" t="s">
        <v>252</v>
      </c>
      <c r="D87" s="103">
        <v>0</v>
      </c>
      <c r="E87" s="103">
        <v>0</v>
      </c>
      <c r="F87" s="103">
        <v>0</v>
      </c>
      <c r="G87" s="103">
        <v>0</v>
      </c>
      <c r="H87" s="103">
        <v>25.434712196927631</v>
      </c>
      <c r="I87" s="103">
        <v>49719.775402554129</v>
      </c>
      <c r="J87" s="103">
        <v>43.219965202261854</v>
      </c>
      <c r="K87" s="103">
        <v>84486.38797738147</v>
      </c>
      <c r="L87" s="103">
        <v>50</v>
      </c>
      <c r="M87" s="103">
        <v>97740</v>
      </c>
      <c r="N87" s="103">
        <v>41</v>
      </c>
      <c r="O87" s="103">
        <v>80146.8</v>
      </c>
      <c r="P87" s="103">
        <v>34</v>
      </c>
      <c r="Q87" s="103">
        <v>66463.199999999997</v>
      </c>
      <c r="R87" s="103">
        <v>37</v>
      </c>
      <c r="S87" s="103">
        <v>72327.599999999991</v>
      </c>
      <c r="T87" s="103">
        <v>13</v>
      </c>
      <c r="U87" s="103">
        <v>25412.399999999998</v>
      </c>
      <c r="V87" s="103">
        <v>21</v>
      </c>
      <c r="W87" s="103">
        <v>41050.799999999996</v>
      </c>
      <c r="X87" s="103">
        <v>21</v>
      </c>
      <c r="Y87" s="103">
        <v>41050.799999999996</v>
      </c>
      <c r="Z87" s="103">
        <v>20</v>
      </c>
      <c r="AA87" s="103">
        <v>39096</v>
      </c>
      <c r="AB87" s="103">
        <v>9</v>
      </c>
      <c r="AC87" s="103">
        <v>17593.2</v>
      </c>
      <c r="AD87" s="103">
        <v>7</v>
      </c>
      <c r="AE87" s="103">
        <v>13683.6</v>
      </c>
      <c r="AF87" s="103">
        <v>10</v>
      </c>
      <c r="AG87" s="103">
        <v>19548</v>
      </c>
      <c r="AH87" s="103">
        <v>8</v>
      </c>
      <c r="AI87" s="103">
        <v>15638.4</v>
      </c>
      <c r="AJ87" s="103">
        <v>4</v>
      </c>
      <c r="AK87" s="103">
        <v>7819.2</v>
      </c>
      <c r="AL87" s="103">
        <v>7</v>
      </c>
      <c r="AM87" s="103">
        <v>13683.6</v>
      </c>
      <c r="AN87" s="103">
        <v>4</v>
      </c>
      <c r="AO87" s="103">
        <v>7819.2</v>
      </c>
      <c r="AP87" s="103">
        <v>6</v>
      </c>
      <c r="AQ87" s="103">
        <v>11728.8</v>
      </c>
      <c r="AR87" s="103">
        <v>4</v>
      </c>
      <c r="AS87" s="103">
        <v>7819.2</v>
      </c>
      <c r="AT87" s="103">
        <v>3</v>
      </c>
      <c r="AU87" s="103">
        <v>5864.4</v>
      </c>
      <c r="AV87" s="103">
        <v>4</v>
      </c>
      <c r="AW87" s="103">
        <v>7819.2</v>
      </c>
      <c r="AX87" s="103">
        <v>3</v>
      </c>
      <c r="AY87" s="103">
        <v>5864.4</v>
      </c>
      <c r="AZ87" s="103">
        <v>2</v>
      </c>
      <c r="BA87" s="103">
        <v>3909.6</v>
      </c>
      <c r="BB87" s="103">
        <v>3</v>
      </c>
      <c r="BC87" s="103">
        <v>5864.4</v>
      </c>
      <c r="BD87" s="103">
        <v>2</v>
      </c>
      <c r="BE87" s="103">
        <v>3909.6</v>
      </c>
      <c r="BF87" s="103">
        <v>3</v>
      </c>
      <c r="BG87" s="103">
        <v>5864.4</v>
      </c>
      <c r="BH87" s="103">
        <v>0</v>
      </c>
      <c r="BI87" s="103">
        <v>0</v>
      </c>
      <c r="BJ87" s="103">
        <v>0</v>
      </c>
      <c r="BK87" s="103">
        <v>0</v>
      </c>
      <c r="BL87" s="103">
        <v>0</v>
      </c>
      <c r="BM87" s="103">
        <v>0</v>
      </c>
      <c r="BN87" s="103">
        <v>0</v>
      </c>
      <c r="BO87" s="103">
        <v>0</v>
      </c>
      <c r="BP87" s="103">
        <v>0</v>
      </c>
      <c r="BQ87" s="103">
        <v>0</v>
      </c>
      <c r="BR87" s="103">
        <v>0</v>
      </c>
      <c r="BS87" s="103">
        <v>0</v>
      </c>
      <c r="BT87" s="103">
        <v>0</v>
      </c>
      <c r="BU87" s="103">
        <v>0</v>
      </c>
      <c r="BV87" s="103">
        <v>0</v>
      </c>
      <c r="BW87" s="103">
        <v>0</v>
      </c>
      <c r="BX87" s="103">
        <v>0</v>
      </c>
      <c r="BY87" s="103">
        <v>0</v>
      </c>
      <c r="BZ87" s="103">
        <v>0</v>
      </c>
      <c r="CA87" s="103">
        <v>0</v>
      </c>
      <c r="CB87" s="103">
        <v>0</v>
      </c>
      <c r="CC87" s="103">
        <v>0</v>
      </c>
      <c r="CD87" s="103">
        <v>0</v>
      </c>
      <c r="CE87" s="103">
        <v>0</v>
      </c>
      <c r="CF87" s="103">
        <v>0</v>
      </c>
      <c r="CG87" s="103">
        <v>0</v>
      </c>
      <c r="CH87" s="103">
        <v>0</v>
      </c>
      <c r="CI87" s="103">
        <v>0</v>
      </c>
      <c r="CJ87" s="103">
        <v>0</v>
      </c>
      <c r="CK87" s="103">
        <v>0</v>
      </c>
      <c r="CL87" s="103">
        <v>0</v>
      </c>
      <c r="CM87" s="103">
        <v>0</v>
      </c>
      <c r="CN87" s="103">
        <v>0</v>
      </c>
      <c r="CO87" s="103">
        <v>0</v>
      </c>
      <c r="CP87" s="103">
        <v>0</v>
      </c>
      <c r="CQ87" s="103">
        <v>0</v>
      </c>
      <c r="CR87" s="103">
        <v>0</v>
      </c>
      <c r="CS87" s="103">
        <v>0</v>
      </c>
      <c r="CT87" s="103">
        <v>0</v>
      </c>
      <c r="CU87" s="103">
        <v>0</v>
      </c>
    </row>
    <row r="88" spans="2:99" x14ac:dyDescent="0.2">
      <c r="C88" s="102" t="s">
        <v>253</v>
      </c>
      <c r="D88" s="103">
        <v>0</v>
      </c>
      <c r="E88" s="103">
        <v>0</v>
      </c>
      <c r="F88" s="103">
        <v>0</v>
      </c>
      <c r="G88" s="103">
        <v>0</v>
      </c>
      <c r="H88" s="103">
        <v>25.776883213029798</v>
      </c>
      <c r="I88" s="103">
        <v>48780.173792337584</v>
      </c>
      <c r="J88" s="103">
        <v>36.639147455415397</v>
      </c>
      <c r="K88" s="103">
        <v>69335.922644628095</v>
      </c>
      <c r="L88" s="103">
        <v>53</v>
      </c>
      <c r="M88" s="103">
        <v>100297.2</v>
      </c>
      <c r="N88" s="103">
        <v>43</v>
      </c>
      <c r="O88" s="103">
        <v>81373.2</v>
      </c>
      <c r="P88" s="103">
        <v>35</v>
      </c>
      <c r="Q88" s="103">
        <v>66234</v>
      </c>
      <c r="R88" s="103">
        <v>38</v>
      </c>
      <c r="S88" s="103">
        <v>71911.199999999997</v>
      </c>
      <c r="T88" s="103">
        <v>14</v>
      </c>
      <c r="U88" s="103">
        <v>26493.599999999999</v>
      </c>
      <c r="V88" s="103">
        <v>21</v>
      </c>
      <c r="W88" s="103">
        <v>39740.399999999994</v>
      </c>
      <c r="X88" s="103">
        <v>23</v>
      </c>
      <c r="Y88" s="103">
        <v>43525.2</v>
      </c>
      <c r="Z88" s="103">
        <v>19</v>
      </c>
      <c r="AA88" s="103">
        <v>35955.599999999999</v>
      </c>
      <c r="AB88" s="103">
        <v>10</v>
      </c>
      <c r="AC88" s="103">
        <v>18924</v>
      </c>
      <c r="AD88" s="103">
        <v>8</v>
      </c>
      <c r="AE88" s="103">
        <v>15139.199999999999</v>
      </c>
      <c r="AF88" s="103">
        <v>9</v>
      </c>
      <c r="AG88" s="103">
        <v>17031.599999999999</v>
      </c>
      <c r="AH88" s="103">
        <v>8</v>
      </c>
      <c r="AI88" s="103">
        <v>15139.199999999999</v>
      </c>
      <c r="AJ88" s="103">
        <v>4</v>
      </c>
      <c r="AK88" s="103">
        <v>7569.5999999999995</v>
      </c>
      <c r="AL88" s="103">
        <v>7</v>
      </c>
      <c r="AM88" s="103">
        <v>13246.8</v>
      </c>
      <c r="AN88" s="103">
        <v>5</v>
      </c>
      <c r="AO88" s="103">
        <v>9462</v>
      </c>
      <c r="AP88" s="103">
        <v>6</v>
      </c>
      <c r="AQ88" s="103">
        <v>11354.4</v>
      </c>
      <c r="AR88" s="103">
        <v>4</v>
      </c>
      <c r="AS88" s="103">
        <v>7569.5999999999995</v>
      </c>
      <c r="AT88" s="103">
        <v>3</v>
      </c>
      <c r="AU88" s="103">
        <v>5677.2</v>
      </c>
      <c r="AV88" s="103">
        <v>4</v>
      </c>
      <c r="AW88" s="103">
        <v>7569.5999999999995</v>
      </c>
      <c r="AX88" s="103">
        <v>3</v>
      </c>
      <c r="AY88" s="103">
        <v>5677.2</v>
      </c>
      <c r="AZ88" s="103">
        <v>2</v>
      </c>
      <c r="BA88" s="103">
        <v>3784.7999999999997</v>
      </c>
      <c r="BB88" s="103">
        <v>3</v>
      </c>
      <c r="BC88" s="103">
        <v>5677.2</v>
      </c>
      <c r="BD88" s="103">
        <v>2</v>
      </c>
      <c r="BE88" s="103">
        <v>3784.7999999999997</v>
      </c>
      <c r="BF88" s="103">
        <v>3</v>
      </c>
      <c r="BG88" s="103">
        <v>5677.2</v>
      </c>
      <c r="BH88" s="103">
        <v>0</v>
      </c>
      <c r="BI88" s="103">
        <v>0</v>
      </c>
      <c r="BJ88" s="103">
        <v>0</v>
      </c>
      <c r="BK88" s="103">
        <v>0</v>
      </c>
      <c r="BL88" s="103">
        <v>0</v>
      </c>
      <c r="BM88" s="103">
        <v>0</v>
      </c>
      <c r="BN88" s="103">
        <v>0</v>
      </c>
      <c r="BO88" s="103">
        <v>0</v>
      </c>
      <c r="BP88" s="103">
        <v>0</v>
      </c>
      <c r="BQ88" s="103">
        <v>0</v>
      </c>
      <c r="BR88" s="103">
        <v>0</v>
      </c>
      <c r="BS88" s="103">
        <v>0</v>
      </c>
      <c r="BT88" s="103">
        <v>0</v>
      </c>
      <c r="BU88" s="103">
        <v>0</v>
      </c>
      <c r="BV88" s="103">
        <v>0</v>
      </c>
      <c r="BW88" s="103">
        <v>0</v>
      </c>
      <c r="BX88" s="103">
        <v>0</v>
      </c>
      <c r="BY88" s="103">
        <v>0</v>
      </c>
      <c r="BZ88" s="103">
        <v>0</v>
      </c>
      <c r="CA88" s="103">
        <v>0</v>
      </c>
      <c r="CB88" s="103">
        <v>0</v>
      </c>
      <c r="CC88" s="103">
        <v>0</v>
      </c>
      <c r="CD88" s="103">
        <v>0</v>
      </c>
      <c r="CE88" s="103">
        <v>0</v>
      </c>
      <c r="CF88" s="103">
        <v>0</v>
      </c>
      <c r="CG88" s="103">
        <v>0</v>
      </c>
      <c r="CH88" s="103">
        <v>0</v>
      </c>
      <c r="CI88" s="103">
        <v>0</v>
      </c>
      <c r="CJ88" s="103">
        <v>0</v>
      </c>
      <c r="CK88" s="103">
        <v>0</v>
      </c>
      <c r="CL88" s="103">
        <v>0</v>
      </c>
      <c r="CM88" s="103">
        <v>0</v>
      </c>
      <c r="CN88" s="103">
        <v>0</v>
      </c>
      <c r="CO88" s="103">
        <v>0</v>
      </c>
      <c r="CP88" s="103">
        <v>0</v>
      </c>
      <c r="CQ88" s="103">
        <v>0</v>
      </c>
      <c r="CR88" s="103">
        <v>0</v>
      </c>
      <c r="CS88" s="103">
        <v>0</v>
      </c>
      <c r="CT88" s="103">
        <v>0</v>
      </c>
      <c r="CU88" s="103">
        <v>0</v>
      </c>
    </row>
    <row r="89" spans="2:99" x14ac:dyDescent="0.2">
      <c r="C89" s="102" t="s">
        <v>254</v>
      </c>
      <c r="D89" s="103">
        <v>0</v>
      </c>
      <c r="E89" s="103">
        <v>0</v>
      </c>
      <c r="F89" s="103">
        <v>0</v>
      </c>
      <c r="G89" s="103">
        <v>0</v>
      </c>
      <c r="H89" s="103">
        <v>21.784888025171202</v>
      </c>
      <c r="I89" s="103">
        <v>52231.447529150471</v>
      </c>
      <c r="J89" s="103">
        <v>32.3705089169204</v>
      </c>
      <c r="K89" s="103">
        <v>77611.532179208341</v>
      </c>
      <c r="L89" s="103">
        <v>50</v>
      </c>
      <c r="M89" s="103">
        <v>119880</v>
      </c>
      <c r="N89" s="103">
        <v>34</v>
      </c>
      <c r="O89" s="103">
        <v>81518.399999999994</v>
      </c>
      <c r="P89" s="103">
        <v>31</v>
      </c>
      <c r="Q89" s="103">
        <v>74325.599999999991</v>
      </c>
      <c r="R89" s="103">
        <v>33</v>
      </c>
      <c r="S89" s="103">
        <v>79120.800000000003</v>
      </c>
      <c r="T89" s="103">
        <v>14</v>
      </c>
      <c r="U89" s="103">
        <v>33566.400000000001</v>
      </c>
      <c r="V89" s="103">
        <v>21</v>
      </c>
      <c r="W89" s="103">
        <v>50349.599999999999</v>
      </c>
      <c r="X89" s="103">
        <v>20</v>
      </c>
      <c r="Y89" s="103">
        <v>47952</v>
      </c>
      <c r="Z89" s="103">
        <v>17</v>
      </c>
      <c r="AA89" s="103">
        <v>40759.199999999997</v>
      </c>
      <c r="AB89" s="103">
        <v>10</v>
      </c>
      <c r="AC89" s="103">
        <v>23976</v>
      </c>
      <c r="AD89" s="103">
        <v>7</v>
      </c>
      <c r="AE89" s="103">
        <v>16783.2</v>
      </c>
      <c r="AF89" s="103">
        <v>8</v>
      </c>
      <c r="AG89" s="103">
        <v>19180.8</v>
      </c>
      <c r="AH89" s="103">
        <v>8</v>
      </c>
      <c r="AI89" s="103">
        <v>19180.8</v>
      </c>
      <c r="AJ89" s="103">
        <v>4</v>
      </c>
      <c r="AK89" s="103">
        <v>9590.4</v>
      </c>
      <c r="AL89" s="103">
        <v>7</v>
      </c>
      <c r="AM89" s="103">
        <v>16783.2</v>
      </c>
      <c r="AN89" s="103">
        <v>4</v>
      </c>
      <c r="AO89" s="103">
        <v>9590.4</v>
      </c>
      <c r="AP89" s="103">
        <v>6</v>
      </c>
      <c r="AQ89" s="103">
        <v>14385.599999999999</v>
      </c>
      <c r="AR89" s="103">
        <v>3</v>
      </c>
      <c r="AS89" s="103">
        <v>7192.7999999999993</v>
      </c>
      <c r="AT89" s="103">
        <v>3</v>
      </c>
      <c r="AU89" s="103">
        <v>7192.7999999999993</v>
      </c>
      <c r="AV89" s="103">
        <v>4</v>
      </c>
      <c r="AW89" s="103">
        <v>9590.4</v>
      </c>
      <c r="AX89" s="103">
        <v>3</v>
      </c>
      <c r="AY89" s="103">
        <v>7192.7999999999993</v>
      </c>
      <c r="AZ89" s="103">
        <v>2</v>
      </c>
      <c r="BA89" s="103">
        <v>4795.2</v>
      </c>
      <c r="BB89" s="103">
        <v>3</v>
      </c>
      <c r="BC89" s="103">
        <v>7192.7999999999993</v>
      </c>
      <c r="BD89" s="103">
        <v>2</v>
      </c>
      <c r="BE89" s="103">
        <v>4795.2</v>
      </c>
      <c r="BF89" s="103">
        <v>3</v>
      </c>
      <c r="BG89" s="103">
        <v>7192.7999999999993</v>
      </c>
      <c r="BH89" s="103">
        <v>0</v>
      </c>
      <c r="BI89" s="103">
        <v>0</v>
      </c>
      <c r="BJ89" s="103">
        <v>0</v>
      </c>
      <c r="BK89" s="103">
        <v>0</v>
      </c>
      <c r="BL89" s="103">
        <v>0</v>
      </c>
      <c r="BM89" s="103">
        <v>0</v>
      </c>
      <c r="BN89" s="103">
        <v>0</v>
      </c>
      <c r="BO89" s="103">
        <v>0</v>
      </c>
      <c r="BP89" s="103">
        <v>0</v>
      </c>
      <c r="BQ89" s="103">
        <v>0</v>
      </c>
      <c r="BR89" s="103">
        <v>0</v>
      </c>
      <c r="BS89" s="103">
        <v>0</v>
      </c>
      <c r="BT89" s="103">
        <v>0</v>
      </c>
      <c r="BU89" s="103">
        <v>0</v>
      </c>
      <c r="BV89" s="103">
        <v>0</v>
      </c>
      <c r="BW89" s="103">
        <v>0</v>
      </c>
      <c r="BX89" s="103">
        <v>0</v>
      </c>
      <c r="BY89" s="103">
        <v>0</v>
      </c>
      <c r="BZ89" s="103">
        <v>0</v>
      </c>
      <c r="CA89" s="103">
        <v>0</v>
      </c>
      <c r="CB89" s="103">
        <v>0</v>
      </c>
      <c r="CC89" s="103">
        <v>0</v>
      </c>
      <c r="CD89" s="103">
        <v>0</v>
      </c>
      <c r="CE89" s="103">
        <v>0</v>
      </c>
      <c r="CF89" s="103">
        <v>0</v>
      </c>
      <c r="CG89" s="103">
        <v>0</v>
      </c>
      <c r="CH89" s="103">
        <v>0</v>
      </c>
      <c r="CI89" s="103">
        <v>0</v>
      </c>
      <c r="CJ89" s="103">
        <v>0</v>
      </c>
      <c r="CK89" s="103">
        <v>0</v>
      </c>
      <c r="CL89" s="103">
        <v>0</v>
      </c>
      <c r="CM89" s="103">
        <v>0</v>
      </c>
      <c r="CN89" s="103">
        <v>0</v>
      </c>
      <c r="CO89" s="103">
        <v>0</v>
      </c>
      <c r="CP89" s="103">
        <v>0</v>
      </c>
      <c r="CQ89" s="103">
        <v>0</v>
      </c>
      <c r="CR89" s="103">
        <v>0</v>
      </c>
      <c r="CS89" s="103">
        <v>0</v>
      </c>
      <c r="CT89" s="103">
        <v>0</v>
      </c>
      <c r="CU89" s="103">
        <v>0</v>
      </c>
    </row>
    <row r="90" spans="2:99" x14ac:dyDescent="0.2">
      <c r="C90" s="102" t="s">
        <v>255</v>
      </c>
      <c r="D90" s="103">
        <v>0</v>
      </c>
      <c r="E90" s="103">
        <v>0</v>
      </c>
      <c r="F90" s="103">
        <v>0</v>
      </c>
      <c r="G90" s="103">
        <v>0</v>
      </c>
      <c r="H90" s="103">
        <v>23.153572089579864</v>
      </c>
      <c r="I90" s="103">
        <v>50873.028595224874</v>
      </c>
      <c r="J90" s="103">
        <v>36.817007394519358</v>
      </c>
      <c r="K90" s="103">
        <v>80894.328647237926</v>
      </c>
      <c r="L90" s="103">
        <v>49</v>
      </c>
      <c r="M90" s="103">
        <v>107662.79999999999</v>
      </c>
      <c r="N90" s="103">
        <v>40</v>
      </c>
      <c r="O90" s="103">
        <v>87888</v>
      </c>
      <c r="P90" s="103">
        <v>33</v>
      </c>
      <c r="Q90" s="103">
        <v>72507.599999999991</v>
      </c>
      <c r="R90" s="103">
        <v>31</v>
      </c>
      <c r="S90" s="103">
        <v>68113.2</v>
      </c>
      <c r="T90" s="103">
        <v>12</v>
      </c>
      <c r="U90" s="103">
        <v>26366.399999999998</v>
      </c>
      <c r="V90" s="103">
        <v>21</v>
      </c>
      <c r="W90" s="103">
        <v>46141.2</v>
      </c>
      <c r="X90" s="103">
        <v>22</v>
      </c>
      <c r="Y90" s="103">
        <v>48338.399999999994</v>
      </c>
      <c r="Z90" s="103">
        <v>18</v>
      </c>
      <c r="AA90" s="103">
        <v>39549.599999999999</v>
      </c>
      <c r="AB90" s="103">
        <v>10</v>
      </c>
      <c r="AC90" s="103">
        <v>21972</v>
      </c>
      <c r="AD90" s="103">
        <v>8</v>
      </c>
      <c r="AE90" s="103">
        <v>17577.599999999999</v>
      </c>
      <c r="AF90" s="103">
        <v>9</v>
      </c>
      <c r="AG90" s="103">
        <v>19774.8</v>
      </c>
      <c r="AH90" s="103">
        <v>8</v>
      </c>
      <c r="AI90" s="103">
        <v>17577.599999999999</v>
      </c>
      <c r="AJ90" s="103">
        <v>4</v>
      </c>
      <c r="AK90" s="103">
        <v>8788.7999999999993</v>
      </c>
      <c r="AL90" s="103">
        <v>6</v>
      </c>
      <c r="AM90" s="103">
        <v>13183.199999999999</v>
      </c>
      <c r="AN90" s="103">
        <v>5</v>
      </c>
      <c r="AO90" s="103">
        <v>10986</v>
      </c>
      <c r="AP90" s="103">
        <v>6</v>
      </c>
      <c r="AQ90" s="103">
        <v>13183.199999999999</v>
      </c>
      <c r="AR90" s="103">
        <v>3</v>
      </c>
      <c r="AS90" s="103">
        <v>6591.5999999999995</v>
      </c>
      <c r="AT90" s="103">
        <v>3</v>
      </c>
      <c r="AU90" s="103">
        <v>6591.5999999999995</v>
      </c>
      <c r="AV90" s="103">
        <v>4</v>
      </c>
      <c r="AW90" s="103">
        <v>8788.7999999999993</v>
      </c>
      <c r="AX90" s="103">
        <v>3</v>
      </c>
      <c r="AY90" s="103">
        <v>6591.5999999999995</v>
      </c>
      <c r="AZ90" s="103">
        <v>2</v>
      </c>
      <c r="BA90" s="103">
        <v>4394.3999999999996</v>
      </c>
      <c r="BB90" s="103">
        <v>2</v>
      </c>
      <c r="BC90" s="103">
        <v>4394.3999999999996</v>
      </c>
      <c r="BD90" s="103">
        <v>2</v>
      </c>
      <c r="BE90" s="103">
        <v>4394.3999999999996</v>
      </c>
      <c r="BF90" s="103">
        <v>3</v>
      </c>
      <c r="BG90" s="103">
        <v>6591.5999999999995</v>
      </c>
      <c r="BH90" s="103">
        <v>0</v>
      </c>
      <c r="BI90" s="103">
        <v>0</v>
      </c>
      <c r="BJ90" s="103">
        <v>0</v>
      </c>
      <c r="BK90" s="103">
        <v>0</v>
      </c>
      <c r="BL90" s="103">
        <v>0</v>
      </c>
      <c r="BM90" s="103">
        <v>0</v>
      </c>
      <c r="BN90" s="103">
        <v>0</v>
      </c>
      <c r="BO90" s="103">
        <v>0</v>
      </c>
      <c r="BP90" s="103">
        <v>0</v>
      </c>
      <c r="BQ90" s="103">
        <v>0</v>
      </c>
      <c r="BR90" s="103">
        <v>0</v>
      </c>
      <c r="BS90" s="103">
        <v>0</v>
      </c>
      <c r="BT90" s="103">
        <v>0</v>
      </c>
      <c r="BU90" s="103">
        <v>0</v>
      </c>
      <c r="BV90" s="103">
        <v>0</v>
      </c>
      <c r="BW90" s="103">
        <v>0</v>
      </c>
      <c r="BX90" s="103">
        <v>0</v>
      </c>
      <c r="BY90" s="103">
        <v>0</v>
      </c>
      <c r="BZ90" s="103">
        <v>0</v>
      </c>
      <c r="CA90" s="103">
        <v>0</v>
      </c>
      <c r="CB90" s="103">
        <v>0</v>
      </c>
      <c r="CC90" s="103">
        <v>0</v>
      </c>
      <c r="CD90" s="103">
        <v>0</v>
      </c>
      <c r="CE90" s="103">
        <v>0</v>
      </c>
      <c r="CF90" s="103">
        <v>0</v>
      </c>
      <c r="CG90" s="103">
        <v>0</v>
      </c>
      <c r="CH90" s="103">
        <v>0</v>
      </c>
      <c r="CI90" s="103">
        <v>0</v>
      </c>
      <c r="CJ90" s="103">
        <v>0</v>
      </c>
      <c r="CK90" s="103">
        <v>0</v>
      </c>
      <c r="CL90" s="103">
        <v>0</v>
      </c>
      <c r="CM90" s="103">
        <v>0</v>
      </c>
      <c r="CN90" s="103">
        <v>0</v>
      </c>
      <c r="CO90" s="103">
        <v>0</v>
      </c>
      <c r="CP90" s="103">
        <v>0</v>
      </c>
      <c r="CQ90" s="103">
        <v>0</v>
      </c>
      <c r="CR90" s="103">
        <v>0</v>
      </c>
      <c r="CS90" s="103">
        <v>0</v>
      </c>
      <c r="CT90" s="103">
        <v>0</v>
      </c>
      <c r="CU90" s="103">
        <v>0</v>
      </c>
    </row>
    <row r="91" spans="2:99" x14ac:dyDescent="0.2">
      <c r="C91" s="102" t="s">
        <v>256</v>
      </c>
      <c r="D91" s="103">
        <v>0</v>
      </c>
      <c r="E91" s="103">
        <v>0</v>
      </c>
      <c r="F91" s="103">
        <v>0</v>
      </c>
      <c r="G91" s="103">
        <v>0</v>
      </c>
      <c r="H91" s="103">
        <v>21.442717009069035</v>
      </c>
      <c r="I91" s="103">
        <v>49249.632426429751</v>
      </c>
      <c r="J91" s="103">
        <v>32.726228795128321</v>
      </c>
      <c r="K91" s="103">
        <v>75165.602296650715</v>
      </c>
      <c r="L91" s="103">
        <v>51</v>
      </c>
      <c r="M91" s="103">
        <v>117136.79999999999</v>
      </c>
      <c r="N91" s="103">
        <v>34</v>
      </c>
      <c r="O91" s="103">
        <v>78091.199999999997</v>
      </c>
      <c r="P91" s="103">
        <v>35</v>
      </c>
      <c r="Q91" s="103">
        <v>80387.999999999985</v>
      </c>
      <c r="R91" s="103">
        <v>33</v>
      </c>
      <c r="S91" s="103">
        <v>75794.399999999994</v>
      </c>
      <c r="T91" s="103">
        <v>12</v>
      </c>
      <c r="U91" s="103">
        <v>27561.599999999999</v>
      </c>
      <c r="V91" s="103">
        <v>22</v>
      </c>
      <c r="W91" s="103">
        <v>50529.599999999991</v>
      </c>
      <c r="X91" s="103">
        <v>21</v>
      </c>
      <c r="Y91" s="103">
        <v>48232.799999999996</v>
      </c>
      <c r="Z91" s="103">
        <v>18</v>
      </c>
      <c r="AA91" s="103">
        <v>41342.399999999994</v>
      </c>
      <c r="AB91" s="103">
        <v>10</v>
      </c>
      <c r="AC91" s="103">
        <v>22967.999999999996</v>
      </c>
      <c r="AD91" s="103">
        <v>8</v>
      </c>
      <c r="AE91" s="103">
        <v>18374.399999999998</v>
      </c>
      <c r="AF91" s="103">
        <v>8</v>
      </c>
      <c r="AG91" s="103">
        <v>18374.399999999998</v>
      </c>
      <c r="AH91" s="103">
        <v>9</v>
      </c>
      <c r="AI91" s="103">
        <v>20671.199999999997</v>
      </c>
      <c r="AJ91" s="103">
        <v>4</v>
      </c>
      <c r="AK91" s="103">
        <v>9187.1999999999989</v>
      </c>
      <c r="AL91" s="103">
        <v>6</v>
      </c>
      <c r="AM91" s="103">
        <v>13780.8</v>
      </c>
      <c r="AN91" s="103">
        <v>4</v>
      </c>
      <c r="AO91" s="103">
        <v>9187.1999999999989</v>
      </c>
      <c r="AP91" s="103">
        <v>6</v>
      </c>
      <c r="AQ91" s="103">
        <v>13780.8</v>
      </c>
      <c r="AR91" s="103">
        <v>4</v>
      </c>
      <c r="AS91" s="103">
        <v>9187.1999999999989</v>
      </c>
      <c r="AT91" s="103">
        <v>3</v>
      </c>
      <c r="AU91" s="103">
        <v>6890.4</v>
      </c>
      <c r="AV91" s="103">
        <v>4</v>
      </c>
      <c r="AW91" s="103">
        <v>9187.1999999999989</v>
      </c>
      <c r="AX91" s="103">
        <v>3</v>
      </c>
      <c r="AY91" s="103">
        <v>6890.4</v>
      </c>
      <c r="AZ91" s="103">
        <v>2</v>
      </c>
      <c r="BA91" s="103">
        <v>4593.5999999999995</v>
      </c>
      <c r="BB91" s="103">
        <v>3</v>
      </c>
      <c r="BC91" s="103">
        <v>6890.4</v>
      </c>
      <c r="BD91" s="103">
        <v>2</v>
      </c>
      <c r="BE91" s="103">
        <v>4593.5999999999995</v>
      </c>
      <c r="BF91" s="103">
        <v>3</v>
      </c>
      <c r="BG91" s="103">
        <v>6890.4</v>
      </c>
      <c r="BH91" s="103">
        <v>0</v>
      </c>
      <c r="BI91" s="103">
        <v>0</v>
      </c>
      <c r="BJ91" s="103">
        <v>0</v>
      </c>
      <c r="BK91" s="103">
        <v>0</v>
      </c>
      <c r="BL91" s="103">
        <v>0</v>
      </c>
      <c r="BM91" s="103">
        <v>0</v>
      </c>
      <c r="BN91" s="103">
        <v>0</v>
      </c>
      <c r="BO91" s="103">
        <v>0</v>
      </c>
      <c r="BP91" s="103">
        <v>0</v>
      </c>
      <c r="BQ91" s="103">
        <v>0</v>
      </c>
      <c r="BR91" s="103">
        <v>0</v>
      </c>
      <c r="BS91" s="103">
        <v>0</v>
      </c>
      <c r="BT91" s="103">
        <v>0</v>
      </c>
      <c r="BU91" s="103">
        <v>0</v>
      </c>
      <c r="BV91" s="103">
        <v>0</v>
      </c>
      <c r="BW91" s="103">
        <v>0</v>
      </c>
      <c r="BX91" s="103">
        <v>0</v>
      </c>
      <c r="BY91" s="103">
        <v>0</v>
      </c>
      <c r="BZ91" s="103">
        <v>0</v>
      </c>
      <c r="CA91" s="103">
        <v>0</v>
      </c>
      <c r="CB91" s="103">
        <v>0</v>
      </c>
      <c r="CC91" s="103">
        <v>0</v>
      </c>
      <c r="CD91" s="103">
        <v>0</v>
      </c>
      <c r="CE91" s="103">
        <v>0</v>
      </c>
      <c r="CF91" s="103">
        <v>0</v>
      </c>
      <c r="CG91" s="103">
        <v>0</v>
      </c>
      <c r="CH91" s="103">
        <v>0</v>
      </c>
      <c r="CI91" s="103">
        <v>0</v>
      </c>
      <c r="CJ91" s="103">
        <v>0</v>
      </c>
      <c r="CK91" s="103">
        <v>0</v>
      </c>
      <c r="CL91" s="103">
        <v>0</v>
      </c>
      <c r="CM91" s="103">
        <v>0</v>
      </c>
      <c r="CN91" s="103">
        <v>0</v>
      </c>
      <c r="CO91" s="103">
        <v>0</v>
      </c>
      <c r="CP91" s="103">
        <v>0</v>
      </c>
      <c r="CQ91" s="103">
        <v>0</v>
      </c>
      <c r="CR91" s="103">
        <v>0</v>
      </c>
      <c r="CS91" s="103">
        <v>0</v>
      </c>
      <c r="CT91" s="103">
        <v>0</v>
      </c>
      <c r="CU91" s="103">
        <v>0</v>
      </c>
    </row>
    <row r="92" spans="2:99" x14ac:dyDescent="0.2">
      <c r="C92" s="102" t="s">
        <v>257</v>
      </c>
      <c r="D92" s="103">
        <v>0</v>
      </c>
      <c r="E92" s="103">
        <v>0</v>
      </c>
      <c r="F92" s="103">
        <v>0</v>
      </c>
      <c r="G92" s="103">
        <v>0</v>
      </c>
      <c r="H92" s="103">
        <v>28.62830834721451</v>
      </c>
      <c r="I92" s="103">
        <v>40675.100499722372</v>
      </c>
      <c r="J92" s="103">
        <v>51.935102218355809</v>
      </c>
      <c r="K92" s="103">
        <v>73789.393231839931</v>
      </c>
      <c r="L92" s="103">
        <v>55</v>
      </c>
      <c r="M92" s="103">
        <v>78144</v>
      </c>
      <c r="N92" s="103">
        <v>44</v>
      </c>
      <c r="O92" s="103">
        <v>62515.199999999997</v>
      </c>
      <c r="P92" s="103">
        <v>39</v>
      </c>
      <c r="Q92" s="103">
        <v>55411.199999999997</v>
      </c>
      <c r="R92" s="103">
        <v>40</v>
      </c>
      <c r="S92" s="103">
        <v>56832</v>
      </c>
      <c r="T92" s="103">
        <v>16</v>
      </c>
      <c r="U92" s="103">
        <v>22732.799999999999</v>
      </c>
      <c r="V92" s="103">
        <v>23</v>
      </c>
      <c r="W92" s="103">
        <v>32678.399999999998</v>
      </c>
      <c r="X92" s="103">
        <v>23</v>
      </c>
      <c r="Y92" s="103">
        <v>32678.399999999998</v>
      </c>
      <c r="Z92" s="103">
        <v>21</v>
      </c>
      <c r="AA92" s="103">
        <v>29836.799999999999</v>
      </c>
      <c r="AB92" s="103">
        <v>11</v>
      </c>
      <c r="AC92" s="103">
        <v>15628.8</v>
      </c>
      <c r="AD92" s="103">
        <v>8</v>
      </c>
      <c r="AE92" s="103">
        <v>11366.4</v>
      </c>
      <c r="AF92" s="103">
        <v>11</v>
      </c>
      <c r="AG92" s="103">
        <v>15628.8</v>
      </c>
      <c r="AH92" s="103">
        <v>9</v>
      </c>
      <c r="AI92" s="103">
        <v>12787.199999999999</v>
      </c>
      <c r="AJ92" s="103">
        <v>4</v>
      </c>
      <c r="AK92" s="103">
        <v>5683.2</v>
      </c>
      <c r="AL92" s="103">
        <v>7</v>
      </c>
      <c r="AM92" s="103">
        <v>9945.6</v>
      </c>
      <c r="AN92" s="103">
        <v>4</v>
      </c>
      <c r="AO92" s="103">
        <v>5683.2</v>
      </c>
      <c r="AP92" s="103">
        <v>6</v>
      </c>
      <c r="AQ92" s="103">
        <v>8524.7999999999993</v>
      </c>
      <c r="AR92" s="103">
        <v>4</v>
      </c>
      <c r="AS92" s="103">
        <v>5683.2</v>
      </c>
      <c r="AT92" s="103">
        <v>3</v>
      </c>
      <c r="AU92" s="103">
        <v>4262.3999999999996</v>
      </c>
      <c r="AV92" s="103">
        <v>5</v>
      </c>
      <c r="AW92" s="103">
        <v>7104</v>
      </c>
      <c r="AX92" s="103">
        <v>3</v>
      </c>
      <c r="AY92" s="103">
        <v>4262.3999999999996</v>
      </c>
      <c r="AZ92" s="103">
        <v>2</v>
      </c>
      <c r="BA92" s="103">
        <v>2841.6</v>
      </c>
      <c r="BB92" s="103">
        <v>3</v>
      </c>
      <c r="BC92" s="103">
        <v>4262.3999999999996</v>
      </c>
      <c r="BD92" s="103">
        <v>2</v>
      </c>
      <c r="BE92" s="103">
        <v>2841.6</v>
      </c>
      <c r="BF92" s="103">
        <v>3</v>
      </c>
      <c r="BG92" s="103">
        <v>4262.3999999999996</v>
      </c>
      <c r="BH92" s="103">
        <v>0</v>
      </c>
      <c r="BI92" s="103">
        <v>0</v>
      </c>
      <c r="BJ92" s="103">
        <v>0</v>
      </c>
      <c r="BK92" s="103">
        <v>0</v>
      </c>
      <c r="BL92" s="103">
        <v>0</v>
      </c>
      <c r="BM92" s="103">
        <v>0</v>
      </c>
      <c r="BN92" s="103">
        <v>0</v>
      </c>
      <c r="BO92" s="103">
        <v>0</v>
      </c>
      <c r="BP92" s="103">
        <v>0</v>
      </c>
      <c r="BQ92" s="103">
        <v>0</v>
      </c>
      <c r="BR92" s="103">
        <v>0</v>
      </c>
      <c r="BS92" s="103">
        <v>0</v>
      </c>
      <c r="BT92" s="103">
        <v>0</v>
      </c>
      <c r="BU92" s="103">
        <v>0</v>
      </c>
      <c r="BV92" s="103">
        <v>0</v>
      </c>
      <c r="BW92" s="103">
        <v>0</v>
      </c>
      <c r="BX92" s="103">
        <v>0</v>
      </c>
      <c r="BY92" s="103">
        <v>0</v>
      </c>
      <c r="BZ92" s="103">
        <v>0</v>
      </c>
      <c r="CA92" s="103">
        <v>0</v>
      </c>
      <c r="CB92" s="103">
        <v>0</v>
      </c>
      <c r="CC92" s="103">
        <v>0</v>
      </c>
      <c r="CD92" s="103">
        <v>0</v>
      </c>
      <c r="CE92" s="103">
        <v>0</v>
      </c>
      <c r="CF92" s="103">
        <v>0</v>
      </c>
      <c r="CG92" s="103">
        <v>0</v>
      </c>
      <c r="CH92" s="103">
        <v>0</v>
      </c>
      <c r="CI92" s="103">
        <v>0</v>
      </c>
      <c r="CJ92" s="103">
        <v>0</v>
      </c>
      <c r="CK92" s="103">
        <v>0</v>
      </c>
      <c r="CL92" s="103">
        <v>0</v>
      </c>
      <c r="CM92" s="103">
        <v>0</v>
      </c>
      <c r="CN92" s="103">
        <v>0</v>
      </c>
      <c r="CO92" s="103">
        <v>0</v>
      </c>
      <c r="CP92" s="103">
        <v>0</v>
      </c>
      <c r="CQ92" s="103">
        <v>0</v>
      </c>
      <c r="CR92" s="103">
        <v>0</v>
      </c>
      <c r="CS92" s="103">
        <v>0</v>
      </c>
      <c r="CT92" s="103">
        <v>0</v>
      </c>
      <c r="CU92" s="103">
        <v>0</v>
      </c>
    </row>
    <row r="93" spans="2:99" x14ac:dyDescent="0.2">
      <c r="C93" s="102" t="s">
        <v>258</v>
      </c>
      <c r="D93" s="103">
        <v>0</v>
      </c>
      <c r="E93" s="103">
        <v>0</v>
      </c>
      <c r="F93" s="103">
        <v>0</v>
      </c>
      <c r="G93" s="103">
        <v>0</v>
      </c>
      <c r="H93" s="103">
        <v>26.575282250601521</v>
      </c>
      <c r="I93" s="103">
        <v>47102.03026096613</v>
      </c>
      <c r="J93" s="103">
        <v>42.686385384949979</v>
      </c>
      <c r="K93" s="103">
        <v>75657.34945628533</v>
      </c>
      <c r="L93" s="103">
        <v>56</v>
      </c>
      <c r="M93" s="103">
        <v>99254.399999999994</v>
      </c>
      <c r="N93" s="103">
        <v>40</v>
      </c>
      <c r="O93" s="103">
        <v>70896</v>
      </c>
      <c r="P93" s="103">
        <v>39</v>
      </c>
      <c r="Q93" s="103">
        <v>69123.599999999991</v>
      </c>
      <c r="R93" s="103">
        <v>35</v>
      </c>
      <c r="S93" s="103">
        <v>62033.999999999993</v>
      </c>
      <c r="T93" s="103">
        <v>13</v>
      </c>
      <c r="U93" s="103">
        <v>23041.199999999997</v>
      </c>
      <c r="V93" s="103">
        <v>20</v>
      </c>
      <c r="W93" s="103">
        <v>35448</v>
      </c>
      <c r="X93" s="103">
        <v>20</v>
      </c>
      <c r="Y93" s="103">
        <v>35448</v>
      </c>
      <c r="Z93" s="103">
        <v>19</v>
      </c>
      <c r="AA93" s="103">
        <v>33675.599999999999</v>
      </c>
      <c r="AB93" s="103">
        <v>10</v>
      </c>
      <c r="AC93" s="103">
        <v>17724</v>
      </c>
      <c r="AD93" s="103">
        <v>7</v>
      </c>
      <c r="AE93" s="103">
        <v>12406.8</v>
      </c>
      <c r="AF93" s="103">
        <v>9</v>
      </c>
      <c r="AG93" s="103">
        <v>15951.599999999999</v>
      </c>
      <c r="AH93" s="103">
        <v>9</v>
      </c>
      <c r="AI93" s="103">
        <v>15951.599999999999</v>
      </c>
      <c r="AJ93" s="103">
        <v>4</v>
      </c>
      <c r="AK93" s="103">
        <v>7089.5999999999995</v>
      </c>
      <c r="AL93" s="103">
        <v>6</v>
      </c>
      <c r="AM93" s="103">
        <v>10634.4</v>
      </c>
      <c r="AN93" s="103">
        <v>5</v>
      </c>
      <c r="AO93" s="103">
        <v>8862</v>
      </c>
      <c r="AP93" s="103">
        <v>6</v>
      </c>
      <c r="AQ93" s="103">
        <v>10634.4</v>
      </c>
      <c r="AR93" s="103">
        <v>4</v>
      </c>
      <c r="AS93" s="103">
        <v>7089.5999999999995</v>
      </c>
      <c r="AT93" s="103">
        <v>3</v>
      </c>
      <c r="AU93" s="103">
        <v>5317.2</v>
      </c>
      <c r="AV93" s="103">
        <v>5</v>
      </c>
      <c r="AW93" s="103">
        <v>8862</v>
      </c>
      <c r="AX93" s="103">
        <v>3</v>
      </c>
      <c r="AY93" s="103">
        <v>5317.2</v>
      </c>
      <c r="AZ93" s="103">
        <v>2</v>
      </c>
      <c r="BA93" s="103">
        <v>3544.7999999999997</v>
      </c>
      <c r="BB93" s="103">
        <v>2</v>
      </c>
      <c r="BC93" s="103">
        <v>3544.7999999999997</v>
      </c>
      <c r="BD93" s="103">
        <v>2</v>
      </c>
      <c r="BE93" s="103">
        <v>3544.7999999999997</v>
      </c>
      <c r="BF93" s="103">
        <v>3</v>
      </c>
      <c r="BG93" s="103">
        <v>5317.2</v>
      </c>
      <c r="BH93" s="103">
        <v>0</v>
      </c>
      <c r="BI93" s="103">
        <v>0</v>
      </c>
      <c r="BJ93" s="103">
        <v>0</v>
      </c>
      <c r="BK93" s="103">
        <v>0</v>
      </c>
      <c r="BL93" s="103">
        <v>0</v>
      </c>
      <c r="BM93" s="103">
        <v>0</v>
      </c>
      <c r="BN93" s="103">
        <v>0</v>
      </c>
      <c r="BO93" s="103">
        <v>0</v>
      </c>
      <c r="BP93" s="103">
        <v>0</v>
      </c>
      <c r="BQ93" s="103">
        <v>0</v>
      </c>
      <c r="BR93" s="103">
        <v>0</v>
      </c>
      <c r="BS93" s="103">
        <v>0</v>
      </c>
      <c r="BT93" s="103">
        <v>0</v>
      </c>
      <c r="BU93" s="103">
        <v>0</v>
      </c>
      <c r="BV93" s="103">
        <v>0</v>
      </c>
      <c r="BW93" s="103">
        <v>0</v>
      </c>
      <c r="BX93" s="103">
        <v>0</v>
      </c>
      <c r="BY93" s="103">
        <v>0</v>
      </c>
      <c r="BZ93" s="103">
        <v>0</v>
      </c>
      <c r="CA93" s="103">
        <v>0</v>
      </c>
      <c r="CB93" s="103">
        <v>0</v>
      </c>
      <c r="CC93" s="103">
        <v>0</v>
      </c>
      <c r="CD93" s="103">
        <v>0</v>
      </c>
      <c r="CE93" s="103">
        <v>0</v>
      </c>
      <c r="CF93" s="103">
        <v>0</v>
      </c>
      <c r="CG93" s="103">
        <v>0</v>
      </c>
      <c r="CH93" s="103">
        <v>0</v>
      </c>
      <c r="CI93" s="103">
        <v>0</v>
      </c>
      <c r="CJ93" s="103">
        <v>0</v>
      </c>
      <c r="CK93" s="103">
        <v>0</v>
      </c>
      <c r="CL93" s="103">
        <v>0</v>
      </c>
      <c r="CM93" s="103">
        <v>0</v>
      </c>
      <c r="CN93" s="103">
        <v>0</v>
      </c>
      <c r="CO93" s="103">
        <v>0</v>
      </c>
      <c r="CP93" s="103">
        <v>0</v>
      </c>
      <c r="CQ93" s="103">
        <v>0</v>
      </c>
      <c r="CR93" s="103">
        <v>0</v>
      </c>
      <c r="CS93" s="103">
        <v>0</v>
      </c>
      <c r="CT93" s="103">
        <v>0</v>
      </c>
      <c r="CU93" s="103">
        <v>0</v>
      </c>
    </row>
    <row r="94" spans="2:99" x14ac:dyDescent="0.2">
      <c r="C94" s="102" t="s">
        <v>259</v>
      </c>
      <c r="D94" s="103">
        <v>0</v>
      </c>
      <c r="E94" s="103">
        <v>0</v>
      </c>
      <c r="F94" s="103">
        <v>0</v>
      </c>
      <c r="G94" s="103">
        <v>0</v>
      </c>
      <c r="H94" s="103">
        <v>18.819405885619101</v>
      </c>
      <c r="I94" s="103">
        <v>45076.240977234869</v>
      </c>
      <c r="J94" s="103">
        <v>34.504828186167899</v>
      </c>
      <c r="K94" s="103">
        <v>82645.964471509345</v>
      </c>
      <c r="L94" s="103">
        <v>44</v>
      </c>
      <c r="M94" s="103">
        <v>105388.79999999999</v>
      </c>
      <c r="N94" s="103">
        <v>36</v>
      </c>
      <c r="O94" s="103">
        <v>86227.199999999997</v>
      </c>
      <c r="P94" s="103">
        <v>32</v>
      </c>
      <c r="Q94" s="103">
        <v>76646.399999999994</v>
      </c>
      <c r="R94" s="103">
        <v>33</v>
      </c>
      <c r="S94" s="103">
        <v>79041.599999999991</v>
      </c>
      <c r="T94" s="103">
        <v>13</v>
      </c>
      <c r="U94" s="103">
        <v>31137.599999999999</v>
      </c>
      <c r="V94" s="103">
        <v>18</v>
      </c>
      <c r="W94" s="103">
        <v>43113.599999999999</v>
      </c>
      <c r="X94" s="103">
        <v>19</v>
      </c>
      <c r="Y94" s="103">
        <v>45508.799999999996</v>
      </c>
      <c r="Z94" s="103">
        <v>16</v>
      </c>
      <c r="AA94" s="103">
        <v>38323.199999999997</v>
      </c>
      <c r="AB94" s="103">
        <v>9</v>
      </c>
      <c r="AC94" s="103">
        <v>21556.799999999999</v>
      </c>
      <c r="AD94" s="103">
        <v>7</v>
      </c>
      <c r="AE94" s="103">
        <v>16766.399999999998</v>
      </c>
      <c r="AF94" s="103">
        <v>9</v>
      </c>
      <c r="AG94" s="103">
        <v>21556.799999999999</v>
      </c>
      <c r="AH94" s="103">
        <v>9</v>
      </c>
      <c r="AI94" s="103">
        <v>21556.799999999999</v>
      </c>
      <c r="AJ94" s="103">
        <v>4</v>
      </c>
      <c r="AK94" s="103">
        <v>9580.7999999999993</v>
      </c>
      <c r="AL94" s="103">
        <v>7</v>
      </c>
      <c r="AM94" s="103">
        <v>16766.399999999998</v>
      </c>
      <c r="AN94" s="103">
        <v>4</v>
      </c>
      <c r="AO94" s="103">
        <v>9580.7999999999993</v>
      </c>
      <c r="AP94" s="103">
        <v>6</v>
      </c>
      <c r="AQ94" s="103">
        <v>14371.199999999999</v>
      </c>
      <c r="AR94" s="103">
        <v>4</v>
      </c>
      <c r="AS94" s="103">
        <v>9580.7999999999993</v>
      </c>
      <c r="AT94" s="103">
        <v>3</v>
      </c>
      <c r="AU94" s="103">
        <v>7185.5999999999995</v>
      </c>
      <c r="AV94" s="103">
        <v>4</v>
      </c>
      <c r="AW94" s="103">
        <v>9580.7999999999993</v>
      </c>
      <c r="AX94" s="103">
        <v>3</v>
      </c>
      <c r="AY94" s="103">
        <v>7185.5999999999995</v>
      </c>
      <c r="AZ94" s="103">
        <v>2</v>
      </c>
      <c r="BA94" s="103">
        <v>4790.3999999999996</v>
      </c>
      <c r="BB94" s="103">
        <v>3</v>
      </c>
      <c r="BC94" s="103">
        <v>7185.5999999999995</v>
      </c>
      <c r="BD94" s="103">
        <v>2</v>
      </c>
      <c r="BE94" s="103">
        <v>4790.3999999999996</v>
      </c>
      <c r="BF94" s="103">
        <v>3</v>
      </c>
      <c r="BG94" s="103">
        <v>7185.5999999999995</v>
      </c>
      <c r="BH94" s="103">
        <v>0</v>
      </c>
      <c r="BI94" s="103">
        <v>0</v>
      </c>
      <c r="BJ94" s="103">
        <v>0</v>
      </c>
      <c r="BK94" s="103">
        <v>0</v>
      </c>
      <c r="BL94" s="103">
        <v>0</v>
      </c>
      <c r="BM94" s="103">
        <v>0</v>
      </c>
      <c r="BN94" s="103">
        <v>0</v>
      </c>
      <c r="BO94" s="103">
        <v>0</v>
      </c>
      <c r="BP94" s="103">
        <v>0</v>
      </c>
      <c r="BQ94" s="103">
        <v>0</v>
      </c>
      <c r="BR94" s="103">
        <v>0</v>
      </c>
      <c r="BS94" s="103">
        <v>0</v>
      </c>
      <c r="BT94" s="103">
        <v>0</v>
      </c>
      <c r="BU94" s="103">
        <v>0</v>
      </c>
      <c r="BV94" s="103">
        <v>0</v>
      </c>
      <c r="BW94" s="103">
        <v>0</v>
      </c>
      <c r="BX94" s="103">
        <v>0</v>
      </c>
      <c r="BY94" s="103">
        <v>0</v>
      </c>
      <c r="BZ94" s="103">
        <v>0</v>
      </c>
      <c r="CA94" s="103">
        <v>0</v>
      </c>
      <c r="CB94" s="103">
        <v>0</v>
      </c>
      <c r="CC94" s="103">
        <v>0</v>
      </c>
      <c r="CD94" s="103">
        <v>0</v>
      </c>
      <c r="CE94" s="103">
        <v>0</v>
      </c>
      <c r="CF94" s="103">
        <v>0</v>
      </c>
      <c r="CG94" s="103">
        <v>0</v>
      </c>
      <c r="CH94" s="103">
        <v>0</v>
      </c>
      <c r="CI94" s="103">
        <v>0</v>
      </c>
      <c r="CJ94" s="103">
        <v>0</v>
      </c>
      <c r="CK94" s="103">
        <v>0</v>
      </c>
      <c r="CL94" s="103">
        <v>0</v>
      </c>
      <c r="CM94" s="103">
        <v>0</v>
      </c>
      <c r="CN94" s="103">
        <v>0</v>
      </c>
      <c r="CO94" s="103">
        <v>0</v>
      </c>
      <c r="CP94" s="103">
        <v>0</v>
      </c>
      <c r="CQ94" s="103">
        <v>0</v>
      </c>
      <c r="CR94" s="103">
        <v>0</v>
      </c>
      <c r="CS94" s="103">
        <v>0</v>
      </c>
      <c r="CT94" s="103">
        <v>0</v>
      </c>
      <c r="CU94" s="103">
        <v>0</v>
      </c>
    </row>
    <row r="95" spans="2:99" x14ac:dyDescent="0.2">
      <c r="B95" s="102" t="s">
        <v>132</v>
      </c>
      <c r="C95" s="102" t="s">
        <v>260</v>
      </c>
      <c r="D95" s="103">
        <v>0</v>
      </c>
      <c r="E95" s="103">
        <v>0</v>
      </c>
      <c r="F95" s="103">
        <v>0</v>
      </c>
      <c r="G95" s="103">
        <v>0</v>
      </c>
      <c r="H95" s="103">
        <v>26.575282250601521</v>
      </c>
      <c r="I95" s="103">
        <v>46049.649083842312</v>
      </c>
      <c r="J95" s="103">
        <v>38.595606785558942</v>
      </c>
      <c r="K95" s="103">
        <v>66878.467438016538</v>
      </c>
      <c r="L95" s="103">
        <v>47</v>
      </c>
      <c r="M95" s="103">
        <v>81441.599999999991</v>
      </c>
      <c r="N95" s="103">
        <v>70</v>
      </c>
      <c r="O95" s="103">
        <v>121296</v>
      </c>
      <c r="P95" s="103">
        <v>74</v>
      </c>
      <c r="Q95" s="103">
        <v>128227.2</v>
      </c>
      <c r="R95" s="103">
        <v>71</v>
      </c>
      <c r="S95" s="103">
        <v>123028.8</v>
      </c>
      <c r="T95" s="103">
        <v>28</v>
      </c>
      <c r="U95" s="103">
        <v>48518.400000000001</v>
      </c>
      <c r="V95" s="103">
        <v>23</v>
      </c>
      <c r="W95" s="103">
        <v>39854.400000000001</v>
      </c>
      <c r="X95" s="103">
        <v>22</v>
      </c>
      <c r="Y95" s="103">
        <v>38121.599999999999</v>
      </c>
      <c r="Z95" s="103">
        <v>23</v>
      </c>
      <c r="AA95" s="103">
        <v>39854.400000000001</v>
      </c>
      <c r="AB95" s="103">
        <v>8</v>
      </c>
      <c r="AC95" s="103">
        <v>13862.4</v>
      </c>
      <c r="AD95" s="103">
        <v>10</v>
      </c>
      <c r="AE95" s="103">
        <v>17328</v>
      </c>
      <c r="AF95" s="103">
        <v>12</v>
      </c>
      <c r="AG95" s="103">
        <v>20793.599999999999</v>
      </c>
      <c r="AH95" s="103">
        <v>9</v>
      </c>
      <c r="AI95" s="103">
        <v>15595.199999999999</v>
      </c>
      <c r="AJ95" s="103">
        <v>5</v>
      </c>
      <c r="AK95" s="103">
        <v>8664</v>
      </c>
      <c r="AL95" s="103">
        <v>8</v>
      </c>
      <c r="AM95" s="103">
        <v>13862.4</v>
      </c>
      <c r="AN95" s="103">
        <v>7</v>
      </c>
      <c r="AO95" s="103">
        <v>12129.6</v>
      </c>
      <c r="AP95" s="103">
        <v>7</v>
      </c>
      <c r="AQ95" s="103">
        <v>12129.6</v>
      </c>
      <c r="AR95" s="103">
        <v>5</v>
      </c>
      <c r="AS95" s="103">
        <v>8664</v>
      </c>
      <c r="AT95" s="103">
        <v>4</v>
      </c>
      <c r="AU95" s="103">
        <v>6931.2</v>
      </c>
      <c r="AV95" s="103">
        <v>3</v>
      </c>
      <c r="AW95" s="103">
        <v>5198.3999999999996</v>
      </c>
      <c r="AX95" s="103">
        <v>5</v>
      </c>
      <c r="AY95" s="103">
        <v>8664</v>
      </c>
      <c r="AZ95" s="103">
        <v>4</v>
      </c>
      <c r="BA95" s="103">
        <v>6931.2</v>
      </c>
      <c r="BB95" s="103">
        <v>4</v>
      </c>
      <c r="BC95" s="103">
        <v>6931.2</v>
      </c>
      <c r="BD95" s="103">
        <v>3</v>
      </c>
      <c r="BE95" s="103">
        <v>5198.3999999999996</v>
      </c>
      <c r="BF95" s="103">
        <v>4</v>
      </c>
      <c r="BG95" s="103">
        <v>6931.2</v>
      </c>
      <c r="BH95" s="103">
        <v>0</v>
      </c>
      <c r="BI95" s="103">
        <v>0</v>
      </c>
      <c r="BJ95" s="103">
        <v>0</v>
      </c>
      <c r="BK95" s="103">
        <v>0</v>
      </c>
      <c r="BL95" s="103">
        <v>0</v>
      </c>
      <c r="BM95" s="103">
        <v>0</v>
      </c>
      <c r="BN95" s="103">
        <v>0</v>
      </c>
      <c r="BO95" s="103">
        <v>0</v>
      </c>
      <c r="BP95" s="103">
        <v>0</v>
      </c>
      <c r="BQ95" s="103">
        <v>0</v>
      </c>
      <c r="BR95" s="103">
        <v>0</v>
      </c>
      <c r="BS95" s="103">
        <v>0</v>
      </c>
      <c r="BT95" s="103">
        <v>0</v>
      </c>
      <c r="BU95" s="103">
        <v>0</v>
      </c>
      <c r="BV95" s="103">
        <v>0</v>
      </c>
      <c r="BW95" s="103">
        <v>0</v>
      </c>
      <c r="BX95" s="103">
        <v>0</v>
      </c>
      <c r="BY95" s="103">
        <v>0</v>
      </c>
      <c r="BZ95" s="103">
        <v>0</v>
      </c>
      <c r="CA95" s="103">
        <v>0</v>
      </c>
      <c r="CB95" s="103">
        <v>0</v>
      </c>
      <c r="CC95" s="103">
        <v>0</v>
      </c>
      <c r="CD95" s="103">
        <v>0</v>
      </c>
      <c r="CE95" s="103">
        <v>0</v>
      </c>
      <c r="CF95" s="103">
        <v>0</v>
      </c>
      <c r="CG95" s="103">
        <v>0</v>
      </c>
      <c r="CH95" s="103">
        <v>0</v>
      </c>
      <c r="CI95" s="103">
        <v>0</v>
      </c>
      <c r="CJ95" s="103">
        <v>0</v>
      </c>
      <c r="CK95" s="103">
        <v>0</v>
      </c>
      <c r="CL95" s="103">
        <v>0</v>
      </c>
      <c r="CM95" s="103">
        <v>0</v>
      </c>
      <c r="CN95" s="103">
        <v>0</v>
      </c>
      <c r="CO95" s="103">
        <v>0</v>
      </c>
      <c r="CP95" s="103">
        <v>0</v>
      </c>
      <c r="CQ95" s="103">
        <v>0</v>
      </c>
      <c r="CR95" s="103">
        <v>0</v>
      </c>
      <c r="CS95" s="103">
        <v>0</v>
      </c>
      <c r="CT95" s="103">
        <v>0</v>
      </c>
      <c r="CU95" s="103">
        <v>0</v>
      </c>
    </row>
    <row r="96" spans="2:99" x14ac:dyDescent="0.2">
      <c r="C96" s="102" t="s">
        <v>261</v>
      </c>
      <c r="D96" s="103">
        <v>0</v>
      </c>
      <c r="E96" s="103">
        <v>0</v>
      </c>
      <c r="F96" s="103">
        <v>0</v>
      </c>
      <c r="G96" s="103">
        <v>0</v>
      </c>
      <c r="H96" s="103">
        <v>32.620303535073106</v>
      </c>
      <c r="I96" s="103">
        <v>26853.033870072177</v>
      </c>
      <c r="J96" s="103">
        <v>57.448760330578516</v>
      </c>
      <c r="K96" s="103">
        <v>47291.819504132232</v>
      </c>
      <c r="L96" s="103">
        <v>53</v>
      </c>
      <c r="M96" s="103">
        <v>43629.599999999999</v>
      </c>
      <c r="N96" s="103">
        <v>85</v>
      </c>
      <c r="O96" s="103">
        <v>69972</v>
      </c>
      <c r="P96" s="103">
        <v>77</v>
      </c>
      <c r="Q96" s="103">
        <v>63386.399999999994</v>
      </c>
      <c r="R96" s="103">
        <v>90</v>
      </c>
      <c r="S96" s="103">
        <v>74088</v>
      </c>
      <c r="T96" s="103">
        <v>28</v>
      </c>
      <c r="U96" s="103">
        <v>23049.599999999999</v>
      </c>
      <c r="V96" s="103">
        <v>24</v>
      </c>
      <c r="W96" s="103">
        <v>19756.8</v>
      </c>
      <c r="X96" s="103">
        <v>25</v>
      </c>
      <c r="Y96" s="103">
        <v>20580</v>
      </c>
      <c r="Z96" s="103">
        <v>27</v>
      </c>
      <c r="AA96" s="103">
        <v>22226.399999999998</v>
      </c>
      <c r="AB96" s="103">
        <v>8</v>
      </c>
      <c r="AC96" s="103">
        <v>6585.5999999999995</v>
      </c>
      <c r="AD96" s="103">
        <v>10</v>
      </c>
      <c r="AE96" s="103">
        <v>8232</v>
      </c>
      <c r="AF96" s="103">
        <v>14</v>
      </c>
      <c r="AG96" s="103">
        <v>11524.8</v>
      </c>
      <c r="AH96" s="103">
        <v>9</v>
      </c>
      <c r="AI96" s="103">
        <v>7408.7999999999993</v>
      </c>
      <c r="AJ96" s="103">
        <v>5</v>
      </c>
      <c r="AK96" s="103">
        <v>4116</v>
      </c>
      <c r="AL96" s="103">
        <v>9</v>
      </c>
      <c r="AM96" s="103">
        <v>7408.7999999999993</v>
      </c>
      <c r="AN96" s="103">
        <v>8</v>
      </c>
      <c r="AO96" s="103">
        <v>6585.5999999999995</v>
      </c>
      <c r="AP96" s="103">
        <v>7</v>
      </c>
      <c r="AQ96" s="103">
        <v>5762.4</v>
      </c>
      <c r="AR96" s="103">
        <v>4</v>
      </c>
      <c r="AS96" s="103">
        <v>3292.7999999999997</v>
      </c>
      <c r="AT96" s="103">
        <v>4</v>
      </c>
      <c r="AU96" s="103">
        <v>3292.7999999999997</v>
      </c>
      <c r="AV96" s="103">
        <v>4</v>
      </c>
      <c r="AW96" s="103">
        <v>3292.7999999999997</v>
      </c>
      <c r="AX96" s="103">
        <v>5</v>
      </c>
      <c r="AY96" s="103">
        <v>4116</v>
      </c>
      <c r="AZ96" s="103">
        <v>4</v>
      </c>
      <c r="BA96" s="103">
        <v>3292.7999999999997</v>
      </c>
      <c r="BB96" s="103">
        <v>4</v>
      </c>
      <c r="BC96" s="103">
        <v>3292.7999999999997</v>
      </c>
      <c r="BD96" s="103">
        <v>3</v>
      </c>
      <c r="BE96" s="103">
        <v>2469.6</v>
      </c>
      <c r="BF96" s="103">
        <v>4</v>
      </c>
      <c r="BG96" s="103">
        <v>3292.7999999999997</v>
      </c>
      <c r="BH96" s="103">
        <v>0</v>
      </c>
      <c r="BI96" s="103">
        <v>0</v>
      </c>
      <c r="BJ96" s="103">
        <v>0</v>
      </c>
      <c r="BK96" s="103">
        <v>0</v>
      </c>
      <c r="BL96" s="103">
        <v>0</v>
      </c>
      <c r="BM96" s="103">
        <v>0</v>
      </c>
      <c r="BN96" s="103">
        <v>0</v>
      </c>
      <c r="BO96" s="103">
        <v>0</v>
      </c>
      <c r="BP96" s="103">
        <v>0</v>
      </c>
      <c r="BQ96" s="103">
        <v>0</v>
      </c>
      <c r="BR96" s="103">
        <v>0</v>
      </c>
      <c r="BS96" s="103">
        <v>0</v>
      </c>
      <c r="BT96" s="103">
        <v>0</v>
      </c>
      <c r="BU96" s="103">
        <v>0</v>
      </c>
      <c r="BV96" s="103">
        <v>0</v>
      </c>
      <c r="BW96" s="103">
        <v>0</v>
      </c>
      <c r="BX96" s="103">
        <v>0</v>
      </c>
      <c r="BY96" s="103">
        <v>0</v>
      </c>
      <c r="BZ96" s="103">
        <v>0</v>
      </c>
      <c r="CA96" s="103">
        <v>0</v>
      </c>
      <c r="CB96" s="103">
        <v>0</v>
      </c>
      <c r="CC96" s="103">
        <v>0</v>
      </c>
      <c r="CD96" s="103">
        <v>0</v>
      </c>
      <c r="CE96" s="103">
        <v>0</v>
      </c>
      <c r="CF96" s="103">
        <v>0</v>
      </c>
      <c r="CG96" s="103">
        <v>0</v>
      </c>
      <c r="CH96" s="103">
        <v>0</v>
      </c>
      <c r="CI96" s="103">
        <v>0</v>
      </c>
      <c r="CJ96" s="103">
        <v>0</v>
      </c>
      <c r="CK96" s="103">
        <v>0</v>
      </c>
      <c r="CL96" s="103">
        <v>0</v>
      </c>
      <c r="CM96" s="103">
        <v>0</v>
      </c>
      <c r="CN96" s="103">
        <v>0</v>
      </c>
      <c r="CO96" s="103">
        <v>0</v>
      </c>
      <c r="CP96" s="103">
        <v>0</v>
      </c>
      <c r="CQ96" s="103">
        <v>0</v>
      </c>
      <c r="CR96" s="103">
        <v>0</v>
      </c>
      <c r="CS96" s="103">
        <v>0</v>
      </c>
      <c r="CT96" s="103">
        <v>0</v>
      </c>
      <c r="CU96" s="103">
        <v>0</v>
      </c>
    </row>
    <row r="97" spans="2:99" x14ac:dyDescent="0.2">
      <c r="C97" s="102" t="s">
        <v>262</v>
      </c>
      <c r="D97" s="103">
        <v>0</v>
      </c>
      <c r="E97" s="103">
        <v>0</v>
      </c>
      <c r="F97" s="103">
        <v>0</v>
      </c>
      <c r="G97" s="103">
        <v>0</v>
      </c>
      <c r="H97" s="103">
        <v>22.583287062742922</v>
      </c>
      <c r="I97" s="103">
        <v>41300.315380344255</v>
      </c>
      <c r="J97" s="103">
        <v>33.081948673336235</v>
      </c>
      <c r="K97" s="103">
        <v>60500.267733797307</v>
      </c>
      <c r="L97" s="103">
        <v>46</v>
      </c>
      <c r="M97" s="103">
        <v>84124.800000000003</v>
      </c>
      <c r="N97" s="103">
        <v>71</v>
      </c>
      <c r="O97" s="103">
        <v>129844.8</v>
      </c>
      <c r="P97" s="103">
        <v>67</v>
      </c>
      <c r="Q97" s="103">
        <v>122529.59999999999</v>
      </c>
      <c r="R97" s="103">
        <v>71</v>
      </c>
      <c r="S97" s="103">
        <v>129844.8</v>
      </c>
      <c r="T97" s="103">
        <v>24</v>
      </c>
      <c r="U97" s="103">
        <v>43891.199999999997</v>
      </c>
      <c r="V97" s="103">
        <v>21</v>
      </c>
      <c r="W97" s="103">
        <v>38404.799999999996</v>
      </c>
      <c r="X97" s="103">
        <v>20</v>
      </c>
      <c r="Y97" s="103">
        <v>36576</v>
      </c>
      <c r="Z97" s="103">
        <v>21</v>
      </c>
      <c r="AA97" s="103">
        <v>38404.799999999996</v>
      </c>
      <c r="AB97" s="103">
        <v>8</v>
      </c>
      <c r="AC97" s="103">
        <v>14630.4</v>
      </c>
      <c r="AD97" s="103">
        <v>9</v>
      </c>
      <c r="AE97" s="103">
        <v>16459.2</v>
      </c>
      <c r="AF97" s="103">
        <v>12</v>
      </c>
      <c r="AG97" s="103">
        <v>21945.599999999999</v>
      </c>
      <c r="AH97" s="103">
        <v>9</v>
      </c>
      <c r="AI97" s="103">
        <v>16459.2</v>
      </c>
      <c r="AJ97" s="103">
        <v>5</v>
      </c>
      <c r="AK97" s="103">
        <v>9144</v>
      </c>
      <c r="AL97" s="103">
        <v>8</v>
      </c>
      <c r="AM97" s="103">
        <v>14630.4</v>
      </c>
      <c r="AN97" s="103">
        <v>7</v>
      </c>
      <c r="AO97" s="103">
        <v>12801.6</v>
      </c>
      <c r="AP97" s="103">
        <v>7</v>
      </c>
      <c r="AQ97" s="103">
        <v>12801.6</v>
      </c>
      <c r="AR97" s="103">
        <v>5</v>
      </c>
      <c r="AS97" s="103">
        <v>9144</v>
      </c>
      <c r="AT97" s="103">
        <v>4</v>
      </c>
      <c r="AU97" s="103">
        <v>7315.2</v>
      </c>
      <c r="AV97" s="103">
        <v>3</v>
      </c>
      <c r="AW97" s="103">
        <v>5486.4</v>
      </c>
      <c r="AX97" s="103">
        <v>5</v>
      </c>
      <c r="AY97" s="103">
        <v>9144</v>
      </c>
      <c r="AZ97" s="103">
        <v>4</v>
      </c>
      <c r="BA97" s="103">
        <v>7315.2</v>
      </c>
      <c r="BB97" s="103">
        <v>4</v>
      </c>
      <c r="BC97" s="103">
        <v>7315.2</v>
      </c>
      <c r="BD97" s="103">
        <v>3</v>
      </c>
      <c r="BE97" s="103">
        <v>5486.4</v>
      </c>
      <c r="BF97" s="103">
        <v>4</v>
      </c>
      <c r="BG97" s="103">
        <v>7315.2</v>
      </c>
      <c r="BH97" s="103">
        <v>0</v>
      </c>
      <c r="BI97" s="103">
        <v>0</v>
      </c>
      <c r="BJ97" s="103">
        <v>0</v>
      </c>
      <c r="BK97" s="103">
        <v>0</v>
      </c>
      <c r="BL97" s="103">
        <v>0</v>
      </c>
      <c r="BM97" s="103">
        <v>0</v>
      </c>
      <c r="BN97" s="103">
        <v>0</v>
      </c>
      <c r="BO97" s="103">
        <v>0</v>
      </c>
      <c r="BP97" s="103">
        <v>0</v>
      </c>
      <c r="BQ97" s="103">
        <v>0</v>
      </c>
      <c r="BR97" s="103">
        <v>0</v>
      </c>
      <c r="BS97" s="103">
        <v>0</v>
      </c>
      <c r="BT97" s="103">
        <v>0</v>
      </c>
      <c r="BU97" s="103">
        <v>0</v>
      </c>
      <c r="BV97" s="103">
        <v>0</v>
      </c>
      <c r="BW97" s="103">
        <v>0</v>
      </c>
      <c r="BX97" s="103">
        <v>0</v>
      </c>
      <c r="BY97" s="103">
        <v>0</v>
      </c>
      <c r="BZ97" s="103">
        <v>0</v>
      </c>
      <c r="CA97" s="103">
        <v>0</v>
      </c>
      <c r="CB97" s="103">
        <v>0</v>
      </c>
      <c r="CC97" s="103">
        <v>0</v>
      </c>
      <c r="CD97" s="103">
        <v>0</v>
      </c>
      <c r="CE97" s="103">
        <v>0</v>
      </c>
      <c r="CF97" s="103">
        <v>0</v>
      </c>
      <c r="CG97" s="103">
        <v>0</v>
      </c>
      <c r="CH97" s="103">
        <v>0</v>
      </c>
      <c r="CI97" s="103">
        <v>0</v>
      </c>
      <c r="CJ97" s="103">
        <v>0</v>
      </c>
      <c r="CK97" s="103">
        <v>0</v>
      </c>
      <c r="CL97" s="103">
        <v>0</v>
      </c>
      <c r="CM97" s="103">
        <v>0</v>
      </c>
      <c r="CN97" s="103">
        <v>0</v>
      </c>
      <c r="CO97" s="103">
        <v>0</v>
      </c>
      <c r="CP97" s="103">
        <v>0</v>
      </c>
      <c r="CQ97" s="103">
        <v>0</v>
      </c>
      <c r="CR97" s="103">
        <v>0</v>
      </c>
      <c r="CS97" s="103">
        <v>0</v>
      </c>
      <c r="CT97" s="103">
        <v>0</v>
      </c>
      <c r="CU97" s="103">
        <v>0</v>
      </c>
    </row>
    <row r="98" spans="2:99" x14ac:dyDescent="0.2">
      <c r="C98" s="102" t="s">
        <v>263</v>
      </c>
      <c r="D98" s="103">
        <v>0</v>
      </c>
      <c r="E98" s="103">
        <v>0</v>
      </c>
      <c r="F98" s="103">
        <v>0</v>
      </c>
      <c r="G98" s="103">
        <v>0</v>
      </c>
      <c r="H98" s="103">
        <v>28.970479363316677</v>
      </c>
      <c r="I98" s="103">
        <v>36607.09772348695</v>
      </c>
      <c r="J98" s="103">
        <v>46.777163984341016</v>
      </c>
      <c r="K98" s="103">
        <v>59107.624410613302</v>
      </c>
      <c r="L98" s="103">
        <v>52</v>
      </c>
      <c r="M98" s="103">
        <v>65707.199999999997</v>
      </c>
      <c r="N98" s="103">
        <v>70</v>
      </c>
      <c r="O98" s="103">
        <v>88452</v>
      </c>
      <c r="P98" s="103">
        <v>73</v>
      </c>
      <c r="Q98" s="103">
        <v>92242.799999999988</v>
      </c>
      <c r="R98" s="103">
        <v>84</v>
      </c>
      <c r="S98" s="103">
        <v>106142.39999999999</v>
      </c>
      <c r="T98" s="103">
        <v>25</v>
      </c>
      <c r="U98" s="103">
        <v>31589.999999999996</v>
      </c>
      <c r="V98" s="103">
        <v>24</v>
      </c>
      <c r="W98" s="103">
        <v>30326.399999999998</v>
      </c>
      <c r="X98" s="103">
        <v>24</v>
      </c>
      <c r="Y98" s="103">
        <v>30326.399999999998</v>
      </c>
      <c r="Z98" s="103">
        <v>26</v>
      </c>
      <c r="AA98" s="103">
        <v>32853.599999999999</v>
      </c>
      <c r="AB98" s="103">
        <v>8</v>
      </c>
      <c r="AC98" s="103">
        <v>10108.799999999999</v>
      </c>
      <c r="AD98" s="103">
        <v>10</v>
      </c>
      <c r="AE98" s="103">
        <v>12636</v>
      </c>
      <c r="AF98" s="103">
        <v>13</v>
      </c>
      <c r="AG98" s="103">
        <v>16426.8</v>
      </c>
      <c r="AH98" s="103">
        <v>10</v>
      </c>
      <c r="AI98" s="103">
        <v>12636</v>
      </c>
      <c r="AJ98" s="103">
        <v>5</v>
      </c>
      <c r="AK98" s="103">
        <v>6318</v>
      </c>
      <c r="AL98" s="103">
        <v>8</v>
      </c>
      <c r="AM98" s="103">
        <v>10108.799999999999</v>
      </c>
      <c r="AN98" s="103">
        <v>7</v>
      </c>
      <c r="AO98" s="103">
        <v>8845.1999999999989</v>
      </c>
      <c r="AP98" s="103">
        <v>7</v>
      </c>
      <c r="AQ98" s="103">
        <v>8845.1999999999989</v>
      </c>
      <c r="AR98" s="103">
        <v>4</v>
      </c>
      <c r="AS98" s="103">
        <v>5054.3999999999996</v>
      </c>
      <c r="AT98" s="103">
        <v>4</v>
      </c>
      <c r="AU98" s="103">
        <v>5054.3999999999996</v>
      </c>
      <c r="AV98" s="103">
        <v>3</v>
      </c>
      <c r="AW98" s="103">
        <v>3790.7999999999997</v>
      </c>
      <c r="AX98" s="103">
        <v>5</v>
      </c>
      <c r="AY98" s="103">
        <v>6318</v>
      </c>
      <c r="AZ98" s="103">
        <v>4</v>
      </c>
      <c r="BA98" s="103">
        <v>5054.3999999999996</v>
      </c>
      <c r="BB98" s="103">
        <v>4</v>
      </c>
      <c r="BC98" s="103">
        <v>5054.3999999999996</v>
      </c>
      <c r="BD98" s="103">
        <v>4</v>
      </c>
      <c r="BE98" s="103">
        <v>5054.3999999999996</v>
      </c>
      <c r="BF98" s="103">
        <v>4</v>
      </c>
      <c r="BG98" s="103">
        <v>5054.3999999999996</v>
      </c>
      <c r="BH98" s="103">
        <v>0</v>
      </c>
      <c r="BI98" s="103">
        <v>0</v>
      </c>
      <c r="BJ98" s="103">
        <v>0</v>
      </c>
      <c r="BK98" s="103">
        <v>0</v>
      </c>
      <c r="BL98" s="103">
        <v>0</v>
      </c>
      <c r="BM98" s="103">
        <v>0</v>
      </c>
      <c r="BN98" s="103">
        <v>0</v>
      </c>
      <c r="BO98" s="103">
        <v>0</v>
      </c>
      <c r="BP98" s="103">
        <v>0</v>
      </c>
      <c r="BQ98" s="103">
        <v>0</v>
      </c>
      <c r="BR98" s="103">
        <v>0</v>
      </c>
      <c r="BS98" s="103">
        <v>0</v>
      </c>
      <c r="BT98" s="103">
        <v>0</v>
      </c>
      <c r="BU98" s="103">
        <v>0</v>
      </c>
      <c r="BV98" s="103">
        <v>0</v>
      </c>
      <c r="BW98" s="103">
        <v>0</v>
      </c>
      <c r="BX98" s="103">
        <v>0</v>
      </c>
      <c r="BY98" s="103">
        <v>0</v>
      </c>
      <c r="BZ98" s="103">
        <v>0</v>
      </c>
      <c r="CA98" s="103">
        <v>0</v>
      </c>
      <c r="CB98" s="103">
        <v>0</v>
      </c>
      <c r="CC98" s="103">
        <v>0</v>
      </c>
      <c r="CD98" s="103">
        <v>0</v>
      </c>
      <c r="CE98" s="103">
        <v>0</v>
      </c>
      <c r="CF98" s="103">
        <v>0</v>
      </c>
      <c r="CG98" s="103">
        <v>0</v>
      </c>
      <c r="CH98" s="103">
        <v>0</v>
      </c>
      <c r="CI98" s="103">
        <v>0</v>
      </c>
      <c r="CJ98" s="103">
        <v>0</v>
      </c>
      <c r="CK98" s="103">
        <v>0</v>
      </c>
      <c r="CL98" s="103">
        <v>0</v>
      </c>
      <c r="CM98" s="103">
        <v>0</v>
      </c>
      <c r="CN98" s="103">
        <v>0</v>
      </c>
      <c r="CO98" s="103">
        <v>0</v>
      </c>
      <c r="CP98" s="103">
        <v>0</v>
      </c>
      <c r="CQ98" s="103">
        <v>0</v>
      </c>
      <c r="CR98" s="103">
        <v>0</v>
      </c>
      <c r="CS98" s="103">
        <v>0</v>
      </c>
      <c r="CT98" s="103">
        <v>0</v>
      </c>
      <c r="CU98" s="103">
        <v>0</v>
      </c>
    </row>
    <row r="99" spans="2:99" x14ac:dyDescent="0.2">
      <c r="C99" s="102" t="s">
        <v>264</v>
      </c>
      <c r="D99" s="103">
        <v>0</v>
      </c>
      <c r="E99" s="103">
        <v>0</v>
      </c>
      <c r="F99" s="103">
        <v>0</v>
      </c>
      <c r="G99" s="103">
        <v>0</v>
      </c>
      <c r="H99" s="103">
        <v>7.9839903757171946</v>
      </c>
      <c r="I99" s="103">
        <v>43765.041643531367</v>
      </c>
      <c r="J99" s="103">
        <v>12.805915615484993</v>
      </c>
      <c r="K99" s="103">
        <v>70196.907037842539</v>
      </c>
      <c r="L99" s="103">
        <v>24</v>
      </c>
      <c r="M99" s="103">
        <v>131558.39999999999</v>
      </c>
      <c r="N99" s="103">
        <v>33</v>
      </c>
      <c r="O99" s="103">
        <v>180892.79999999999</v>
      </c>
      <c r="P99" s="103">
        <v>37</v>
      </c>
      <c r="Q99" s="103">
        <v>202819.19999999998</v>
      </c>
      <c r="R99" s="103">
        <v>37</v>
      </c>
      <c r="S99" s="103">
        <v>202819.19999999998</v>
      </c>
      <c r="T99" s="103">
        <v>17</v>
      </c>
      <c r="U99" s="103">
        <v>93187.199999999997</v>
      </c>
      <c r="V99" s="103">
        <v>14</v>
      </c>
      <c r="W99" s="103">
        <v>76742.399999999994</v>
      </c>
      <c r="X99" s="103">
        <v>14</v>
      </c>
      <c r="Y99" s="103">
        <v>76742.399999999994</v>
      </c>
      <c r="Z99" s="103">
        <v>14</v>
      </c>
      <c r="AA99" s="103">
        <v>76742.399999999994</v>
      </c>
      <c r="AB99" s="103">
        <v>6</v>
      </c>
      <c r="AC99" s="103">
        <v>32889.599999999999</v>
      </c>
      <c r="AD99" s="103">
        <v>7</v>
      </c>
      <c r="AE99" s="103">
        <v>38371.199999999997</v>
      </c>
      <c r="AF99" s="103">
        <v>10</v>
      </c>
      <c r="AG99" s="103">
        <v>54815.999999999993</v>
      </c>
      <c r="AH99" s="103">
        <v>7</v>
      </c>
      <c r="AI99" s="103">
        <v>38371.199999999997</v>
      </c>
      <c r="AJ99" s="103">
        <v>3</v>
      </c>
      <c r="AK99" s="103">
        <v>16444.8</v>
      </c>
      <c r="AL99" s="103">
        <v>6</v>
      </c>
      <c r="AM99" s="103">
        <v>32889.599999999999</v>
      </c>
      <c r="AN99" s="103">
        <v>6</v>
      </c>
      <c r="AO99" s="103">
        <v>32889.599999999999</v>
      </c>
      <c r="AP99" s="103">
        <v>5</v>
      </c>
      <c r="AQ99" s="103">
        <v>27407.999999999996</v>
      </c>
      <c r="AR99" s="103">
        <v>4</v>
      </c>
      <c r="AS99" s="103">
        <v>21926.399999999998</v>
      </c>
      <c r="AT99" s="103">
        <v>3</v>
      </c>
      <c r="AU99" s="103">
        <v>16444.8</v>
      </c>
      <c r="AV99" s="103">
        <v>3</v>
      </c>
      <c r="AW99" s="103">
        <v>16444.8</v>
      </c>
      <c r="AX99" s="103">
        <v>4</v>
      </c>
      <c r="AY99" s="103">
        <v>21926.399999999998</v>
      </c>
      <c r="AZ99" s="103">
        <v>3</v>
      </c>
      <c r="BA99" s="103">
        <v>16444.8</v>
      </c>
      <c r="BB99" s="103">
        <v>3</v>
      </c>
      <c r="BC99" s="103">
        <v>16444.8</v>
      </c>
      <c r="BD99" s="103">
        <v>3</v>
      </c>
      <c r="BE99" s="103">
        <v>16444.8</v>
      </c>
      <c r="BF99" s="103">
        <v>3</v>
      </c>
      <c r="BG99" s="103">
        <v>16444.8</v>
      </c>
      <c r="BH99" s="103">
        <v>0</v>
      </c>
      <c r="BI99" s="103">
        <v>0</v>
      </c>
      <c r="BJ99" s="103">
        <v>0</v>
      </c>
      <c r="BK99" s="103">
        <v>0</v>
      </c>
      <c r="BL99" s="103">
        <v>0</v>
      </c>
      <c r="BM99" s="103">
        <v>0</v>
      </c>
      <c r="BN99" s="103">
        <v>0</v>
      </c>
      <c r="BO99" s="103">
        <v>0</v>
      </c>
      <c r="BP99" s="103">
        <v>0</v>
      </c>
      <c r="BQ99" s="103">
        <v>0</v>
      </c>
      <c r="BR99" s="103">
        <v>0</v>
      </c>
      <c r="BS99" s="103">
        <v>0</v>
      </c>
      <c r="BT99" s="103">
        <v>0</v>
      </c>
      <c r="BU99" s="103">
        <v>0</v>
      </c>
      <c r="BV99" s="103">
        <v>0</v>
      </c>
      <c r="BW99" s="103">
        <v>0</v>
      </c>
      <c r="BX99" s="103">
        <v>0</v>
      </c>
      <c r="BY99" s="103">
        <v>0</v>
      </c>
      <c r="BZ99" s="103">
        <v>0</v>
      </c>
      <c r="CA99" s="103">
        <v>0</v>
      </c>
      <c r="CB99" s="103">
        <v>0</v>
      </c>
      <c r="CC99" s="103">
        <v>0</v>
      </c>
      <c r="CD99" s="103">
        <v>0</v>
      </c>
      <c r="CE99" s="103">
        <v>0</v>
      </c>
      <c r="CF99" s="103">
        <v>0</v>
      </c>
      <c r="CG99" s="103">
        <v>0</v>
      </c>
      <c r="CH99" s="103">
        <v>0</v>
      </c>
      <c r="CI99" s="103">
        <v>0</v>
      </c>
      <c r="CJ99" s="103">
        <v>0</v>
      </c>
      <c r="CK99" s="103">
        <v>0</v>
      </c>
      <c r="CL99" s="103">
        <v>0</v>
      </c>
      <c r="CM99" s="103">
        <v>0</v>
      </c>
      <c r="CN99" s="103">
        <v>0</v>
      </c>
      <c r="CO99" s="103">
        <v>0</v>
      </c>
      <c r="CP99" s="103">
        <v>0</v>
      </c>
      <c r="CQ99" s="103">
        <v>0</v>
      </c>
      <c r="CR99" s="103">
        <v>0</v>
      </c>
      <c r="CS99" s="103">
        <v>0</v>
      </c>
      <c r="CT99" s="103">
        <v>0</v>
      </c>
      <c r="CU99" s="103">
        <v>0</v>
      </c>
    </row>
    <row r="100" spans="2:99" x14ac:dyDescent="0.2">
      <c r="C100" s="102" t="s">
        <v>265</v>
      </c>
      <c r="D100" s="103">
        <v>0</v>
      </c>
      <c r="E100" s="103">
        <v>0</v>
      </c>
      <c r="F100" s="103">
        <v>0</v>
      </c>
      <c r="G100" s="103">
        <v>0</v>
      </c>
      <c r="H100" s="103">
        <v>25.776883213029798</v>
      </c>
      <c r="I100" s="103">
        <v>41820.415324819543</v>
      </c>
      <c r="J100" s="103">
        <v>37.172727272727272</v>
      </c>
      <c r="K100" s="103">
        <v>60309.032727272723</v>
      </c>
      <c r="L100" s="103">
        <v>46</v>
      </c>
      <c r="M100" s="103">
        <v>74630.399999999994</v>
      </c>
      <c r="N100" s="103">
        <v>61</v>
      </c>
      <c r="O100" s="103">
        <v>98966.399999999994</v>
      </c>
      <c r="P100" s="103">
        <v>77</v>
      </c>
      <c r="Q100" s="103">
        <v>124924.79999999999</v>
      </c>
      <c r="R100" s="103">
        <v>81</v>
      </c>
      <c r="S100" s="103">
        <v>131414.39999999999</v>
      </c>
      <c r="T100" s="103">
        <v>24</v>
      </c>
      <c r="U100" s="103">
        <v>38937.599999999999</v>
      </c>
      <c r="V100" s="103">
        <v>22</v>
      </c>
      <c r="W100" s="103">
        <v>35692.799999999996</v>
      </c>
      <c r="X100" s="103">
        <v>25</v>
      </c>
      <c r="Y100" s="103">
        <v>40560</v>
      </c>
      <c r="Z100" s="103">
        <v>22</v>
      </c>
      <c r="AA100" s="103">
        <v>35692.799999999996</v>
      </c>
      <c r="AB100" s="103">
        <v>9</v>
      </c>
      <c r="AC100" s="103">
        <v>14601.599999999999</v>
      </c>
      <c r="AD100" s="103">
        <v>9</v>
      </c>
      <c r="AE100" s="103">
        <v>14601.599999999999</v>
      </c>
      <c r="AF100" s="103">
        <v>13</v>
      </c>
      <c r="AG100" s="103">
        <v>21091.199999999997</v>
      </c>
      <c r="AH100" s="103">
        <v>10</v>
      </c>
      <c r="AI100" s="103">
        <v>16223.999999999998</v>
      </c>
      <c r="AJ100" s="103">
        <v>5</v>
      </c>
      <c r="AK100" s="103">
        <v>8111.9999999999991</v>
      </c>
      <c r="AL100" s="103">
        <v>7</v>
      </c>
      <c r="AM100" s="103">
        <v>11356.8</v>
      </c>
      <c r="AN100" s="103">
        <v>7</v>
      </c>
      <c r="AO100" s="103">
        <v>11356.8</v>
      </c>
      <c r="AP100" s="103">
        <v>7</v>
      </c>
      <c r="AQ100" s="103">
        <v>11356.8</v>
      </c>
      <c r="AR100" s="103">
        <v>5</v>
      </c>
      <c r="AS100" s="103">
        <v>8111.9999999999991</v>
      </c>
      <c r="AT100" s="103">
        <v>4</v>
      </c>
      <c r="AU100" s="103">
        <v>6489.5999999999995</v>
      </c>
      <c r="AV100" s="103">
        <v>3</v>
      </c>
      <c r="AW100" s="103">
        <v>4867.2</v>
      </c>
      <c r="AX100" s="103">
        <v>5</v>
      </c>
      <c r="AY100" s="103">
        <v>8111.9999999999991</v>
      </c>
      <c r="AZ100" s="103">
        <v>4</v>
      </c>
      <c r="BA100" s="103">
        <v>6489.5999999999995</v>
      </c>
      <c r="BB100" s="103">
        <v>4</v>
      </c>
      <c r="BC100" s="103">
        <v>6489.5999999999995</v>
      </c>
      <c r="BD100" s="103">
        <v>4</v>
      </c>
      <c r="BE100" s="103">
        <v>6489.5999999999995</v>
      </c>
      <c r="BF100" s="103">
        <v>4</v>
      </c>
      <c r="BG100" s="103">
        <v>6489.5999999999995</v>
      </c>
      <c r="BH100" s="103">
        <v>0</v>
      </c>
      <c r="BI100" s="103">
        <v>0</v>
      </c>
      <c r="BJ100" s="103">
        <v>0</v>
      </c>
      <c r="BK100" s="103">
        <v>0</v>
      </c>
      <c r="BL100" s="103">
        <v>0</v>
      </c>
      <c r="BM100" s="103">
        <v>0</v>
      </c>
      <c r="BN100" s="103">
        <v>0</v>
      </c>
      <c r="BO100" s="103">
        <v>0</v>
      </c>
      <c r="BP100" s="103">
        <v>0</v>
      </c>
      <c r="BQ100" s="103">
        <v>0</v>
      </c>
      <c r="BR100" s="103">
        <v>0</v>
      </c>
      <c r="BS100" s="103">
        <v>0</v>
      </c>
      <c r="BT100" s="103">
        <v>0</v>
      </c>
      <c r="BU100" s="103">
        <v>0</v>
      </c>
      <c r="BV100" s="103">
        <v>0</v>
      </c>
      <c r="BW100" s="103">
        <v>0</v>
      </c>
      <c r="BX100" s="103">
        <v>0</v>
      </c>
      <c r="BY100" s="103">
        <v>0</v>
      </c>
      <c r="BZ100" s="103">
        <v>0</v>
      </c>
      <c r="CA100" s="103">
        <v>0</v>
      </c>
      <c r="CB100" s="103">
        <v>0</v>
      </c>
      <c r="CC100" s="103">
        <v>0</v>
      </c>
      <c r="CD100" s="103">
        <v>0</v>
      </c>
      <c r="CE100" s="103">
        <v>0</v>
      </c>
      <c r="CF100" s="103">
        <v>0</v>
      </c>
      <c r="CG100" s="103">
        <v>0</v>
      </c>
      <c r="CH100" s="103">
        <v>0</v>
      </c>
      <c r="CI100" s="103">
        <v>0</v>
      </c>
      <c r="CJ100" s="103">
        <v>0</v>
      </c>
      <c r="CK100" s="103">
        <v>0</v>
      </c>
      <c r="CL100" s="103">
        <v>0</v>
      </c>
      <c r="CM100" s="103">
        <v>0</v>
      </c>
      <c r="CN100" s="103">
        <v>0</v>
      </c>
      <c r="CO100" s="103">
        <v>0</v>
      </c>
      <c r="CP100" s="103">
        <v>0</v>
      </c>
      <c r="CQ100" s="103">
        <v>0</v>
      </c>
      <c r="CR100" s="103">
        <v>0</v>
      </c>
      <c r="CS100" s="103">
        <v>0</v>
      </c>
      <c r="CT100" s="103">
        <v>0</v>
      </c>
      <c r="CU100" s="103">
        <v>0</v>
      </c>
    </row>
    <row r="101" spans="2:99" x14ac:dyDescent="0.2">
      <c r="C101" s="102" t="s">
        <v>266</v>
      </c>
      <c r="D101" s="103">
        <v>0</v>
      </c>
      <c r="E101" s="103">
        <v>0</v>
      </c>
      <c r="F101" s="103">
        <v>0</v>
      </c>
      <c r="G101" s="103">
        <v>0</v>
      </c>
      <c r="H101" s="103">
        <v>31.023505459929666</v>
      </c>
      <c r="I101" s="103">
        <v>36930.380899500269</v>
      </c>
      <c r="J101" s="103">
        <v>46.955023923444976</v>
      </c>
      <c r="K101" s="103">
        <v>55895.260478468896</v>
      </c>
      <c r="L101" s="103">
        <v>53</v>
      </c>
      <c r="M101" s="103">
        <v>63091.19999999999</v>
      </c>
      <c r="N101" s="103">
        <v>78</v>
      </c>
      <c r="O101" s="103">
        <v>92851.199999999983</v>
      </c>
      <c r="P101" s="103">
        <v>83</v>
      </c>
      <c r="Q101" s="103">
        <v>98803.199999999983</v>
      </c>
      <c r="R101" s="103">
        <v>89</v>
      </c>
      <c r="S101" s="103">
        <v>105945.59999999999</v>
      </c>
      <c r="T101" s="103">
        <v>26</v>
      </c>
      <c r="U101" s="103">
        <v>30950.399999999998</v>
      </c>
      <c r="V101" s="103">
        <v>24</v>
      </c>
      <c r="W101" s="103">
        <v>28569.599999999999</v>
      </c>
      <c r="X101" s="103">
        <v>26</v>
      </c>
      <c r="Y101" s="103">
        <v>30950.399999999998</v>
      </c>
      <c r="Z101" s="103">
        <v>26</v>
      </c>
      <c r="AA101" s="103">
        <v>30950.399999999998</v>
      </c>
      <c r="AB101" s="103">
        <v>8</v>
      </c>
      <c r="AC101" s="103">
        <v>9523.1999999999989</v>
      </c>
      <c r="AD101" s="103">
        <v>10</v>
      </c>
      <c r="AE101" s="103">
        <v>11903.999999999998</v>
      </c>
      <c r="AF101" s="103">
        <v>14</v>
      </c>
      <c r="AG101" s="103">
        <v>16665.599999999999</v>
      </c>
      <c r="AH101" s="103">
        <v>10</v>
      </c>
      <c r="AI101" s="103">
        <v>11903.999999999998</v>
      </c>
      <c r="AJ101" s="103">
        <v>5</v>
      </c>
      <c r="AK101" s="103">
        <v>5951.9999999999991</v>
      </c>
      <c r="AL101" s="103">
        <v>8</v>
      </c>
      <c r="AM101" s="103">
        <v>9523.1999999999989</v>
      </c>
      <c r="AN101" s="103">
        <v>8</v>
      </c>
      <c r="AO101" s="103">
        <v>9523.1999999999989</v>
      </c>
      <c r="AP101" s="103">
        <v>8</v>
      </c>
      <c r="AQ101" s="103">
        <v>9523.1999999999989</v>
      </c>
      <c r="AR101" s="103">
        <v>4</v>
      </c>
      <c r="AS101" s="103">
        <v>4761.5999999999995</v>
      </c>
      <c r="AT101" s="103">
        <v>4</v>
      </c>
      <c r="AU101" s="103">
        <v>4761.5999999999995</v>
      </c>
      <c r="AV101" s="103">
        <v>4</v>
      </c>
      <c r="AW101" s="103">
        <v>4761.5999999999995</v>
      </c>
      <c r="AX101" s="103">
        <v>5</v>
      </c>
      <c r="AY101" s="103">
        <v>5951.9999999999991</v>
      </c>
      <c r="AZ101" s="103">
        <v>4</v>
      </c>
      <c r="BA101" s="103">
        <v>4761.5999999999995</v>
      </c>
      <c r="BB101" s="103">
        <v>4</v>
      </c>
      <c r="BC101" s="103">
        <v>4761.5999999999995</v>
      </c>
      <c r="BD101" s="103">
        <v>4</v>
      </c>
      <c r="BE101" s="103">
        <v>4761.5999999999995</v>
      </c>
      <c r="BF101" s="103">
        <v>3</v>
      </c>
      <c r="BG101" s="103">
        <v>3571.2</v>
      </c>
      <c r="BH101" s="103">
        <v>0</v>
      </c>
      <c r="BI101" s="103">
        <v>0</v>
      </c>
      <c r="BJ101" s="103">
        <v>0</v>
      </c>
      <c r="BK101" s="103">
        <v>0</v>
      </c>
      <c r="BL101" s="103">
        <v>0</v>
      </c>
      <c r="BM101" s="103">
        <v>0</v>
      </c>
      <c r="BN101" s="103">
        <v>0</v>
      </c>
      <c r="BO101" s="103">
        <v>0</v>
      </c>
      <c r="BP101" s="103">
        <v>0</v>
      </c>
      <c r="BQ101" s="103">
        <v>0</v>
      </c>
      <c r="BR101" s="103">
        <v>0</v>
      </c>
      <c r="BS101" s="103">
        <v>0</v>
      </c>
      <c r="BT101" s="103">
        <v>0</v>
      </c>
      <c r="BU101" s="103">
        <v>0</v>
      </c>
      <c r="BV101" s="103">
        <v>0</v>
      </c>
      <c r="BW101" s="103">
        <v>0</v>
      </c>
      <c r="BX101" s="103">
        <v>0</v>
      </c>
      <c r="BY101" s="103">
        <v>0</v>
      </c>
      <c r="BZ101" s="103">
        <v>0</v>
      </c>
      <c r="CA101" s="103">
        <v>0</v>
      </c>
      <c r="CB101" s="103">
        <v>0</v>
      </c>
      <c r="CC101" s="103">
        <v>0</v>
      </c>
      <c r="CD101" s="103">
        <v>0</v>
      </c>
      <c r="CE101" s="103">
        <v>0</v>
      </c>
      <c r="CF101" s="103">
        <v>0</v>
      </c>
      <c r="CG101" s="103">
        <v>0</v>
      </c>
      <c r="CH101" s="103">
        <v>0</v>
      </c>
      <c r="CI101" s="103">
        <v>0</v>
      </c>
      <c r="CJ101" s="103">
        <v>0</v>
      </c>
      <c r="CK101" s="103">
        <v>0</v>
      </c>
      <c r="CL101" s="103">
        <v>0</v>
      </c>
      <c r="CM101" s="103">
        <v>0</v>
      </c>
      <c r="CN101" s="103">
        <v>0</v>
      </c>
      <c r="CO101" s="103">
        <v>0</v>
      </c>
      <c r="CP101" s="103">
        <v>0</v>
      </c>
      <c r="CQ101" s="103">
        <v>0</v>
      </c>
      <c r="CR101" s="103">
        <v>0</v>
      </c>
      <c r="CS101" s="103">
        <v>0</v>
      </c>
      <c r="CT101" s="103">
        <v>0</v>
      </c>
      <c r="CU101" s="103">
        <v>0</v>
      </c>
    </row>
    <row r="102" spans="2:99" x14ac:dyDescent="0.2">
      <c r="C102" s="102" t="s">
        <v>267</v>
      </c>
      <c r="D102" s="103">
        <v>0</v>
      </c>
      <c r="E102" s="103">
        <v>0</v>
      </c>
      <c r="F102" s="103">
        <v>0</v>
      </c>
      <c r="G102" s="103">
        <v>0</v>
      </c>
      <c r="H102" s="103">
        <v>25.206598186192856</v>
      </c>
      <c r="I102" s="103">
        <v>48880.63520266518</v>
      </c>
      <c r="J102" s="103">
        <v>31.481209221400608</v>
      </c>
      <c r="K102" s="103">
        <v>61048.360922140055</v>
      </c>
      <c r="L102" s="103">
        <v>42</v>
      </c>
      <c r="M102" s="103">
        <v>81446.399999999994</v>
      </c>
      <c r="N102" s="103">
        <v>68</v>
      </c>
      <c r="O102" s="103">
        <v>131865.59999999998</v>
      </c>
      <c r="P102" s="103">
        <v>65</v>
      </c>
      <c r="Q102" s="103">
        <v>126047.99999999999</v>
      </c>
      <c r="R102" s="103">
        <v>73</v>
      </c>
      <c r="S102" s="103">
        <v>141561.59999999998</v>
      </c>
      <c r="T102" s="103">
        <v>24</v>
      </c>
      <c r="U102" s="103">
        <v>46540.799999999996</v>
      </c>
      <c r="V102" s="103">
        <v>23</v>
      </c>
      <c r="W102" s="103">
        <v>44601.599999999999</v>
      </c>
      <c r="X102" s="103">
        <v>20</v>
      </c>
      <c r="Y102" s="103">
        <v>38784</v>
      </c>
      <c r="Z102" s="103">
        <v>25</v>
      </c>
      <c r="AA102" s="103">
        <v>48479.999999999993</v>
      </c>
      <c r="AB102" s="103">
        <v>7</v>
      </c>
      <c r="AC102" s="103">
        <v>13574.399999999998</v>
      </c>
      <c r="AD102" s="103">
        <v>9</v>
      </c>
      <c r="AE102" s="103">
        <v>17452.8</v>
      </c>
      <c r="AF102" s="103">
        <v>12</v>
      </c>
      <c r="AG102" s="103">
        <v>23270.399999999998</v>
      </c>
      <c r="AH102" s="103">
        <v>9</v>
      </c>
      <c r="AI102" s="103">
        <v>17452.8</v>
      </c>
      <c r="AJ102" s="103">
        <v>5</v>
      </c>
      <c r="AK102" s="103">
        <v>9696</v>
      </c>
      <c r="AL102" s="103">
        <v>8</v>
      </c>
      <c r="AM102" s="103">
        <v>15513.599999999999</v>
      </c>
      <c r="AN102" s="103">
        <v>6</v>
      </c>
      <c r="AO102" s="103">
        <v>11635.199999999999</v>
      </c>
      <c r="AP102" s="103">
        <v>7</v>
      </c>
      <c r="AQ102" s="103">
        <v>13574.399999999998</v>
      </c>
      <c r="AR102" s="103">
        <v>5</v>
      </c>
      <c r="AS102" s="103">
        <v>9696</v>
      </c>
      <c r="AT102" s="103">
        <v>4</v>
      </c>
      <c r="AU102" s="103">
        <v>7756.7999999999993</v>
      </c>
      <c r="AV102" s="103">
        <v>3</v>
      </c>
      <c r="AW102" s="103">
        <v>5817.5999999999995</v>
      </c>
      <c r="AX102" s="103">
        <v>5</v>
      </c>
      <c r="AY102" s="103">
        <v>9696</v>
      </c>
      <c r="AZ102" s="103">
        <v>4</v>
      </c>
      <c r="BA102" s="103">
        <v>7756.7999999999993</v>
      </c>
      <c r="BB102" s="103">
        <v>4</v>
      </c>
      <c r="BC102" s="103">
        <v>7756.7999999999993</v>
      </c>
      <c r="BD102" s="103">
        <v>4</v>
      </c>
      <c r="BE102" s="103">
        <v>7756.7999999999993</v>
      </c>
      <c r="BF102" s="103">
        <v>4</v>
      </c>
      <c r="BG102" s="103">
        <v>7756.7999999999993</v>
      </c>
      <c r="BH102" s="103">
        <v>0</v>
      </c>
      <c r="BI102" s="103">
        <v>0</v>
      </c>
      <c r="BJ102" s="103">
        <v>0</v>
      </c>
      <c r="BK102" s="103">
        <v>0</v>
      </c>
      <c r="BL102" s="103">
        <v>0</v>
      </c>
      <c r="BM102" s="103">
        <v>0</v>
      </c>
      <c r="BN102" s="103">
        <v>0</v>
      </c>
      <c r="BO102" s="103">
        <v>0</v>
      </c>
      <c r="BP102" s="103">
        <v>0</v>
      </c>
      <c r="BQ102" s="103">
        <v>0</v>
      </c>
      <c r="BR102" s="103">
        <v>0</v>
      </c>
      <c r="BS102" s="103">
        <v>0</v>
      </c>
      <c r="BT102" s="103">
        <v>0</v>
      </c>
      <c r="BU102" s="103">
        <v>0</v>
      </c>
      <c r="BV102" s="103">
        <v>0</v>
      </c>
      <c r="BW102" s="103">
        <v>0</v>
      </c>
      <c r="BX102" s="103">
        <v>0</v>
      </c>
      <c r="BY102" s="103">
        <v>0</v>
      </c>
      <c r="BZ102" s="103">
        <v>0</v>
      </c>
      <c r="CA102" s="103">
        <v>0</v>
      </c>
      <c r="CB102" s="103">
        <v>0</v>
      </c>
      <c r="CC102" s="103">
        <v>0</v>
      </c>
      <c r="CD102" s="103">
        <v>0</v>
      </c>
      <c r="CE102" s="103">
        <v>0</v>
      </c>
      <c r="CF102" s="103">
        <v>0</v>
      </c>
      <c r="CG102" s="103">
        <v>0</v>
      </c>
      <c r="CH102" s="103">
        <v>0</v>
      </c>
      <c r="CI102" s="103">
        <v>0</v>
      </c>
      <c r="CJ102" s="103">
        <v>0</v>
      </c>
      <c r="CK102" s="103">
        <v>0</v>
      </c>
      <c r="CL102" s="103">
        <v>0</v>
      </c>
      <c r="CM102" s="103">
        <v>0</v>
      </c>
      <c r="CN102" s="103">
        <v>0</v>
      </c>
      <c r="CO102" s="103">
        <v>0</v>
      </c>
      <c r="CP102" s="103">
        <v>0</v>
      </c>
      <c r="CQ102" s="103">
        <v>0</v>
      </c>
      <c r="CR102" s="103">
        <v>0</v>
      </c>
      <c r="CS102" s="103">
        <v>0</v>
      </c>
      <c r="CT102" s="103">
        <v>0</v>
      </c>
      <c r="CU102" s="103">
        <v>0</v>
      </c>
    </row>
    <row r="103" spans="2:99" x14ac:dyDescent="0.2">
      <c r="C103" s="102" t="s">
        <v>268</v>
      </c>
      <c r="D103" s="103">
        <v>0</v>
      </c>
      <c r="E103" s="103">
        <v>0</v>
      </c>
      <c r="F103" s="103">
        <v>0</v>
      </c>
      <c r="G103" s="103">
        <v>0</v>
      </c>
      <c r="H103" s="103">
        <v>24.180085137886358</v>
      </c>
      <c r="I103" s="103">
        <v>49037.212659633537</v>
      </c>
      <c r="J103" s="103">
        <v>32.904088734232275</v>
      </c>
      <c r="K103" s="103">
        <v>66729.491953023055</v>
      </c>
      <c r="L103" s="103">
        <v>45</v>
      </c>
      <c r="M103" s="103">
        <v>91260</v>
      </c>
      <c r="N103" s="103">
        <v>58</v>
      </c>
      <c r="O103" s="103">
        <v>117624</v>
      </c>
      <c r="P103" s="103">
        <v>64</v>
      </c>
      <c r="Q103" s="103">
        <v>129792</v>
      </c>
      <c r="R103" s="103">
        <v>70</v>
      </c>
      <c r="S103" s="103">
        <v>141960</v>
      </c>
      <c r="T103" s="103">
        <v>27</v>
      </c>
      <c r="U103" s="103">
        <v>54756</v>
      </c>
      <c r="V103" s="103">
        <v>24</v>
      </c>
      <c r="W103" s="103">
        <v>48672</v>
      </c>
      <c r="X103" s="103">
        <v>23</v>
      </c>
      <c r="Y103" s="103">
        <v>46644</v>
      </c>
      <c r="Z103" s="103">
        <v>21</v>
      </c>
      <c r="AA103" s="103">
        <v>42588</v>
      </c>
      <c r="AB103" s="103">
        <v>9</v>
      </c>
      <c r="AC103" s="103">
        <v>18252</v>
      </c>
      <c r="AD103" s="103">
        <v>9</v>
      </c>
      <c r="AE103" s="103">
        <v>18252</v>
      </c>
      <c r="AF103" s="103">
        <v>13</v>
      </c>
      <c r="AG103" s="103">
        <v>26364</v>
      </c>
      <c r="AH103" s="103">
        <v>9</v>
      </c>
      <c r="AI103" s="103">
        <v>18252</v>
      </c>
      <c r="AJ103" s="103">
        <v>5</v>
      </c>
      <c r="AK103" s="103">
        <v>10140</v>
      </c>
      <c r="AL103" s="103">
        <v>8</v>
      </c>
      <c r="AM103" s="103">
        <v>16224</v>
      </c>
      <c r="AN103" s="103">
        <v>6</v>
      </c>
      <c r="AO103" s="103">
        <v>12168</v>
      </c>
      <c r="AP103" s="103">
        <v>7</v>
      </c>
      <c r="AQ103" s="103">
        <v>14196</v>
      </c>
      <c r="AR103" s="103">
        <v>4</v>
      </c>
      <c r="AS103" s="103">
        <v>8112</v>
      </c>
      <c r="AT103" s="103">
        <v>3</v>
      </c>
      <c r="AU103" s="103">
        <v>6084</v>
      </c>
      <c r="AV103" s="103">
        <v>3</v>
      </c>
      <c r="AW103" s="103">
        <v>6084</v>
      </c>
      <c r="AX103" s="103">
        <v>5</v>
      </c>
      <c r="AY103" s="103">
        <v>10140</v>
      </c>
      <c r="AZ103" s="103">
        <v>4</v>
      </c>
      <c r="BA103" s="103">
        <v>8112</v>
      </c>
      <c r="BB103" s="103">
        <v>3</v>
      </c>
      <c r="BC103" s="103">
        <v>6084</v>
      </c>
      <c r="BD103" s="103">
        <v>4</v>
      </c>
      <c r="BE103" s="103">
        <v>8112</v>
      </c>
      <c r="BF103" s="103">
        <v>3</v>
      </c>
      <c r="BG103" s="103">
        <v>6084</v>
      </c>
      <c r="BH103" s="103">
        <v>0</v>
      </c>
      <c r="BI103" s="103">
        <v>0</v>
      </c>
      <c r="BJ103" s="103">
        <v>0</v>
      </c>
      <c r="BK103" s="103">
        <v>0</v>
      </c>
      <c r="BL103" s="103">
        <v>0</v>
      </c>
      <c r="BM103" s="103">
        <v>0</v>
      </c>
      <c r="BN103" s="103">
        <v>0</v>
      </c>
      <c r="BO103" s="103">
        <v>0</v>
      </c>
      <c r="BP103" s="103">
        <v>0</v>
      </c>
      <c r="BQ103" s="103">
        <v>0</v>
      </c>
      <c r="BR103" s="103">
        <v>0</v>
      </c>
      <c r="BS103" s="103">
        <v>0</v>
      </c>
      <c r="BT103" s="103">
        <v>0</v>
      </c>
      <c r="BU103" s="103">
        <v>0</v>
      </c>
      <c r="BV103" s="103">
        <v>0</v>
      </c>
      <c r="BW103" s="103">
        <v>0</v>
      </c>
      <c r="BX103" s="103">
        <v>0</v>
      </c>
      <c r="BY103" s="103">
        <v>0</v>
      </c>
      <c r="BZ103" s="103">
        <v>0</v>
      </c>
      <c r="CA103" s="103">
        <v>0</v>
      </c>
      <c r="CB103" s="103">
        <v>0</v>
      </c>
      <c r="CC103" s="103">
        <v>0</v>
      </c>
      <c r="CD103" s="103">
        <v>0</v>
      </c>
      <c r="CE103" s="103">
        <v>0</v>
      </c>
      <c r="CF103" s="103">
        <v>0</v>
      </c>
      <c r="CG103" s="103">
        <v>0</v>
      </c>
      <c r="CH103" s="103">
        <v>0</v>
      </c>
      <c r="CI103" s="103">
        <v>0</v>
      </c>
      <c r="CJ103" s="103">
        <v>0</v>
      </c>
      <c r="CK103" s="103">
        <v>0</v>
      </c>
      <c r="CL103" s="103">
        <v>0</v>
      </c>
      <c r="CM103" s="103">
        <v>0</v>
      </c>
      <c r="CN103" s="103">
        <v>0</v>
      </c>
      <c r="CO103" s="103">
        <v>0</v>
      </c>
      <c r="CP103" s="103">
        <v>0</v>
      </c>
      <c r="CQ103" s="103">
        <v>0</v>
      </c>
      <c r="CR103" s="103">
        <v>0</v>
      </c>
      <c r="CS103" s="103">
        <v>0</v>
      </c>
      <c r="CT103" s="103">
        <v>0</v>
      </c>
      <c r="CU103" s="103">
        <v>0</v>
      </c>
    </row>
    <row r="104" spans="2:99" x14ac:dyDescent="0.2">
      <c r="C104" s="102" t="s">
        <v>269</v>
      </c>
      <c r="D104" s="103">
        <v>0</v>
      </c>
      <c r="E104" s="103">
        <v>0</v>
      </c>
      <c r="F104" s="103">
        <v>0</v>
      </c>
      <c r="G104" s="103">
        <v>0</v>
      </c>
      <c r="H104" s="103">
        <v>19.731861928558207</v>
      </c>
      <c r="I104" s="103">
        <v>40892.310660744028</v>
      </c>
      <c r="J104" s="103">
        <v>33.437668551544157</v>
      </c>
      <c r="K104" s="103">
        <v>69296.224306220116</v>
      </c>
      <c r="L104" s="103">
        <v>45</v>
      </c>
      <c r="M104" s="103">
        <v>93258</v>
      </c>
      <c r="N104" s="103">
        <v>59</v>
      </c>
      <c r="O104" s="103">
        <v>122271.6</v>
      </c>
      <c r="P104" s="103">
        <v>71</v>
      </c>
      <c r="Q104" s="103">
        <v>147140.4</v>
      </c>
      <c r="R104" s="103">
        <v>70</v>
      </c>
      <c r="S104" s="103">
        <v>145068</v>
      </c>
      <c r="T104" s="103">
        <v>23</v>
      </c>
      <c r="U104" s="103">
        <v>47665.200000000004</v>
      </c>
      <c r="V104" s="103">
        <v>23</v>
      </c>
      <c r="W104" s="103">
        <v>47665.200000000004</v>
      </c>
      <c r="X104" s="103">
        <v>23</v>
      </c>
      <c r="Y104" s="103">
        <v>47665.200000000004</v>
      </c>
      <c r="Z104" s="103">
        <v>21</v>
      </c>
      <c r="AA104" s="103">
        <v>43520.4</v>
      </c>
      <c r="AB104" s="103">
        <v>8</v>
      </c>
      <c r="AC104" s="103">
        <v>16579.2</v>
      </c>
      <c r="AD104" s="103">
        <v>8</v>
      </c>
      <c r="AE104" s="103">
        <v>16579.2</v>
      </c>
      <c r="AF104" s="103">
        <v>12</v>
      </c>
      <c r="AG104" s="103">
        <v>24868.800000000003</v>
      </c>
      <c r="AH104" s="103">
        <v>8</v>
      </c>
      <c r="AI104" s="103">
        <v>16579.2</v>
      </c>
      <c r="AJ104" s="103">
        <v>5</v>
      </c>
      <c r="AK104" s="103">
        <v>10362</v>
      </c>
      <c r="AL104" s="103">
        <v>8</v>
      </c>
      <c r="AM104" s="103">
        <v>16579.2</v>
      </c>
      <c r="AN104" s="103">
        <v>6</v>
      </c>
      <c r="AO104" s="103">
        <v>12434.400000000001</v>
      </c>
      <c r="AP104" s="103">
        <v>7</v>
      </c>
      <c r="AQ104" s="103">
        <v>14506.800000000001</v>
      </c>
      <c r="AR104" s="103">
        <v>4</v>
      </c>
      <c r="AS104" s="103">
        <v>8289.6</v>
      </c>
      <c r="AT104" s="103">
        <v>4</v>
      </c>
      <c r="AU104" s="103">
        <v>8289.6</v>
      </c>
      <c r="AV104" s="103">
        <v>3</v>
      </c>
      <c r="AW104" s="103">
        <v>6217.2000000000007</v>
      </c>
      <c r="AX104" s="103">
        <v>5</v>
      </c>
      <c r="AY104" s="103">
        <v>10362</v>
      </c>
      <c r="AZ104" s="103">
        <v>4</v>
      </c>
      <c r="BA104" s="103">
        <v>8289.6</v>
      </c>
      <c r="BB104" s="103">
        <v>4</v>
      </c>
      <c r="BC104" s="103">
        <v>8289.6</v>
      </c>
      <c r="BD104" s="103">
        <v>3</v>
      </c>
      <c r="BE104" s="103">
        <v>6217.2000000000007</v>
      </c>
      <c r="BF104" s="103">
        <v>4</v>
      </c>
      <c r="BG104" s="103">
        <v>8289.6</v>
      </c>
      <c r="BH104" s="103">
        <v>0</v>
      </c>
      <c r="BI104" s="103">
        <v>0</v>
      </c>
      <c r="BJ104" s="103">
        <v>0</v>
      </c>
      <c r="BK104" s="103">
        <v>0</v>
      </c>
      <c r="BL104" s="103">
        <v>0</v>
      </c>
      <c r="BM104" s="103">
        <v>0</v>
      </c>
      <c r="BN104" s="103">
        <v>0</v>
      </c>
      <c r="BO104" s="103">
        <v>0</v>
      </c>
      <c r="BP104" s="103">
        <v>0</v>
      </c>
      <c r="BQ104" s="103">
        <v>0</v>
      </c>
      <c r="BR104" s="103">
        <v>0</v>
      </c>
      <c r="BS104" s="103">
        <v>0</v>
      </c>
      <c r="BT104" s="103">
        <v>0</v>
      </c>
      <c r="BU104" s="103">
        <v>0</v>
      </c>
      <c r="BV104" s="103">
        <v>0</v>
      </c>
      <c r="BW104" s="103">
        <v>0</v>
      </c>
      <c r="BX104" s="103">
        <v>0</v>
      </c>
      <c r="BY104" s="103">
        <v>0</v>
      </c>
      <c r="BZ104" s="103">
        <v>0</v>
      </c>
      <c r="CA104" s="103">
        <v>0</v>
      </c>
      <c r="CB104" s="103">
        <v>0</v>
      </c>
      <c r="CC104" s="103">
        <v>0</v>
      </c>
      <c r="CD104" s="103">
        <v>0</v>
      </c>
      <c r="CE104" s="103">
        <v>0</v>
      </c>
      <c r="CF104" s="103">
        <v>0</v>
      </c>
      <c r="CG104" s="103">
        <v>0</v>
      </c>
      <c r="CH104" s="103">
        <v>0</v>
      </c>
      <c r="CI104" s="103">
        <v>0</v>
      </c>
      <c r="CJ104" s="103">
        <v>0</v>
      </c>
      <c r="CK104" s="103">
        <v>0</v>
      </c>
      <c r="CL104" s="103">
        <v>0</v>
      </c>
      <c r="CM104" s="103">
        <v>0</v>
      </c>
      <c r="CN104" s="103">
        <v>0</v>
      </c>
      <c r="CO104" s="103">
        <v>0</v>
      </c>
      <c r="CP104" s="103">
        <v>0</v>
      </c>
      <c r="CQ104" s="103">
        <v>0</v>
      </c>
      <c r="CR104" s="103">
        <v>0</v>
      </c>
      <c r="CS104" s="103">
        <v>0</v>
      </c>
      <c r="CT104" s="103">
        <v>0</v>
      </c>
      <c r="CU104" s="103">
        <v>0</v>
      </c>
    </row>
    <row r="105" spans="2:99" x14ac:dyDescent="0.2">
      <c r="C105" s="102" t="s">
        <v>270</v>
      </c>
      <c r="D105" s="103">
        <v>0</v>
      </c>
      <c r="E105" s="103">
        <v>0</v>
      </c>
      <c r="F105" s="103">
        <v>0</v>
      </c>
      <c r="G105" s="103">
        <v>0</v>
      </c>
      <c r="H105" s="103">
        <v>23.267629094947253</v>
      </c>
      <c r="I105" s="103">
        <v>46488.722931704615</v>
      </c>
      <c r="J105" s="103">
        <v>35.394127881687687</v>
      </c>
      <c r="K105" s="103">
        <v>70717.467507612004</v>
      </c>
      <c r="L105" s="103">
        <v>44</v>
      </c>
      <c r="M105" s="103">
        <v>87912</v>
      </c>
      <c r="N105" s="103">
        <v>58</v>
      </c>
      <c r="O105" s="103">
        <v>115884</v>
      </c>
      <c r="P105" s="103">
        <v>62</v>
      </c>
      <c r="Q105" s="103">
        <v>123876</v>
      </c>
      <c r="R105" s="103">
        <v>67</v>
      </c>
      <c r="S105" s="103">
        <v>133866</v>
      </c>
      <c r="T105" s="103">
        <v>27</v>
      </c>
      <c r="U105" s="103">
        <v>53946</v>
      </c>
      <c r="V105" s="103">
        <v>24</v>
      </c>
      <c r="W105" s="103">
        <v>47952</v>
      </c>
      <c r="X105" s="103">
        <v>21</v>
      </c>
      <c r="Y105" s="103">
        <v>41958</v>
      </c>
      <c r="Z105" s="103">
        <v>24</v>
      </c>
      <c r="AA105" s="103">
        <v>47952</v>
      </c>
      <c r="AB105" s="103">
        <v>7</v>
      </c>
      <c r="AC105" s="103">
        <v>13986</v>
      </c>
      <c r="AD105" s="103">
        <v>9</v>
      </c>
      <c r="AE105" s="103">
        <v>17982</v>
      </c>
      <c r="AF105" s="103">
        <v>12</v>
      </c>
      <c r="AG105" s="103">
        <v>23976</v>
      </c>
      <c r="AH105" s="103">
        <v>9</v>
      </c>
      <c r="AI105" s="103">
        <v>17982</v>
      </c>
      <c r="AJ105" s="103">
        <v>5</v>
      </c>
      <c r="AK105" s="103">
        <v>9990</v>
      </c>
      <c r="AL105" s="103">
        <v>7</v>
      </c>
      <c r="AM105" s="103">
        <v>13986</v>
      </c>
      <c r="AN105" s="103">
        <v>7</v>
      </c>
      <c r="AO105" s="103">
        <v>13986</v>
      </c>
      <c r="AP105" s="103">
        <v>6</v>
      </c>
      <c r="AQ105" s="103">
        <v>11988</v>
      </c>
      <c r="AR105" s="103">
        <v>5</v>
      </c>
      <c r="AS105" s="103">
        <v>9990</v>
      </c>
      <c r="AT105" s="103">
        <v>3</v>
      </c>
      <c r="AU105" s="103">
        <v>5994</v>
      </c>
      <c r="AV105" s="103">
        <v>4</v>
      </c>
      <c r="AW105" s="103">
        <v>7992</v>
      </c>
      <c r="AX105" s="103">
        <v>5</v>
      </c>
      <c r="AY105" s="103">
        <v>9990</v>
      </c>
      <c r="AZ105" s="103">
        <v>4</v>
      </c>
      <c r="BA105" s="103">
        <v>7992</v>
      </c>
      <c r="BB105" s="103">
        <v>4</v>
      </c>
      <c r="BC105" s="103">
        <v>7992</v>
      </c>
      <c r="BD105" s="103">
        <v>3</v>
      </c>
      <c r="BE105" s="103">
        <v>5994</v>
      </c>
      <c r="BF105" s="103">
        <v>3</v>
      </c>
      <c r="BG105" s="103">
        <v>5994</v>
      </c>
      <c r="BH105" s="103">
        <v>0</v>
      </c>
      <c r="BI105" s="103">
        <v>0</v>
      </c>
      <c r="BJ105" s="103">
        <v>0</v>
      </c>
      <c r="BK105" s="103">
        <v>0</v>
      </c>
      <c r="BL105" s="103">
        <v>0</v>
      </c>
      <c r="BM105" s="103">
        <v>0</v>
      </c>
      <c r="BN105" s="103">
        <v>0</v>
      </c>
      <c r="BO105" s="103">
        <v>0</v>
      </c>
      <c r="BP105" s="103">
        <v>0</v>
      </c>
      <c r="BQ105" s="103">
        <v>0</v>
      </c>
      <c r="BR105" s="103">
        <v>0</v>
      </c>
      <c r="BS105" s="103">
        <v>0</v>
      </c>
      <c r="BT105" s="103">
        <v>0</v>
      </c>
      <c r="BU105" s="103">
        <v>0</v>
      </c>
      <c r="BV105" s="103">
        <v>0</v>
      </c>
      <c r="BW105" s="103">
        <v>0</v>
      </c>
      <c r="BX105" s="103">
        <v>0</v>
      </c>
      <c r="BY105" s="103">
        <v>0</v>
      </c>
      <c r="BZ105" s="103">
        <v>0</v>
      </c>
      <c r="CA105" s="103">
        <v>0</v>
      </c>
      <c r="CB105" s="103">
        <v>0</v>
      </c>
      <c r="CC105" s="103">
        <v>0</v>
      </c>
      <c r="CD105" s="103">
        <v>0</v>
      </c>
      <c r="CE105" s="103">
        <v>0</v>
      </c>
      <c r="CF105" s="103">
        <v>0</v>
      </c>
      <c r="CG105" s="103">
        <v>0</v>
      </c>
      <c r="CH105" s="103">
        <v>0</v>
      </c>
      <c r="CI105" s="103">
        <v>0</v>
      </c>
      <c r="CJ105" s="103">
        <v>0</v>
      </c>
      <c r="CK105" s="103">
        <v>0</v>
      </c>
      <c r="CL105" s="103">
        <v>0</v>
      </c>
      <c r="CM105" s="103">
        <v>0</v>
      </c>
      <c r="CN105" s="103">
        <v>0</v>
      </c>
      <c r="CO105" s="103">
        <v>0</v>
      </c>
      <c r="CP105" s="103">
        <v>0</v>
      </c>
      <c r="CQ105" s="103">
        <v>0</v>
      </c>
      <c r="CR105" s="103">
        <v>0</v>
      </c>
      <c r="CS105" s="103">
        <v>0</v>
      </c>
      <c r="CT105" s="103">
        <v>0</v>
      </c>
      <c r="CU105" s="103">
        <v>0</v>
      </c>
    </row>
    <row r="107" spans="2:99" x14ac:dyDescent="0.2">
      <c r="B107" s="107" t="s">
        <v>275</v>
      </c>
    </row>
    <row r="108" spans="2:99" x14ac:dyDescent="0.2">
      <c r="C108" s="102" t="s">
        <v>276</v>
      </c>
      <c r="D108" s="102" t="s">
        <v>92</v>
      </c>
      <c r="E108" s="102" t="s">
        <v>93</v>
      </c>
      <c r="F108" s="102" t="s">
        <v>94</v>
      </c>
      <c r="G108" s="102" t="s">
        <v>95</v>
      </c>
      <c r="H108" s="102" t="s">
        <v>96</v>
      </c>
      <c r="I108" s="102" t="s">
        <v>97</v>
      </c>
      <c r="J108" s="102" t="s">
        <v>98</v>
      </c>
      <c r="K108" s="102" t="s">
        <v>99</v>
      </c>
      <c r="L108" s="102" t="s">
        <v>100</v>
      </c>
      <c r="M108" s="102" t="s">
        <v>101</v>
      </c>
      <c r="N108" s="102" t="s">
        <v>102</v>
      </c>
      <c r="O108" s="102" t="s">
        <v>103</v>
      </c>
    </row>
    <row r="109" spans="2:99" x14ac:dyDescent="0.2">
      <c r="C109" s="102" t="s">
        <v>126</v>
      </c>
      <c r="D109" s="103">
        <f>SUM(D$6:D$19)+SUM(F$6:F$19)+SUM(H$6:H$19)+SUM(J$6:J$19)</f>
        <v>626.9320636303828</v>
      </c>
      <c r="E109" s="103">
        <f>SUM(L$6:L$19)+SUM(N$6:N$19)+SUM(P$6:P$19)+SUM(R$6:R$19)</f>
        <v>2341.6807088740356</v>
      </c>
      <c r="F109" s="103">
        <f>SUM(T$6:T$19)+SUM(V$6:V$19)+SUM(X$6:X$19)+SUM(Z$6:Z$19)</f>
        <v>1009</v>
      </c>
      <c r="G109" s="103">
        <f>SUM(AB$6:AB$19)+SUM(AD$6:AD$19)+SUM(AF$6:AF$19)+SUM(AH$6:AH$19)</f>
        <v>576</v>
      </c>
      <c r="H109" s="103">
        <f>SUM(AJ$6:AJ$19)+SUM(AL$6:AL$19)+SUM(AN$6:AN$19)+SUM(AP$6:AP$19)</f>
        <v>314</v>
      </c>
      <c r="I109" s="103">
        <f>SUM(AR$6:AR$19)+SUM(AT$6:AT$19)+SUM(AV$6:AV$19)+SUM(AX$6:AX$19)</f>
        <v>193</v>
      </c>
      <c r="J109" s="103">
        <f>SUM(AZ$6:AZ$19)+SUM(BB$6:BB$19)+SUM(BD$6:BD$19)+SUM(BF$6:BF$19)</f>
        <v>167</v>
      </c>
      <c r="K109" s="103">
        <f>SUM(BH$6:BH$19)+SUM(BJ$6:BJ$19)+SUM(BL$6:BL$19)+SUM(BN$6:BN$19)</f>
        <v>0</v>
      </c>
      <c r="L109" s="103">
        <f>SUM(BP$6:BP$19)+SUM(BR$6:BR$19)+SUM(BT$6:BT$19)+SUM(BV$6:BV$19)</f>
        <v>0</v>
      </c>
      <c r="M109" s="103">
        <f>SUM(BX$6:BX$19)+SUM(BZ$6:BZ$19)+SUM(CB$6:CB$19)+SUM(CD$6:CD$19)</f>
        <v>0</v>
      </c>
      <c r="N109" s="103">
        <f>SUM(CF$6:CF$19)+SUM(CH$6:CH$19)+SUM(CJ$6:CJ$19)+SUM(CL$6:CL$19)</f>
        <v>0</v>
      </c>
      <c r="O109" s="103">
        <f>SUM(CN$6:CN$19)+SUM(CP$6:CP$19)+SUM(CR$6:CR$19)+SUM(CT$6:CT$19)</f>
        <v>0</v>
      </c>
    </row>
    <row r="110" spans="2:99" x14ac:dyDescent="0.2">
      <c r="C110" s="102" t="s">
        <v>127</v>
      </c>
      <c r="D110" s="103">
        <f>SUM(D$20:D$36)+SUM(F$20:F$36)+SUM(H$20:H$36)+SUM(J$20:J$36)</f>
        <v>680.7497505547766</v>
      </c>
      <c r="E110" s="103">
        <f>SUM(L$20:L$36)+SUM(N$20:N$36)+SUM(P$20:P$36)+SUM(R$20:R$36)</f>
        <v>1809.0588946565035</v>
      </c>
      <c r="F110" s="103">
        <f>SUM(T$20:T$36)+SUM(V$20:V$36)+SUM(X$20:X$36)+SUM(Z$20:Z$36)</f>
        <v>1455</v>
      </c>
      <c r="G110" s="103">
        <f>SUM(AB$20:AB$36)+SUM(AD$20:AD$36)+SUM(AF$20:AF$36)+SUM(AH$20:AH$36)</f>
        <v>541</v>
      </c>
      <c r="H110" s="103">
        <f>SUM(AJ$20:AJ$36)+SUM(AL$20:AL$36)+SUM(AN$20:AN$36)+SUM(AP$20:AP$36)</f>
        <v>316</v>
      </c>
      <c r="I110" s="103">
        <f>SUM(AR$20:AR$36)+SUM(AT$20:AT$36)+SUM(AV$20:AV$36)+SUM(AX$20:AX$36)</f>
        <v>202</v>
      </c>
      <c r="J110" s="103">
        <f>SUM(AZ$20:AZ$36)+SUM(BB$20:BB$36)+SUM(BD$20:BD$36)+SUM(BF$20:BF$36)</f>
        <v>170</v>
      </c>
      <c r="K110" s="103">
        <f>SUM(BH$20:BH$36)+SUM(BJ$20:BJ$36)+SUM(BL$20:BL$36)+SUM(BN$20:BN$36)</f>
        <v>0</v>
      </c>
      <c r="L110" s="103">
        <f>SUM(BP$20:BP$36)+SUM(BR$20:BR$36)+SUM(BT$20:BT$36)+SUM(BV$20:BV$36)</f>
        <v>0</v>
      </c>
      <c r="M110" s="103">
        <f>SUM(BX$20:BX$36)+SUM(BZ$20:BZ$36)+SUM(CB$20:CB$36)+SUM(CD$20:CD$36)</f>
        <v>0</v>
      </c>
      <c r="N110" s="103">
        <f>SUM(CF$20:CF$36)+SUM(CH$20:CH$36)+SUM(CJ$20:CJ$36)+SUM(CL$20:CL$36)</f>
        <v>0</v>
      </c>
      <c r="O110" s="103">
        <f>SUM(CN$20:CN$36)+SUM(CP$20:CP$36)+SUM(CR$20:CR$36)+SUM(CT$20:CT$36)</f>
        <v>0</v>
      </c>
    </row>
    <row r="111" spans="2:99" x14ac:dyDescent="0.2">
      <c r="C111" s="102" t="s">
        <v>128</v>
      </c>
      <c r="D111" s="103">
        <f>SUM(D$37:D$48)+SUM(F$37:F$48)+SUM(H$37:H$48)+SUM(J$37:J$48)</f>
        <v>554.16616022259529</v>
      </c>
      <c r="E111" s="103">
        <f>SUM(L$37:L$48)+SUM(N$37:N$48)+SUM(P$37:P$48)+SUM(R$37:R$48)</f>
        <v>1922.3967794238013</v>
      </c>
      <c r="F111" s="103">
        <f>SUM(T$37:T$48)+SUM(V$37:V$48)+SUM(X$37:X$48)+SUM(Z$37:Z$48)</f>
        <v>1347</v>
      </c>
      <c r="G111" s="103">
        <f>SUM(AB$37:AB$48)+SUM(AD$37:AD$48)+SUM(AF$37:AF$48)+SUM(AH$37:AH$48)</f>
        <v>781</v>
      </c>
      <c r="H111" s="103">
        <f>SUM(AJ$37:AJ$48)+SUM(AL$37:AL$48)+SUM(AN$37:AN$48)+SUM(AP$37:AP$48)</f>
        <v>508</v>
      </c>
      <c r="I111" s="103">
        <f>SUM(AR$37:AR$48)+SUM(AT$37:AT$48)+SUM(AV$37:AV$48)+SUM(AX$37:AX$48)</f>
        <v>242</v>
      </c>
      <c r="J111" s="103">
        <f>SUM(AZ$37:AZ$48)+SUM(BB$37:BB$48)+SUM(BD$37:BD$48)+SUM(BF$37:BF$48)</f>
        <v>196</v>
      </c>
      <c r="K111" s="103">
        <f>SUM(BH$37:BH$48)+SUM(BJ$37:BJ$48)+SUM(BL$37:BL$48)+SUM(BN$37:BN$48)</f>
        <v>0</v>
      </c>
      <c r="L111" s="103">
        <f>SUM(BP$37:BP$48)+SUM(BR$37:BR$48)+SUM(BT$37:BT$48)+SUM(BV$37:BV$48)</f>
        <v>0</v>
      </c>
      <c r="M111" s="103">
        <f>SUM(BX$37:BX$48)+SUM(BZ$37:BZ$48)+SUM(CB$37:CB$48)+SUM(CD$37:CD$48)</f>
        <v>0</v>
      </c>
      <c r="N111" s="103">
        <f>SUM(CF$37:CF$48)+SUM(CH$37:CH$48)+SUM(CJ$37:CJ$48)+SUM(CL$37:CL$48)</f>
        <v>0</v>
      </c>
      <c r="O111" s="103">
        <f>SUM(CN$37:CN$48)+SUM(CP$37:CP$48)+SUM(CR$37:CR$48)+SUM(CT$37:CT$48)</f>
        <v>0</v>
      </c>
    </row>
    <row r="112" spans="2:99" x14ac:dyDescent="0.2">
      <c r="C112" s="102" t="s">
        <v>129</v>
      </c>
      <c r="D112" s="103">
        <f>SUM(D$49:D$70)+SUM(F$49:F$70)+SUM(H$49:H$70)+SUM(J$49:J$70)</f>
        <v>843.24760445846414</v>
      </c>
      <c r="E112" s="103">
        <f>SUM(L$49:L$70)+SUM(N$49:N$70)+SUM(P$49:P$70)+SUM(R$49:R$70)</f>
        <v>3232.3636170456589</v>
      </c>
      <c r="F112" s="103">
        <f>SUM(T$49:T$70)+SUM(V$49:V$70)+SUM(X$49:X$70)+SUM(Z$49:Z$70)</f>
        <v>1990</v>
      </c>
      <c r="G112" s="103">
        <f>SUM(AB$49:AB$70)+SUM(AD$49:AD$70)+SUM(AF$49:AF$70)+SUM(AH$49:AH$70)</f>
        <v>859</v>
      </c>
      <c r="H112" s="103">
        <f>SUM(AJ$49:AJ$70)+SUM(AL$49:AL$70)+SUM(AN$49:AN$70)+SUM(AP$49:AP$70)</f>
        <v>488</v>
      </c>
      <c r="I112" s="103">
        <f>SUM(AR$49:AR$70)+SUM(AT$49:AT$70)+SUM(AV$49:AV$70)+SUM(AX$49:AX$70)</f>
        <v>308</v>
      </c>
      <c r="J112" s="103">
        <f>SUM(AZ$49:AZ$70)+SUM(BB$49:BB$70)+SUM(BD$49:BD$70)+SUM(BF$49:BF$70)</f>
        <v>236</v>
      </c>
      <c r="K112" s="103">
        <f>SUM(BH$49:BH$70)+SUM(BJ$49:BJ$70)+SUM(BL$49:BL$70)+SUM(BN$49:BN$70)</f>
        <v>0</v>
      </c>
      <c r="L112" s="103">
        <f>SUM(BP$49:BP$70)+SUM(BR$49:BR$70)+SUM(BT$49:BT$70)+SUM(BV$49:BV$70)</f>
        <v>0</v>
      </c>
      <c r="M112" s="103">
        <f>SUM(BX$49:BX$70)+SUM(BZ$49:BZ$70)+SUM(CB$49:CB$70)+SUM(CD$49:CD$70)</f>
        <v>0</v>
      </c>
      <c r="N112" s="103">
        <f>SUM(CF$49:CF$70)+SUM(CH$49:CH$70)+SUM(CJ$49:CJ$70)+SUM(CL$49:CL$70)</f>
        <v>0</v>
      </c>
      <c r="O112" s="103">
        <f>SUM(CN$49:CN$70)+SUM(CP$49:CP$70)+SUM(CR$49:CR$70)+SUM(CT$49:CT$70)</f>
        <v>0</v>
      </c>
    </row>
    <row r="113" spans="2:15" x14ac:dyDescent="0.2">
      <c r="C113" s="102" t="s">
        <v>130</v>
      </c>
      <c r="D113" s="103">
        <f>SUM(D$71:D$86)+SUM(F$71:F$86)+SUM(H$71:H$86)+SUM(J$71:J$86)</f>
        <v>1844.9153319805173</v>
      </c>
      <c r="E113" s="103">
        <f>SUM(L$71:L$86)+SUM(N$71:N$86)+SUM(P$71:P$86)+SUM(R$71:R$86)</f>
        <v>3100</v>
      </c>
      <c r="F113" s="103">
        <f>SUM(T$71:T$86)+SUM(V$71:V$86)+SUM(X$71:X$86)+SUM(Z$71:Z$86)</f>
        <v>1395</v>
      </c>
      <c r="G113" s="103">
        <f>SUM(AB$71:AB$86)+SUM(AD$71:AD$86)+SUM(AF$71:AF$86)+SUM(AH$71:AH$86)</f>
        <v>528</v>
      </c>
      <c r="H113" s="103">
        <f>SUM(AJ$71:AJ$86)+SUM(AL$71:AL$86)+SUM(AN$71:AN$86)+SUM(AP$71:AP$86)</f>
        <v>298</v>
      </c>
      <c r="I113" s="103">
        <f>SUM(AR$71:AR$86)+SUM(AT$71:AT$86)+SUM(AV$71:AV$86)+SUM(AX$71:AX$86)</f>
        <v>200</v>
      </c>
      <c r="J113" s="103">
        <f>SUM(AZ$71:AZ$86)+SUM(BB$71:BB$86)+SUM(BD$71:BD$86)+SUM(BF$71:BF$86)</f>
        <v>155</v>
      </c>
      <c r="K113" s="103">
        <f>SUM(BH$71:BH$86)+SUM(BJ$71:BJ$86)+SUM(BL$71:BL$86)+SUM(BN$71:BN$86)</f>
        <v>0</v>
      </c>
      <c r="L113" s="103">
        <f>SUM(BP$71:BP$86)+SUM(BR$71:BR$86)+SUM(BT$71:BT$86)+SUM(BV$71:BV$86)</f>
        <v>0</v>
      </c>
      <c r="M113" s="103">
        <f>SUM(BX$71:BX$86)+SUM(BZ$71:BZ$86)+SUM(CB$71:CB$86)+SUM(CD$71:CD$86)</f>
        <v>0</v>
      </c>
      <c r="N113" s="103">
        <f>SUM(CF$71:CF$86)+SUM(CH$71:CH$86)+SUM(CJ$71:CJ$86)+SUM(CL$71:CL$86)</f>
        <v>0</v>
      </c>
      <c r="O113" s="103">
        <f>SUM(CN$71:CN$86)+SUM(CP$71:CP$86)+SUM(CR$71:CR$86)+SUM(CT$71:CT$86)</f>
        <v>0</v>
      </c>
    </row>
    <row r="114" spans="2:15" x14ac:dyDescent="0.2">
      <c r="C114" s="102" t="s">
        <v>131</v>
      </c>
      <c r="D114" s="103">
        <f>SUM(D$87:D$94)+SUM(F$87:F$94)+SUM(H$87:H$94)+SUM(J$87:J$94)</f>
        <v>502.51494257093168</v>
      </c>
      <c r="E114" s="103">
        <f>SUM(L$87:L$94)+SUM(N$87:N$94)+SUM(P$87:P$94)+SUM(R$87:R$94)</f>
        <v>1278</v>
      </c>
      <c r="F114" s="103">
        <f>SUM(T$87:T$94)+SUM(V$87:V$94)+SUM(X$87:X$94)+SUM(Z$87:Z$94)</f>
        <v>591</v>
      </c>
      <c r="G114" s="103">
        <f>SUM(AB$87:AB$94)+SUM(AD$87:AD$94)+SUM(AF$87:AF$94)+SUM(AH$87:AH$94)</f>
        <v>280</v>
      </c>
      <c r="H114" s="103">
        <f>SUM(AJ$87:AJ$94)+SUM(AL$87:AL$94)+SUM(AN$87:AN$94)+SUM(AP$87:AP$94)</f>
        <v>168</v>
      </c>
      <c r="I114" s="103">
        <f>SUM(AR$87:AR$94)+SUM(AT$87:AT$94)+SUM(AV$87:AV$94)+SUM(AX$87:AX$94)</f>
        <v>112</v>
      </c>
      <c r="J114" s="103">
        <f>SUM(AZ$87:AZ$94)+SUM(BB$87:BB$94)+SUM(BD$87:BD$94)+SUM(BF$87:BF$94)</f>
        <v>78</v>
      </c>
      <c r="K114" s="103">
        <f>SUM(BH$87:BH$94)+SUM(BJ$87:BJ$94)+SUM(BL$87:BL$94)+SUM(BN$87:BN$94)</f>
        <v>0</v>
      </c>
      <c r="L114" s="103">
        <f>SUM(BP$87:BP$94)+SUM(BR$87:BR$94)+SUM(BT$87:BT$94)+SUM(BV$87:BV$94)</f>
        <v>0</v>
      </c>
      <c r="M114" s="103">
        <f>SUM(BX$87:BX$94)+SUM(BZ$87:BZ$94)+SUM(CB$87:CB$94)+SUM(CD$87:CD$94)</f>
        <v>0</v>
      </c>
      <c r="N114" s="103">
        <f>SUM(CF$87:CF$94)+SUM(CH$87:CH$94)+SUM(CJ$87:CJ$94)+SUM(CL$87:CL$94)</f>
        <v>0</v>
      </c>
      <c r="O114" s="103">
        <f>SUM(CN$87:CN$94)+SUM(CP$87:CP$94)+SUM(CR$87:CR$94)+SUM(CT$87:CT$94)</f>
        <v>0</v>
      </c>
    </row>
    <row r="115" spans="2:15" x14ac:dyDescent="0.2">
      <c r="C115" s="102" t="s">
        <v>132</v>
      </c>
      <c r="D115" s="103">
        <f>SUM(D$95:D$105)+SUM(F$95:F$105)+SUM(H$95:H$105)+SUM(J$95:J$105)</f>
        <v>673.9741465823322</v>
      </c>
      <c r="E115" s="103">
        <f>SUM(L$95:L$105)+SUM(N$95:N$105)+SUM(P$95:P$105)+SUM(R$95:R$105)</f>
        <v>2761</v>
      </c>
      <c r="F115" s="103">
        <f>SUM(T$95:T$105)+SUM(V$95:V$105)+SUM(X$95:X$105)+SUM(Z$95:Z$105)</f>
        <v>1012</v>
      </c>
      <c r="G115" s="103">
        <f>SUM(AB$95:AB$105)+SUM(AD$95:AD$105)+SUM(AF$95:AF$105)+SUM(AH$95:AH$105)</f>
        <v>422</v>
      </c>
      <c r="H115" s="103">
        <f>SUM(AJ$95:AJ$105)+SUM(AL$95:AL$105)+SUM(AN$95:AN$105)+SUM(AP$95:AP$105)</f>
        <v>288</v>
      </c>
      <c r="I115" s="103">
        <f>SUM(AR$95:AR$105)+SUM(AT$95:AT$105)+SUM(AV$95:AV$105)+SUM(AX$95:AX$105)</f>
        <v>180</v>
      </c>
      <c r="J115" s="103">
        <f>SUM(AZ$95:AZ$105)+SUM(BB$95:BB$105)+SUM(BD$95:BD$105)+SUM(BF$95:BF$105)</f>
        <v>163</v>
      </c>
      <c r="K115" s="103">
        <f>SUM(BH$95:BH$105)+SUM(BJ$95:BJ$105)+SUM(BL$95:BL$105)+SUM(BN$95:BN$105)</f>
        <v>0</v>
      </c>
      <c r="L115" s="103">
        <f>SUM(BP$95:BP$105)+SUM(BR$95:BR$105)+SUM(BT$95:BT$105)+SUM(BV$95:BV$105)</f>
        <v>0</v>
      </c>
      <c r="M115" s="103">
        <f>SUM(BX$95:BX$105)+SUM(BZ$95:BZ$105)+SUM(CB$95:CB$105)+SUM(CD$95:CD$105)</f>
        <v>0</v>
      </c>
      <c r="N115" s="103">
        <f>SUM(CF$95:CF$105)+SUM(CH$95:CH$105)+SUM(CJ$95:CJ$105)+SUM(CL$95:CL$105)</f>
        <v>0</v>
      </c>
      <c r="O115" s="103">
        <f>SUM(CN$95:CN$105)+SUM(CP$95:CP$105)+SUM(CR$95:CR$105)+SUM(CT$95:CT$105)</f>
        <v>0</v>
      </c>
    </row>
    <row r="116" spans="2:15" x14ac:dyDescent="0.2">
      <c r="C116" s="102" t="s">
        <v>277</v>
      </c>
      <c r="D116" s="103">
        <f t="shared" ref="D116:O116" si="0">SUM(D$109:D$115)</f>
        <v>5726.5</v>
      </c>
      <c r="E116" s="103">
        <f t="shared" si="0"/>
        <v>16444.5</v>
      </c>
      <c r="F116" s="103">
        <f t="shared" si="0"/>
        <v>8799</v>
      </c>
      <c r="G116" s="103">
        <f t="shared" si="0"/>
        <v>3987</v>
      </c>
      <c r="H116" s="103">
        <f t="shared" si="0"/>
        <v>2380</v>
      </c>
      <c r="I116" s="103">
        <f t="shared" si="0"/>
        <v>1437</v>
      </c>
      <c r="J116" s="103">
        <f t="shared" si="0"/>
        <v>1165</v>
      </c>
      <c r="K116" s="103">
        <f t="shared" si="0"/>
        <v>0</v>
      </c>
      <c r="L116" s="103">
        <f t="shared" si="0"/>
        <v>0</v>
      </c>
      <c r="M116" s="103">
        <f t="shared" si="0"/>
        <v>0</v>
      </c>
      <c r="N116" s="103">
        <f t="shared" si="0"/>
        <v>0</v>
      </c>
      <c r="O116" s="103">
        <f t="shared" si="0"/>
        <v>0</v>
      </c>
    </row>
    <row r="118" spans="2:15" x14ac:dyDescent="0.2">
      <c r="B118" s="106" t="s">
        <v>278</v>
      </c>
    </row>
    <row r="119" spans="2:15" x14ac:dyDescent="0.2">
      <c r="C119" s="102" t="s">
        <v>276</v>
      </c>
      <c r="D119" s="102" t="s">
        <v>92</v>
      </c>
      <c r="E119" s="102" t="s">
        <v>93</v>
      </c>
      <c r="F119" s="102" t="s">
        <v>94</v>
      </c>
      <c r="G119" s="102" t="s">
        <v>95</v>
      </c>
      <c r="H119" s="102" t="s">
        <v>96</v>
      </c>
      <c r="I119" s="102" t="s">
        <v>97</v>
      </c>
      <c r="J119" s="102" t="s">
        <v>98</v>
      </c>
      <c r="K119" s="102" t="s">
        <v>99</v>
      </c>
      <c r="L119" s="102" t="s">
        <v>100</v>
      </c>
      <c r="M119" s="102" t="s">
        <v>101</v>
      </c>
      <c r="N119" s="102" t="s">
        <v>102</v>
      </c>
      <c r="O119" s="102" t="s">
        <v>103</v>
      </c>
    </row>
    <row r="120" spans="2:15" x14ac:dyDescent="0.2">
      <c r="C120" s="102" t="s">
        <v>126</v>
      </c>
      <c r="D120" s="103">
        <f>D109*pricing!D33*2000</f>
        <v>626932.06363038276</v>
      </c>
      <c r="E120" s="103">
        <f>E109*pricing!E33*2000</f>
        <v>5151697.5595228784</v>
      </c>
      <c r="F120" s="103">
        <f>F109*pricing!F33*2000</f>
        <v>3430600</v>
      </c>
      <c r="G120" s="103">
        <f>G109*pricing!G33*2000</f>
        <v>2649600</v>
      </c>
      <c r="H120" s="103">
        <f>H109*pricing!H33*2000</f>
        <v>1821200</v>
      </c>
      <c r="I120" s="103">
        <f>I109*pricing!I33*2000</f>
        <v>1351000</v>
      </c>
      <c r="J120" s="103">
        <f>J109*pricing!J33*2000</f>
        <v>1336000</v>
      </c>
      <c r="K120" s="103">
        <f>K109*pricing!K33*2000</f>
        <v>0</v>
      </c>
      <c r="L120" s="103">
        <f>L109*pricing!L33*2000</f>
        <v>0</v>
      </c>
      <c r="M120" s="103">
        <f>M109*pricing!M33*2000</f>
        <v>0</v>
      </c>
      <c r="N120" s="103">
        <f>N109*pricing!N33*2000</f>
        <v>0</v>
      </c>
      <c r="O120" s="103">
        <f>O109*pricing!O33*2000</f>
        <v>0</v>
      </c>
    </row>
    <row r="121" spans="2:15" x14ac:dyDescent="0.2">
      <c r="C121" s="102" t="s">
        <v>127</v>
      </c>
      <c r="D121" s="103">
        <f>D110*pricing!D34*2000</f>
        <v>680749.75055477663</v>
      </c>
      <c r="E121" s="103">
        <f>E110*pricing!E34*2000</f>
        <v>3979929.5682443082</v>
      </c>
      <c r="F121" s="103">
        <f>F110*pricing!F34*2000</f>
        <v>4947000</v>
      </c>
      <c r="G121" s="103">
        <f>G110*pricing!G34*2000</f>
        <v>2488600</v>
      </c>
      <c r="H121" s="103">
        <f>H110*pricing!H34*2000</f>
        <v>1832800</v>
      </c>
      <c r="I121" s="103">
        <f>I110*pricing!I34*2000</f>
        <v>1414000</v>
      </c>
      <c r="J121" s="103">
        <f>J110*pricing!J34*2000</f>
        <v>1360000</v>
      </c>
      <c r="K121" s="103">
        <f>K110*pricing!K34*2000</f>
        <v>0</v>
      </c>
      <c r="L121" s="103">
        <f>L110*pricing!L34*2000</f>
        <v>0</v>
      </c>
      <c r="M121" s="103">
        <f>M110*pricing!M34*2000</f>
        <v>0</v>
      </c>
      <c r="N121" s="103">
        <f>N110*pricing!N34*2000</f>
        <v>0</v>
      </c>
      <c r="O121" s="103">
        <f>O110*pricing!O34*2000</f>
        <v>0</v>
      </c>
    </row>
    <row r="122" spans="2:15" x14ac:dyDescent="0.2">
      <c r="C122" s="102" t="s">
        <v>128</v>
      </c>
      <c r="D122" s="103">
        <f>D111*pricing!D35*2000</f>
        <v>554166.16022259532</v>
      </c>
      <c r="E122" s="103">
        <f>E111*pricing!E35*2000</f>
        <v>4229272.9147323631</v>
      </c>
      <c r="F122" s="103">
        <f>F111*pricing!F35*2000</f>
        <v>4579800</v>
      </c>
      <c r="G122" s="103">
        <f>G111*pricing!G35*2000</f>
        <v>3592600</v>
      </c>
      <c r="H122" s="103">
        <f>H111*pricing!H35*2000</f>
        <v>2946400</v>
      </c>
      <c r="I122" s="103">
        <f>I111*pricing!I35*2000</f>
        <v>1694000</v>
      </c>
      <c r="J122" s="103">
        <f>J111*pricing!J35*2000</f>
        <v>1568000</v>
      </c>
      <c r="K122" s="103">
        <f>K111*pricing!K35*2000</f>
        <v>0</v>
      </c>
      <c r="L122" s="103">
        <f>L111*pricing!L35*2000</f>
        <v>0</v>
      </c>
      <c r="M122" s="103">
        <f>M111*pricing!M35*2000</f>
        <v>0</v>
      </c>
      <c r="N122" s="103">
        <f>N111*pricing!N35*2000</f>
        <v>0</v>
      </c>
      <c r="O122" s="103">
        <f>O111*pricing!O35*2000</f>
        <v>0</v>
      </c>
    </row>
    <row r="123" spans="2:15" x14ac:dyDescent="0.2">
      <c r="C123" s="102" t="s">
        <v>129</v>
      </c>
      <c r="D123" s="103">
        <f>D112*pricing!D36*2000</f>
        <v>843247.60445846419</v>
      </c>
      <c r="E123" s="103">
        <f>E112*pricing!E36*2000</f>
        <v>7111199.9575004503</v>
      </c>
      <c r="F123" s="103">
        <f>F112*pricing!F36*2000</f>
        <v>6766000</v>
      </c>
      <c r="G123" s="103">
        <f>G112*pricing!G36*2000</f>
        <v>3951399.9999999995</v>
      </c>
      <c r="H123" s="103">
        <f>H112*pricing!H36*2000</f>
        <v>2830400</v>
      </c>
      <c r="I123" s="103">
        <f>I112*pricing!I36*2000</f>
        <v>2156000</v>
      </c>
      <c r="J123" s="103">
        <f>J112*pricing!J36*2000</f>
        <v>1888000</v>
      </c>
      <c r="K123" s="103">
        <f>K112*pricing!K36*2000</f>
        <v>0</v>
      </c>
      <c r="L123" s="103">
        <f>L112*pricing!L36*2000</f>
        <v>0</v>
      </c>
      <c r="M123" s="103">
        <f>M112*pricing!M36*2000</f>
        <v>0</v>
      </c>
      <c r="N123" s="103">
        <f>N112*pricing!N36*2000</f>
        <v>0</v>
      </c>
      <c r="O123" s="103">
        <f>O112*pricing!O36*2000</f>
        <v>0</v>
      </c>
    </row>
    <row r="124" spans="2:15" x14ac:dyDescent="0.2">
      <c r="C124" s="102" t="s">
        <v>130</v>
      </c>
      <c r="D124" s="103">
        <f>D113*pricing!D37*2000</f>
        <v>1844915.3319805174</v>
      </c>
      <c r="E124" s="103">
        <f>E113*pricing!E37*2000</f>
        <v>6820000.0000000009</v>
      </c>
      <c r="F124" s="103">
        <f>F113*pricing!F37*2000</f>
        <v>4743000</v>
      </c>
      <c r="G124" s="103">
        <f>G113*pricing!G37*2000</f>
        <v>2428799.9999999995</v>
      </c>
      <c r="H124" s="103">
        <f>H113*pricing!H37*2000</f>
        <v>1728399.9999999998</v>
      </c>
      <c r="I124" s="103">
        <f>I113*pricing!I37*2000</f>
        <v>1400000</v>
      </c>
      <c r="J124" s="103">
        <f>J113*pricing!J37*2000</f>
        <v>1240000</v>
      </c>
      <c r="K124" s="103">
        <f>K113*pricing!K37*2000</f>
        <v>0</v>
      </c>
      <c r="L124" s="103">
        <f>L113*pricing!L37*2000</f>
        <v>0</v>
      </c>
      <c r="M124" s="103">
        <f>M113*pricing!M37*2000</f>
        <v>0</v>
      </c>
      <c r="N124" s="103">
        <f>N113*pricing!N37*2000</f>
        <v>0</v>
      </c>
      <c r="O124" s="103">
        <f>O113*pricing!O37*2000</f>
        <v>0</v>
      </c>
    </row>
    <row r="125" spans="2:15" x14ac:dyDescent="0.2">
      <c r="C125" s="102" t="s">
        <v>131</v>
      </c>
      <c r="D125" s="103">
        <f>D114*pricing!D38*2000</f>
        <v>502514.94257093169</v>
      </c>
      <c r="E125" s="103">
        <f>E114*pricing!E38*2000</f>
        <v>2811600.0000000005</v>
      </c>
      <c r="F125" s="103">
        <f>F114*pricing!F38*2000</f>
        <v>2009399.9999999998</v>
      </c>
      <c r="G125" s="103">
        <f>G114*pricing!G38*2000</f>
        <v>1288000</v>
      </c>
      <c r="H125" s="103">
        <f>H114*pricing!H38*2000</f>
        <v>974400</v>
      </c>
      <c r="I125" s="103">
        <f>I114*pricing!I38*2000</f>
        <v>784000</v>
      </c>
      <c r="J125" s="103">
        <f>J114*pricing!J38*2000</f>
        <v>624000</v>
      </c>
      <c r="K125" s="103">
        <f>K114*pricing!K38*2000</f>
        <v>0</v>
      </c>
      <c r="L125" s="103">
        <f>L114*pricing!L38*2000</f>
        <v>0</v>
      </c>
      <c r="M125" s="103">
        <f>M114*pricing!M38*2000</f>
        <v>0</v>
      </c>
      <c r="N125" s="103">
        <f>N114*pricing!N38*2000</f>
        <v>0</v>
      </c>
      <c r="O125" s="103">
        <f>O114*pricing!O38*2000</f>
        <v>0</v>
      </c>
    </row>
    <row r="126" spans="2:15" x14ac:dyDescent="0.2">
      <c r="C126" s="102" t="s">
        <v>132</v>
      </c>
      <c r="D126" s="103">
        <f>D115*pricing!D39*2000</f>
        <v>673974.14658233221</v>
      </c>
      <c r="E126" s="103">
        <f>E115*pricing!E39*2000</f>
        <v>6074200.0000000009</v>
      </c>
      <c r="F126" s="103">
        <f>F115*pricing!F39*2000</f>
        <v>3440799.9999999995</v>
      </c>
      <c r="G126" s="103">
        <f>G115*pricing!G39*2000</f>
        <v>1941199.9999999998</v>
      </c>
      <c r="H126" s="103">
        <f>H115*pricing!H39*2000</f>
        <v>1670399.9999999998</v>
      </c>
      <c r="I126" s="103">
        <f>I115*pricing!I39*2000</f>
        <v>1260000</v>
      </c>
      <c r="J126" s="103">
        <f>J115*pricing!J39*2000</f>
        <v>1304000</v>
      </c>
      <c r="K126" s="103">
        <f>K115*pricing!K39*2000</f>
        <v>0</v>
      </c>
      <c r="L126" s="103">
        <f>L115*pricing!L39*2000</f>
        <v>0</v>
      </c>
      <c r="M126" s="103">
        <f>M115*pricing!M39*2000</f>
        <v>0</v>
      </c>
      <c r="N126" s="103">
        <f>N115*pricing!N39*2000</f>
        <v>0</v>
      </c>
      <c r="O126" s="103">
        <f>O115*pricing!O39*2000</f>
        <v>0</v>
      </c>
    </row>
    <row r="127" spans="2:15" x14ac:dyDescent="0.2">
      <c r="C127" s="102" t="s">
        <v>277</v>
      </c>
      <c r="D127" s="103">
        <f>SUM(D$120:D$126)</f>
        <v>5726500</v>
      </c>
      <c r="E127" s="103">
        <f t="shared" ref="E127:O127" si="1">SUM(E$120:E$126)</f>
        <v>36177900</v>
      </c>
      <c r="F127" s="103">
        <f t="shared" si="1"/>
        <v>29916600</v>
      </c>
      <c r="G127" s="103">
        <f t="shared" si="1"/>
        <v>18340200</v>
      </c>
      <c r="H127" s="103">
        <f t="shared" si="1"/>
        <v>13804000</v>
      </c>
      <c r="I127" s="103">
        <f t="shared" si="1"/>
        <v>10059000</v>
      </c>
      <c r="J127" s="103">
        <f t="shared" si="1"/>
        <v>9320000</v>
      </c>
      <c r="K127" s="103">
        <f t="shared" si="1"/>
        <v>0</v>
      </c>
      <c r="L127" s="103">
        <f t="shared" si="1"/>
        <v>0</v>
      </c>
      <c r="M127" s="103">
        <f t="shared" si="1"/>
        <v>0</v>
      </c>
      <c r="N127" s="103">
        <f t="shared" si="1"/>
        <v>0</v>
      </c>
      <c r="O127" s="103">
        <f t="shared" si="1"/>
        <v>0</v>
      </c>
    </row>
    <row r="129" spans="2:15" x14ac:dyDescent="0.2">
      <c r="B129" s="106" t="s">
        <v>279</v>
      </c>
    </row>
    <row r="130" spans="2:15" x14ac:dyDescent="0.2">
      <c r="C130" s="108" t="s">
        <v>276</v>
      </c>
      <c r="D130" s="108" t="s">
        <v>92</v>
      </c>
      <c r="E130" s="108" t="s">
        <v>93</v>
      </c>
      <c r="F130" s="108" t="s">
        <v>94</v>
      </c>
      <c r="G130" s="108" t="s">
        <v>95</v>
      </c>
      <c r="H130" s="108" t="s">
        <v>96</v>
      </c>
      <c r="I130" s="108" t="s">
        <v>97</v>
      </c>
      <c r="J130" s="108" t="s">
        <v>98</v>
      </c>
      <c r="K130" s="108" t="s">
        <v>99</v>
      </c>
      <c r="L130" s="108" t="s">
        <v>100</v>
      </c>
      <c r="M130" s="108" t="s">
        <v>101</v>
      </c>
      <c r="N130" s="108" t="s">
        <v>102</v>
      </c>
      <c r="O130" s="108" t="s">
        <v>103</v>
      </c>
    </row>
    <row r="131" spans="2:15" x14ac:dyDescent="0.2">
      <c r="C131" s="108" t="s">
        <v>126</v>
      </c>
      <c r="D131" s="109">
        <f>SUM(E$6:E$19)+SUM(G$6:G$19)+SUM(I$6:I$19)+SUM(K$6:K$19)</f>
        <v>309477.33262121782</v>
      </c>
      <c r="E131" s="109">
        <f>SUM(M$6:M$19)+SUM(O$6:O$19)+SUM(Q$6:Q$19)+SUM(S$6:S$19)</f>
        <v>1172861.978156504</v>
      </c>
      <c r="F131" s="109">
        <f>SUM(U$6:U$19)+SUM(W$6:W$19)+SUM(Y$6:Y$19)+SUM(AA$6:AA$19)</f>
        <v>508869.59999999992</v>
      </c>
      <c r="G131" s="109">
        <f>SUM(AC$6:AC$19)+SUM(AE$6:AE$19)+SUM(AG$6:AG$19)+SUM(AI$6:AI$19)</f>
        <v>290790</v>
      </c>
      <c r="H131" s="109">
        <f>SUM(AK$6:AK$19)+SUM(AM$6:AM$19)+SUM(AO$6:AO$19)+SUM(AQ$6:AQ$19)</f>
        <v>158612.4</v>
      </c>
      <c r="I131" s="109">
        <f>SUM(AS$6:AS$19)+SUM(AU$6:AU$19)+SUM(AW$6:AW$19)+SUM(AY$6:AY$19)</f>
        <v>97741.2</v>
      </c>
      <c r="J131" s="109">
        <f>SUM(BA$6:BA$19)+SUM(BC$6:BC$19)+SUM(BE$6:BE$19)+SUM(BG$6:BG$19)</f>
        <v>84547.199999999997</v>
      </c>
      <c r="K131" s="109">
        <f>SUM(BI$6:BI$19)+SUM(BK$6:BK$19)+SUM(BM$6:BM$19)+SUM(BO$6:BO$19)</f>
        <v>0</v>
      </c>
      <c r="L131" s="109">
        <f>SUM(BQ$6:BQ$19)+SUM(BS$6:BS$19)+SUM(BU$6:BU$19)+SUM(BW$6:BW$19)</f>
        <v>0</v>
      </c>
      <c r="M131" s="109">
        <f>SUM(BY$6:BY$19)+SUM(CA$6:CA$19)+SUM(CC$6:CC$19)+SUM(CE$6:CE$19)</f>
        <v>0</v>
      </c>
      <c r="N131" s="109">
        <f>SUM(CG$6:CG$19)+SUM(CI$6:CI$19)+SUM(CK$6:CK$19)+SUM(CM$6:CM$19)</f>
        <v>0</v>
      </c>
      <c r="O131" s="109">
        <f>SUM(CO$6:CO$19)+SUM(CQ$6:CQ$19)+SUM(CS$6:CS$19)+SUM(CU$6:CU$19)</f>
        <v>0</v>
      </c>
    </row>
    <row r="132" spans="2:15" x14ac:dyDescent="0.2">
      <c r="C132" s="108" t="s">
        <v>127</v>
      </c>
      <c r="D132" s="109">
        <f>SUM(E$20:E$36)+SUM(G$20:G$36)+SUM(I$20:I$36)+SUM(K$20:K$36)</f>
        <v>277726.43677981885</v>
      </c>
      <c r="E132" s="109">
        <f>SUM(M$20:M$36)+SUM(O$20:O$36)+SUM(Q$20:Q$36)+SUM(S$20:S$36)</f>
        <v>768094.59650764824</v>
      </c>
      <c r="F132" s="109">
        <f>SUM(U$20:U$36)+SUM(W$20:W$36)+SUM(Y$20:Y$36)+SUM(AA$20:AA$36)</f>
        <v>616614</v>
      </c>
      <c r="G132" s="109">
        <f>SUM(AC$20:AC$36)+SUM(AE$20:AE$36)+SUM(AG$20:AG$36)+SUM(AI$20:AI$36)</f>
        <v>232663.2</v>
      </c>
      <c r="H132" s="109">
        <f>SUM(AK$20:AK$36)+SUM(AM$20:AM$36)+SUM(AO$20:AO$36)+SUM(AQ$20:AQ$36)</f>
        <v>134188.79999999999</v>
      </c>
      <c r="I132" s="109">
        <f>SUM(AS$20:AS$36)+SUM(AU$20:AU$36)+SUM(AW$20:AW$36)+SUM(AY$20:AY$36)</f>
        <v>86446.8</v>
      </c>
      <c r="J132" s="109">
        <f>SUM(BA$20:BA$36)+SUM(BC$20:BC$36)+SUM(BE$20:BE$36)+SUM(BG$20:BG$36)</f>
        <v>73236</v>
      </c>
      <c r="K132" s="109">
        <f>SUM(BI$20:BI$36)+SUM(BK$20:BK$36)+SUM(BM$20:BM$36)+SUM(BO$20:BO$36)</f>
        <v>0</v>
      </c>
      <c r="L132" s="109">
        <f>SUM(BQ$20:BQ$36)+SUM(BS$20:BS$36)+SUM(BU$20:BU$36)+SUM(BW$20:BW$36)</f>
        <v>0</v>
      </c>
      <c r="M132" s="109">
        <f>SUM(BY$20:BY$36)+SUM(CA$20:CA$36)+SUM(CC$20:CC$36)+SUM(CE$20:CE$36)</f>
        <v>0</v>
      </c>
      <c r="N132" s="109">
        <f>SUM(CG$20:CG$36)+SUM(CI$20:CI$36)+SUM(CK$20:CK$36)+SUM(CM$20:CM$36)</f>
        <v>0</v>
      </c>
      <c r="O132" s="109">
        <f>SUM(CO$20:CO$36)+SUM(CQ$20:CQ$36)+SUM(CS$20:CS$36)+SUM(CU$20:CU$36)</f>
        <v>0</v>
      </c>
    </row>
    <row r="133" spans="2:15" x14ac:dyDescent="0.2">
      <c r="C133" s="108" t="s">
        <v>128</v>
      </c>
      <c r="D133" s="109">
        <f>SUM(E$37:E$48)+SUM(G$37:G$48)+SUM(I$37:I$48)+SUM(K$37:K$48)</f>
        <v>571238.59217800165</v>
      </c>
      <c r="E133" s="109">
        <f>SUM(M$37:M$48)+SUM(O$37:O$48)+SUM(Q$37:Q$48)+SUM(S$37:S$48)</f>
        <v>1995597.8856995425</v>
      </c>
      <c r="F133" s="109">
        <f>SUM(U$37:U$48)+SUM(W$37:W$48)+SUM(Y$37:Y$48)+SUM(AA$37:AA$48)</f>
        <v>1406380.8</v>
      </c>
      <c r="G133" s="109">
        <f>SUM(AC$37:AC$48)+SUM(AE$37:AE$48)+SUM(AG$37:AG$48)+SUM(AI$37:AI$48)</f>
        <v>817930.8</v>
      </c>
      <c r="H133" s="109">
        <f>SUM(AK$37:AK$48)+SUM(AM$37:AM$48)+SUM(AO$37:AO$48)+SUM(AQ$37:AQ$48)</f>
        <v>532788</v>
      </c>
      <c r="I133" s="109">
        <f>SUM(AS$37:AS$48)+SUM(AU$37:AU$48)+SUM(AW$37:AW$48)+SUM(AY$37:AY$48)</f>
        <v>253510.80000000002</v>
      </c>
      <c r="J133" s="109">
        <f>SUM(BA$37:BA$48)+SUM(BC$37:BC$48)+SUM(BE$37:BE$48)+SUM(BG$37:BG$48)</f>
        <v>205796.40000000002</v>
      </c>
      <c r="K133" s="109">
        <f>SUM(BI$37:BI$48)+SUM(BK$37:BK$48)+SUM(BM$37:BM$48)+SUM(BO$37:BO$48)</f>
        <v>0</v>
      </c>
      <c r="L133" s="109">
        <f>SUM(BQ$37:BQ$48)+SUM(BS$37:BS$48)+SUM(BU$37:BU$48)+SUM(BW$37:BW$48)</f>
        <v>0</v>
      </c>
      <c r="M133" s="109">
        <f>SUM(BY$37:BY$48)+SUM(CA$37:CA$48)+SUM(CC$37:CC$48)+SUM(CE$37:CE$48)</f>
        <v>0</v>
      </c>
      <c r="N133" s="109">
        <f>SUM(CG$37:CG$48)+SUM(CI$37:CI$48)+SUM(CK$37:CK$48)+SUM(CM$37:CM$48)</f>
        <v>0</v>
      </c>
      <c r="O133" s="109">
        <f>SUM(CO$37:CO$48)+SUM(CQ$37:CQ$48)+SUM(CS$37:CS$48)+SUM(CU$37:CU$48)</f>
        <v>0</v>
      </c>
    </row>
    <row r="134" spans="2:15" x14ac:dyDescent="0.2">
      <c r="C134" s="108" t="s">
        <v>129</v>
      </c>
      <c r="D134" s="109">
        <f>SUM(E$49:E$70)+SUM(G$49:G$70)+SUM(I$49:I$70)+SUM(K$49:K$70)</f>
        <v>730447.1828705651</v>
      </c>
      <c r="E134" s="109">
        <f>SUM(M$49:M$70)+SUM(O$49:O$70)+SUM(Q$49:Q$70)+SUM(S$49:S$70)</f>
        <v>2766408.358955977</v>
      </c>
      <c r="F134" s="109">
        <f>SUM(U$49:U$70)+SUM(W$49:W$70)+SUM(Y$49:Y$70)+SUM(AA$49:AA$70)</f>
        <v>1675130.3999999997</v>
      </c>
      <c r="G134" s="109">
        <f>SUM(AC$49:AC$70)+SUM(AE$49:AE$70)+SUM(AG$49:AG$70)+SUM(AI$49:AI$70)</f>
        <v>722162.39999999991</v>
      </c>
      <c r="H134" s="109">
        <f>SUM(AK$49:AK$70)+SUM(AM$49:AM$70)+SUM(AO$49:AO$70)+SUM(AQ$49:AQ$70)</f>
        <v>413665.20000000007</v>
      </c>
      <c r="I134" s="109">
        <f>SUM(AS$49:AS$70)+SUM(AU$49:AU$70)+SUM(AW$49:AW$70)+SUM(AY$49:AY$70)</f>
        <v>261674.40000000002</v>
      </c>
      <c r="J134" s="109">
        <f>SUM(BA$49:BA$70)+SUM(BC$49:BC$70)+SUM(BE$49:BE$70)+SUM(BG$49:BG$70)</f>
        <v>201760.8</v>
      </c>
      <c r="K134" s="109">
        <f>SUM(BI$49:BI$70)+SUM(BK$49:BK$70)+SUM(BM$49:BM$70)+SUM(BO$49:BO$70)</f>
        <v>0</v>
      </c>
      <c r="L134" s="109">
        <f>SUM(BQ$49:BQ$70)+SUM(BS$49:BS$70)+SUM(BU$49:BU$70)+SUM(BW$49:BW$70)</f>
        <v>0</v>
      </c>
      <c r="M134" s="109">
        <f>SUM(BY$49:BY$70)+SUM(CA$49:CA$70)+SUM(CC$49:CC$70)+SUM(CE$49:CE$70)</f>
        <v>0</v>
      </c>
      <c r="N134" s="109">
        <f>SUM(CG$49:CG$70)+SUM(CI$49:CI$70)+SUM(CK$49:CK$70)+SUM(CM$49:CM$70)</f>
        <v>0</v>
      </c>
      <c r="O134" s="109">
        <f>SUM(CO$49:CO$70)+SUM(CQ$49:CQ$70)+SUM(CS$49:CS$70)+SUM(CU$49:CU$70)</f>
        <v>0</v>
      </c>
    </row>
    <row r="135" spans="2:15" x14ac:dyDescent="0.2">
      <c r="C135" s="108" t="s">
        <v>130</v>
      </c>
      <c r="D135" s="109">
        <f>SUM(E$71:E$86)+SUM(G$71:G$86)+SUM(I$71:I$86)+SUM(K$71:K$86)</f>
        <v>990898.03258774837</v>
      </c>
      <c r="E135" s="109">
        <f>SUM(M$71:M$86)+SUM(O$71:O$86)+SUM(Q$71:Q$86)+SUM(S$71:S$86)</f>
        <v>1702100.4</v>
      </c>
      <c r="F135" s="109">
        <f>SUM(U$71:U$86)+SUM(W$71:W$86)+SUM(Y$71:Y$86)+SUM(AA$71:AA$86)</f>
        <v>774790.8</v>
      </c>
      <c r="G135" s="109">
        <f>SUM(AC$71:AC$86)+SUM(AE$71:AE$86)+SUM(AG$71:AG$86)+SUM(AI$71:AI$86)</f>
        <v>293232</v>
      </c>
      <c r="H135" s="109">
        <f>SUM(AK$71:AK$86)+SUM(AM$71:AM$86)+SUM(AO$71:AO$86)+SUM(AQ$71:AQ$86)</f>
        <v>166087.20000000001</v>
      </c>
      <c r="I135" s="109">
        <f>SUM(AS$71:AS$86)+SUM(AU$71:AU$86)+SUM(AW$71:AW$86)+SUM(AY$71:AY$86)</f>
        <v>111032.4</v>
      </c>
      <c r="J135" s="109">
        <f>SUM(BA$71:BA$86)+SUM(BC$71:BC$86)+SUM(BE$71:BE$86)+SUM(BG$71:BG$86)</f>
        <v>87163.199999999997</v>
      </c>
      <c r="K135" s="109">
        <f>SUM(BI$71:BI$86)+SUM(BK$71:BK$86)+SUM(BM$71:BM$86)+SUM(BO$71:BO$86)</f>
        <v>0</v>
      </c>
      <c r="L135" s="109">
        <f>SUM(BQ$71:BQ$86)+SUM(BS$71:BS$86)+SUM(BU$71:BU$86)+SUM(BW$71:BW$86)</f>
        <v>0</v>
      </c>
      <c r="M135" s="109">
        <f>SUM(BY$71:BY$86)+SUM(CA$71:CA$86)+SUM(CC$71:CC$86)+SUM(CE$71:CE$86)</f>
        <v>0</v>
      </c>
      <c r="N135" s="109">
        <f>SUM(CG$71:CG$86)+SUM(CI$71:CI$86)+SUM(CK$71:CK$86)+SUM(CM$71:CM$86)</f>
        <v>0</v>
      </c>
      <c r="O135" s="109">
        <f>SUM(CO$71:CO$86)+SUM(CQ$71:CQ$86)+SUM(CS$71:CS$86)+SUM(CU$71:CU$86)</f>
        <v>0</v>
      </c>
    </row>
    <row r="136" spans="2:15" x14ac:dyDescent="0.2">
      <c r="C136" s="108" t="s">
        <v>131</v>
      </c>
      <c r="D136" s="109">
        <f>SUM(E$87:E$94)+SUM(G$87:G$94)+SUM(I$87:I$94)+SUM(K$87:K$94)</f>
        <v>1003293.9103883612</v>
      </c>
      <c r="E136" s="109">
        <f>SUM(M$87:M$94)+SUM(O$87:O$94)+SUM(Q$87:Q$94)+SUM(S$87:S$94)</f>
        <v>2580434.4</v>
      </c>
      <c r="F136" s="109">
        <f>SUM(U$87:U$94)+SUM(W$87:W$94)+SUM(Y$87:Y$94)+SUM(AA$87:AA$94)</f>
        <v>1196636.3999999999</v>
      </c>
      <c r="G136" s="109">
        <f>SUM(AC$87:AC$94)+SUM(AE$87:AE$94)+SUM(AG$87:AG$94)+SUM(AI$87:AI$94)</f>
        <v>567990</v>
      </c>
      <c r="H136" s="109">
        <f>SUM(AK$87:AK$94)+SUM(AM$87:AM$94)+SUM(AO$87:AO$94)+SUM(AQ$87:AQ$94)</f>
        <v>342466.79999999993</v>
      </c>
      <c r="I136" s="109">
        <f>SUM(AS$87:AS$94)+SUM(AU$87:AU$94)+SUM(AW$87:AW$94)+SUM(AY$87:AY$94)</f>
        <v>227179.19999999995</v>
      </c>
      <c r="J136" s="109">
        <f>SUM(BA$87:BA$94)+SUM(BC$87:BC$94)+SUM(BE$87:BE$94)+SUM(BG$87:BG$94)</f>
        <v>159302.39999999997</v>
      </c>
      <c r="K136" s="109">
        <f>SUM(BI$87:BI$94)+SUM(BK$87:BK$94)+SUM(BM$87:BM$94)+SUM(BO$87:BO$94)</f>
        <v>0</v>
      </c>
      <c r="L136" s="109">
        <f>SUM(BQ$87:BQ$94)+SUM(BS$87:BS$94)+SUM(BU$87:BU$94)+SUM(BW$87:BW$94)</f>
        <v>0</v>
      </c>
      <c r="M136" s="109">
        <f>SUM(BY$87:BY$94)+SUM(CA$87:CA$94)+SUM(CC$87:CC$94)+SUM(CE$87:CE$94)</f>
        <v>0</v>
      </c>
      <c r="N136" s="109">
        <f>SUM(CG$87:CG$94)+SUM(CI$87:CI$94)+SUM(CK$87:CK$94)+SUM(CM$87:CM$94)</f>
        <v>0</v>
      </c>
      <c r="O136" s="109">
        <f>SUM(CO$87:CO$94)+SUM(CQ$87:CQ$94)+SUM(CS$87:CS$94)+SUM(CU$87:CU$94)</f>
        <v>0</v>
      </c>
    </row>
    <row r="137" spans="2:15" x14ac:dyDescent="0.2">
      <c r="C137" s="108" t="s">
        <v>132</v>
      </c>
      <c r="D137" s="109">
        <f>SUM(E$95:E$105)+SUM(G$95:G$105)+SUM(I$95:I$105)+SUM(K$95:K$105)</f>
        <v>1146595.739399483</v>
      </c>
      <c r="E137" s="109">
        <f>SUM(M$95:M$105)+SUM(O$95:O$105)+SUM(Q$95:Q$105)+SUM(S$95:S$105)</f>
        <v>4963508.3999999994</v>
      </c>
      <c r="F137" s="109">
        <f>SUM(U$95:U$105)+SUM(W$95:W$105)+SUM(Y$95:Y$105)+SUM(AA$95:AA$105)</f>
        <v>1879443.5999999999</v>
      </c>
      <c r="G137" s="109">
        <f>SUM(AC$95:AC$105)+SUM(AE$95:AE$105)+SUM(AG$95:AG$105)+SUM(AI$95:AI$105)</f>
        <v>804998.4</v>
      </c>
      <c r="H137" s="109">
        <f>SUM(AK$95:AK$105)+SUM(AM$95:AM$105)+SUM(AO$95:AO$105)+SUM(AQ$95:AQ$105)</f>
        <v>547468.80000000005</v>
      </c>
      <c r="I137" s="109">
        <f>SUM(AS$95:AS$105)+SUM(AU$95:AU$105)+SUM(AW$95:AW$105)+SUM(AY$95:AY$105)</f>
        <v>349830</v>
      </c>
      <c r="J137" s="109">
        <f>SUM(BA$95:BA$105)+SUM(BC$95:BC$105)+SUM(BE$95:BE$105)+SUM(BG$95:BG$105)</f>
        <v>314060.39999999997</v>
      </c>
      <c r="K137" s="109">
        <f>SUM(BI$95:BI$105)+SUM(BK$95:BK$105)+SUM(BM$95:BM$105)+SUM(BO$95:BO$105)</f>
        <v>0</v>
      </c>
      <c r="L137" s="109">
        <f>SUM(BQ$95:BQ$105)+SUM(BS$95:BS$105)+SUM(BU$95:BU$105)+SUM(BW$95:BW$105)</f>
        <v>0</v>
      </c>
      <c r="M137" s="109">
        <f>SUM(BY$95:BY$105)+SUM(CA$95:CA$105)+SUM(CC$95:CC$105)+SUM(CE$95:CE$105)</f>
        <v>0</v>
      </c>
      <c r="N137" s="109">
        <f>SUM(CG$95:CG$105)+SUM(CI$95:CI$105)+SUM(CK$95:CK$105)+SUM(CM$95:CM$105)</f>
        <v>0</v>
      </c>
      <c r="O137" s="109">
        <f>SUM(CO$95:CO$105)+SUM(CQ$95:CQ$105)+SUM(CS$95:CS$105)+SUM(CU$95:CU$105)</f>
        <v>0</v>
      </c>
    </row>
    <row r="138" spans="2:15" x14ac:dyDescent="0.2">
      <c r="C138" s="108" t="s">
        <v>277</v>
      </c>
      <c r="D138" s="103">
        <f t="shared" ref="D138:O138" si="2">SUM(D$131:D$137)</f>
        <v>5029677.2268251963</v>
      </c>
      <c r="E138" s="103">
        <f t="shared" si="2"/>
        <v>15949006.019319672</v>
      </c>
      <c r="F138" s="103">
        <f t="shared" si="2"/>
        <v>8057865.5999999996</v>
      </c>
      <c r="G138" s="103">
        <f t="shared" si="2"/>
        <v>3729766.8</v>
      </c>
      <c r="H138" s="103">
        <f t="shared" si="2"/>
        <v>2295277.2000000002</v>
      </c>
      <c r="I138" s="103">
        <f t="shared" si="2"/>
        <v>1387414.8</v>
      </c>
      <c r="J138" s="103">
        <f t="shared" si="2"/>
        <v>1125866.3999999999</v>
      </c>
      <c r="K138" s="103">
        <f t="shared" si="2"/>
        <v>0</v>
      </c>
      <c r="L138" s="103">
        <f t="shared" si="2"/>
        <v>0</v>
      </c>
      <c r="M138" s="103">
        <f t="shared" si="2"/>
        <v>0</v>
      </c>
      <c r="N138" s="103">
        <f t="shared" si="2"/>
        <v>0</v>
      </c>
      <c r="O138" s="103">
        <f t="shared" si="2"/>
        <v>0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defaultColWidth="8.85546875" defaultRowHeight="12.75" x14ac:dyDescent="0.2"/>
  <cols>
    <col min="1" max="2" width="8.85546875" style="103"/>
    <col min="3" max="3" width="14.42578125" style="103" bestFit="1" customWidth="1"/>
    <col min="4" max="4" width="16.85546875" style="103" bestFit="1" customWidth="1"/>
    <col min="5" max="5" width="22.85546875" style="103" bestFit="1" customWidth="1"/>
    <col min="6" max="16384" width="8.85546875" style="103"/>
  </cols>
  <sheetData>
    <row r="1" spans="1:5" x14ac:dyDescent="0.2">
      <c r="A1" s="102" t="s">
        <v>166</v>
      </c>
      <c r="B1" s="102" t="s">
        <v>167</v>
      </c>
      <c r="C1" s="102" t="s">
        <v>168</v>
      </c>
      <c r="D1" s="102" t="s">
        <v>169</v>
      </c>
      <c r="E1" s="102" t="s">
        <v>170</v>
      </c>
    </row>
    <row r="2" spans="1:5" x14ac:dyDescent="0.2">
      <c r="A2" s="102" t="s">
        <v>126</v>
      </c>
      <c r="B2" s="102" t="s">
        <v>171</v>
      </c>
      <c r="C2" s="103" t="s">
        <v>59</v>
      </c>
      <c r="D2" s="103">
        <v>482</v>
      </c>
      <c r="E2" s="103">
        <v>578.4</v>
      </c>
    </row>
    <row r="3" spans="1:5" x14ac:dyDescent="0.2">
      <c r="B3" s="102" t="s">
        <v>172</v>
      </c>
      <c r="C3" s="103" t="s">
        <v>59</v>
      </c>
      <c r="D3" s="103">
        <v>657</v>
      </c>
      <c r="E3" s="103">
        <v>788.4</v>
      </c>
    </row>
    <row r="4" spans="1:5" x14ac:dyDescent="0.2">
      <c r="B4" s="102" t="s">
        <v>173</v>
      </c>
      <c r="C4" s="103" t="s">
        <v>59</v>
      </c>
      <c r="D4" s="103">
        <v>258</v>
      </c>
      <c r="E4" s="103">
        <v>309.59999999999997</v>
      </c>
    </row>
    <row r="5" spans="1:5" x14ac:dyDescent="0.2">
      <c r="B5" s="102" t="s">
        <v>174</v>
      </c>
      <c r="C5" s="103" t="s">
        <v>59</v>
      </c>
      <c r="D5" s="103">
        <v>585</v>
      </c>
      <c r="E5" s="103">
        <v>702</v>
      </c>
    </row>
    <row r="6" spans="1:5" x14ac:dyDescent="0.2">
      <c r="B6" s="102" t="s">
        <v>175</v>
      </c>
      <c r="C6" s="103" t="s">
        <v>59</v>
      </c>
      <c r="D6" s="103">
        <v>454</v>
      </c>
      <c r="E6" s="103">
        <v>544.79999999999995</v>
      </c>
    </row>
    <row r="7" spans="1:5" x14ac:dyDescent="0.2">
      <c r="B7" s="102" t="s">
        <v>176</v>
      </c>
      <c r="C7" s="103" t="s">
        <v>59</v>
      </c>
      <c r="D7" s="103">
        <v>444</v>
      </c>
      <c r="E7" s="103">
        <v>532.79999999999995</v>
      </c>
    </row>
    <row r="8" spans="1:5" x14ac:dyDescent="0.2">
      <c r="B8" s="102" t="s">
        <v>177</v>
      </c>
      <c r="C8" s="103" t="s">
        <v>59</v>
      </c>
      <c r="D8" s="103">
        <v>469</v>
      </c>
      <c r="E8" s="103">
        <v>562.79999999999995</v>
      </c>
    </row>
    <row r="9" spans="1:5" x14ac:dyDescent="0.2">
      <c r="B9" s="102" t="s">
        <v>178</v>
      </c>
      <c r="C9" s="103" t="s">
        <v>59</v>
      </c>
      <c r="D9" s="103">
        <v>71</v>
      </c>
      <c r="E9" s="103">
        <v>85.2</v>
      </c>
    </row>
    <row r="10" spans="1:5" x14ac:dyDescent="0.2">
      <c r="B10" s="102" t="s">
        <v>179</v>
      </c>
      <c r="C10" s="103" t="s">
        <v>59</v>
      </c>
      <c r="D10" s="103">
        <v>407</v>
      </c>
      <c r="E10" s="103">
        <v>488.4</v>
      </c>
    </row>
    <row r="11" spans="1:5" x14ac:dyDescent="0.2">
      <c r="B11" s="102" t="s">
        <v>180</v>
      </c>
      <c r="C11" s="103" t="s">
        <v>59</v>
      </c>
      <c r="D11" s="103">
        <v>636</v>
      </c>
      <c r="E11" s="103">
        <v>763.19999999999993</v>
      </c>
    </row>
    <row r="12" spans="1:5" x14ac:dyDescent="0.2">
      <c r="B12" s="102" t="s">
        <v>181</v>
      </c>
      <c r="C12" s="103" t="s">
        <v>59</v>
      </c>
      <c r="D12" s="103">
        <v>284</v>
      </c>
      <c r="E12" s="103">
        <v>340.8</v>
      </c>
    </row>
    <row r="13" spans="1:5" x14ac:dyDescent="0.2">
      <c r="B13" s="102" t="s">
        <v>182</v>
      </c>
      <c r="C13" s="103" t="s">
        <v>59</v>
      </c>
      <c r="D13" s="103">
        <v>352</v>
      </c>
      <c r="E13" s="103">
        <v>422.4</v>
      </c>
    </row>
    <row r="14" spans="1:5" x14ac:dyDescent="0.2">
      <c r="B14" s="102" t="s">
        <v>183</v>
      </c>
      <c r="C14" s="103" t="s">
        <v>59</v>
      </c>
      <c r="D14" s="103">
        <v>544</v>
      </c>
      <c r="E14" s="103">
        <v>652.79999999999995</v>
      </c>
    </row>
    <row r="15" spans="1:5" x14ac:dyDescent="0.2">
      <c r="B15" s="102" t="s">
        <v>184</v>
      </c>
      <c r="C15" s="103" t="s">
        <v>59</v>
      </c>
      <c r="D15" s="103">
        <v>275</v>
      </c>
      <c r="E15" s="103">
        <v>330</v>
      </c>
    </row>
    <row r="16" spans="1:5" x14ac:dyDescent="0.2">
      <c r="A16" s="102" t="s">
        <v>127</v>
      </c>
      <c r="B16" s="102" t="s">
        <v>185</v>
      </c>
      <c r="C16" s="103" t="s">
        <v>59</v>
      </c>
      <c r="D16" s="103">
        <v>239</v>
      </c>
      <c r="E16" s="103">
        <v>286.8</v>
      </c>
    </row>
    <row r="17" spans="2:5" x14ac:dyDescent="0.2">
      <c r="B17" s="102" t="s">
        <v>186</v>
      </c>
      <c r="C17" s="103" t="s">
        <v>59</v>
      </c>
      <c r="D17" s="103">
        <v>52</v>
      </c>
      <c r="E17" s="103">
        <v>62.4</v>
      </c>
    </row>
    <row r="18" spans="2:5" x14ac:dyDescent="0.2">
      <c r="B18" s="102" t="s">
        <v>187</v>
      </c>
      <c r="C18" s="103" t="s">
        <v>59</v>
      </c>
      <c r="D18" s="103">
        <v>156</v>
      </c>
      <c r="E18" s="103">
        <v>187.2</v>
      </c>
    </row>
    <row r="19" spans="2:5" x14ac:dyDescent="0.2">
      <c r="B19" s="102" t="s">
        <v>188</v>
      </c>
      <c r="C19" s="103" t="s">
        <v>59</v>
      </c>
      <c r="D19" s="103">
        <v>245</v>
      </c>
      <c r="E19" s="103">
        <v>294</v>
      </c>
    </row>
    <row r="20" spans="2:5" x14ac:dyDescent="0.2">
      <c r="B20" s="102" t="s">
        <v>189</v>
      </c>
      <c r="C20" s="103" t="s">
        <v>59</v>
      </c>
      <c r="D20" s="103">
        <v>306</v>
      </c>
      <c r="E20" s="103">
        <v>367.2</v>
      </c>
    </row>
    <row r="21" spans="2:5" x14ac:dyDescent="0.2">
      <c r="B21" s="102" t="s">
        <v>190</v>
      </c>
      <c r="C21" s="103" t="s">
        <v>59</v>
      </c>
      <c r="D21" s="103">
        <v>442</v>
      </c>
      <c r="E21" s="103">
        <v>530.4</v>
      </c>
    </row>
    <row r="22" spans="2:5" x14ac:dyDescent="0.2">
      <c r="B22" s="102" t="s">
        <v>191</v>
      </c>
      <c r="C22" s="103" t="s">
        <v>59</v>
      </c>
      <c r="D22" s="103">
        <v>405</v>
      </c>
      <c r="E22" s="103">
        <v>486</v>
      </c>
    </row>
    <row r="23" spans="2:5" x14ac:dyDescent="0.2">
      <c r="B23" s="102" t="s">
        <v>192</v>
      </c>
      <c r="C23" s="103" t="s">
        <v>59</v>
      </c>
      <c r="D23" s="103">
        <v>356</v>
      </c>
      <c r="E23" s="103">
        <v>427.2</v>
      </c>
    </row>
    <row r="24" spans="2:5" x14ac:dyDescent="0.2">
      <c r="B24" s="102" t="s">
        <v>193</v>
      </c>
      <c r="C24" s="103" t="s">
        <v>59</v>
      </c>
      <c r="D24" s="103">
        <v>615</v>
      </c>
      <c r="E24" s="103">
        <v>738</v>
      </c>
    </row>
    <row r="25" spans="2:5" x14ac:dyDescent="0.2">
      <c r="B25" s="102" t="s">
        <v>194</v>
      </c>
      <c r="C25" s="103" t="s">
        <v>59</v>
      </c>
      <c r="D25" s="103">
        <v>282</v>
      </c>
      <c r="E25" s="103">
        <v>338.4</v>
      </c>
    </row>
    <row r="26" spans="2:5" x14ac:dyDescent="0.2">
      <c r="B26" s="102" t="s">
        <v>195</v>
      </c>
      <c r="C26" s="103" t="s">
        <v>59</v>
      </c>
      <c r="D26" s="103">
        <v>116</v>
      </c>
      <c r="E26" s="103">
        <v>139.19999999999999</v>
      </c>
    </row>
    <row r="27" spans="2:5" x14ac:dyDescent="0.2">
      <c r="B27" s="102" t="s">
        <v>196</v>
      </c>
      <c r="C27" s="103" t="s">
        <v>59</v>
      </c>
      <c r="D27" s="103">
        <v>284</v>
      </c>
      <c r="E27" s="103">
        <v>340.8</v>
      </c>
    </row>
    <row r="28" spans="2:5" x14ac:dyDescent="0.2">
      <c r="B28" s="102" t="s">
        <v>197</v>
      </c>
      <c r="C28" s="103" t="s">
        <v>59</v>
      </c>
      <c r="D28" s="103">
        <v>700</v>
      </c>
      <c r="E28" s="103">
        <v>840</v>
      </c>
    </row>
    <row r="29" spans="2:5" x14ac:dyDescent="0.2">
      <c r="B29" s="102" t="s">
        <v>198</v>
      </c>
      <c r="C29" s="103" t="s">
        <v>59</v>
      </c>
      <c r="D29" s="103">
        <v>395</v>
      </c>
      <c r="E29" s="103">
        <v>474</v>
      </c>
    </row>
    <row r="30" spans="2:5" x14ac:dyDescent="0.2">
      <c r="B30" s="102" t="s">
        <v>199</v>
      </c>
      <c r="C30" s="103" t="s">
        <v>59</v>
      </c>
      <c r="D30" s="103">
        <v>457</v>
      </c>
      <c r="E30" s="103">
        <v>548.4</v>
      </c>
    </row>
    <row r="31" spans="2:5" x14ac:dyDescent="0.2">
      <c r="B31" s="102" t="s">
        <v>200</v>
      </c>
      <c r="C31" s="103" t="s">
        <v>59</v>
      </c>
      <c r="D31" s="103">
        <v>419</v>
      </c>
      <c r="E31" s="103">
        <v>502.7999999999999</v>
      </c>
    </row>
    <row r="32" spans="2:5" x14ac:dyDescent="0.2">
      <c r="B32" s="102" t="s">
        <v>201</v>
      </c>
      <c r="C32" s="103" t="s">
        <v>59</v>
      </c>
      <c r="D32" s="103">
        <v>634</v>
      </c>
      <c r="E32" s="103">
        <v>760.8</v>
      </c>
    </row>
    <row r="33" spans="1:5" x14ac:dyDescent="0.2">
      <c r="A33" s="102" t="s">
        <v>128</v>
      </c>
      <c r="B33" s="102" t="s">
        <v>202</v>
      </c>
      <c r="C33" s="103" t="s">
        <v>59</v>
      </c>
      <c r="D33" s="103">
        <v>717</v>
      </c>
      <c r="E33" s="103">
        <v>860.4</v>
      </c>
    </row>
    <row r="34" spans="1:5" x14ac:dyDescent="0.2">
      <c r="B34" s="102" t="s">
        <v>203</v>
      </c>
      <c r="C34" s="103" t="s">
        <v>59</v>
      </c>
      <c r="D34" s="103">
        <v>1035</v>
      </c>
      <c r="E34" s="103">
        <v>1242</v>
      </c>
    </row>
    <row r="35" spans="1:5" x14ac:dyDescent="0.2">
      <c r="B35" s="102" t="s">
        <v>204</v>
      </c>
      <c r="C35" s="103" t="s">
        <v>59</v>
      </c>
      <c r="D35" s="103">
        <v>1186</v>
      </c>
      <c r="E35" s="103">
        <v>1423.2</v>
      </c>
    </row>
    <row r="36" spans="1:5" x14ac:dyDescent="0.2">
      <c r="B36" s="102" t="s">
        <v>205</v>
      </c>
      <c r="C36" s="103" t="s">
        <v>59</v>
      </c>
      <c r="D36" s="103">
        <v>604</v>
      </c>
      <c r="E36" s="103">
        <v>724.8</v>
      </c>
    </row>
    <row r="37" spans="1:5" x14ac:dyDescent="0.2">
      <c r="B37" s="102" t="s">
        <v>206</v>
      </c>
      <c r="C37" s="103" t="s">
        <v>59</v>
      </c>
      <c r="D37" s="103">
        <v>550</v>
      </c>
      <c r="E37" s="103">
        <v>660</v>
      </c>
    </row>
    <row r="38" spans="1:5" x14ac:dyDescent="0.2">
      <c r="B38" s="102" t="s">
        <v>207</v>
      </c>
      <c r="C38" s="103" t="s">
        <v>59</v>
      </c>
      <c r="D38" s="103">
        <v>705</v>
      </c>
      <c r="E38" s="103">
        <v>846</v>
      </c>
    </row>
    <row r="39" spans="1:5" x14ac:dyDescent="0.2">
      <c r="B39" s="102" t="s">
        <v>208</v>
      </c>
      <c r="C39" s="103" t="s">
        <v>59</v>
      </c>
      <c r="D39" s="103">
        <v>852</v>
      </c>
      <c r="E39" s="103">
        <v>1022.4</v>
      </c>
    </row>
    <row r="40" spans="1:5" x14ac:dyDescent="0.2">
      <c r="B40" s="102" t="s">
        <v>209</v>
      </c>
      <c r="C40" s="103" t="s">
        <v>59</v>
      </c>
      <c r="D40" s="103">
        <v>852</v>
      </c>
      <c r="E40" s="103">
        <v>1022.4</v>
      </c>
    </row>
    <row r="41" spans="1:5" x14ac:dyDescent="0.2">
      <c r="B41" s="102" t="s">
        <v>210</v>
      </c>
      <c r="C41" s="103" t="s">
        <v>59</v>
      </c>
      <c r="D41" s="103">
        <v>1041</v>
      </c>
      <c r="E41" s="103">
        <v>1249.2</v>
      </c>
    </row>
    <row r="42" spans="1:5" x14ac:dyDescent="0.2">
      <c r="B42" s="102" t="s">
        <v>211</v>
      </c>
      <c r="C42" s="103" t="s">
        <v>59</v>
      </c>
      <c r="D42" s="103">
        <v>1010</v>
      </c>
      <c r="E42" s="103">
        <v>1212</v>
      </c>
    </row>
    <row r="43" spans="1:5" x14ac:dyDescent="0.2">
      <c r="B43" s="102" t="s">
        <v>212</v>
      </c>
      <c r="C43" s="103" t="s">
        <v>59</v>
      </c>
      <c r="D43" s="103">
        <v>1273</v>
      </c>
      <c r="E43" s="103">
        <v>1527.6</v>
      </c>
    </row>
    <row r="44" spans="1:5" x14ac:dyDescent="0.2">
      <c r="B44" s="102" t="s">
        <v>213</v>
      </c>
      <c r="C44" s="103" t="s">
        <v>59</v>
      </c>
      <c r="D44" s="103">
        <v>723</v>
      </c>
      <c r="E44" s="103">
        <v>867.6</v>
      </c>
    </row>
    <row r="45" spans="1:5" x14ac:dyDescent="0.2">
      <c r="A45" s="102" t="s">
        <v>129</v>
      </c>
      <c r="B45" s="102" t="s">
        <v>214</v>
      </c>
      <c r="C45" s="103" t="s">
        <v>22</v>
      </c>
      <c r="D45" s="103">
        <v>821</v>
      </c>
      <c r="E45" s="103">
        <v>985.19999999999993</v>
      </c>
    </row>
    <row r="46" spans="1:5" x14ac:dyDescent="0.2">
      <c r="B46" s="102" t="s">
        <v>215</v>
      </c>
      <c r="C46" s="103" t="s">
        <v>59</v>
      </c>
      <c r="D46" s="103">
        <v>235</v>
      </c>
      <c r="E46" s="103">
        <v>282</v>
      </c>
    </row>
    <row r="47" spans="1:5" x14ac:dyDescent="0.2">
      <c r="B47" s="102" t="s">
        <v>216</v>
      </c>
      <c r="C47" s="103" t="s">
        <v>59</v>
      </c>
      <c r="D47" s="103">
        <v>712</v>
      </c>
      <c r="E47" s="103">
        <v>854.4</v>
      </c>
    </row>
    <row r="48" spans="1:5" x14ac:dyDescent="0.2">
      <c r="B48" s="102" t="s">
        <v>217</v>
      </c>
      <c r="C48" s="103" t="s">
        <v>59</v>
      </c>
      <c r="D48" s="103">
        <v>450</v>
      </c>
      <c r="E48" s="103">
        <v>540</v>
      </c>
    </row>
    <row r="49" spans="2:5" x14ac:dyDescent="0.2">
      <c r="B49" s="102" t="s">
        <v>218</v>
      </c>
      <c r="C49" s="103" t="s">
        <v>59</v>
      </c>
      <c r="D49" s="103">
        <v>339</v>
      </c>
      <c r="E49" s="103">
        <v>406.8</v>
      </c>
    </row>
    <row r="50" spans="2:5" x14ac:dyDescent="0.2">
      <c r="B50" s="102" t="s">
        <v>219</v>
      </c>
      <c r="C50" s="103" t="s">
        <v>59</v>
      </c>
      <c r="D50" s="103">
        <v>279</v>
      </c>
      <c r="E50" s="103">
        <v>334.8</v>
      </c>
    </row>
    <row r="51" spans="2:5" x14ac:dyDescent="0.2">
      <c r="B51" s="102" t="s">
        <v>220</v>
      </c>
      <c r="C51" s="103" t="s">
        <v>59</v>
      </c>
      <c r="D51" s="103">
        <v>553</v>
      </c>
      <c r="E51" s="103">
        <v>663.6</v>
      </c>
    </row>
    <row r="52" spans="2:5" x14ac:dyDescent="0.2">
      <c r="B52" s="102" t="s">
        <v>221</v>
      </c>
      <c r="C52" s="103" t="s">
        <v>22</v>
      </c>
      <c r="D52" s="103">
        <v>959</v>
      </c>
      <c r="E52" s="103">
        <v>1150.8</v>
      </c>
    </row>
    <row r="53" spans="2:5" x14ac:dyDescent="0.2">
      <c r="B53" s="102" t="s">
        <v>222</v>
      </c>
      <c r="C53" s="103" t="s">
        <v>59</v>
      </c>
      <c r="D53" s="103">
        <v>1176</v>
      </c>
      <c r="E53" s="103">
        <v>1411.2</v>
      </c>
    </row>
    <row r="54" spans="2:5" x14ac:dyDescent="0.2">
      <c r="B54" s="102" t="s">
        <v>223</v>
      </c>
      <c r="C54" s="103" t="s">
        <v>22</v>
      </c>
      <c r="D54" s="103">
        <v>981</v>
      </c>
      <c r="E54" s="103">
        <v>1177.2</v>
      </c>
    </row>
    <row r="55" spans="2:5" x14ac:dyDescent="0.2">
      <c r="B55" s="102" t="s">
        <v>224</v>
      </c>
      <c r="C55" s="103" t="s">
        <v>59</v>
      </c>
      <c r="D55" s="103">
        <v>253</v>
      </c>
      <c r="E55" s="103">
        <v>303.59999999999997</v>
      </c>
    </row>
    <row r="56" spans="2:5" x14ac:dyDescent="0.2">
      <c r="B56" s="102" t="s">
        <v>225</v>
      </c>
      <c r="C56" s="103" t="s">
        <v>59</v>
      </c>
      <c r="D56" s="103">
        <v>543</v>
      </c>
      <c r="E56" s="103">
        <v>651.6</v>
      </c>
    </row>
    <row r="57" spans="2:5" x14ac:dyDescent="0.2">
      <c r="B57" s="102" t="s">
        <v>226</v>
      </c>
      <c r="C57" s="103" t="s">
        <v>59</v>
      </c>
      <c r="D57" s="103">
        <v>793</v>
      </c>
      <c r="E57" s="103">
        <v>951.59999999999991</v>
      </c>
    </row>
    <row r="58" spans="2:5" x14ac:dyDescent="0.2">
      <c r="B58" s="102" t="s">
        <v>227</v>
      </c>
      <c r="C58" s="103" t="s">
        <v>59</v>
      </c>
      <c r="D58" s="103">
        <v>1421</v>
      </c>
      <c r="E58" s="103">
        <v>1705.2</v>
      </c>
    </row>
    <row r="59" spans="2:5" x14ac:dyDescent="0.2">
      <c r="B59" s="102" t="s">
        <v>228</v>
      </c>
      <c r="C59" s="103" t="s">
        <v>59</v>
      </c>
      <c r="D59" s="103">
        <v>663</v>
      </c>
      <c r="E59" s="103">
        <v>795.6</v>
      </c>
    </row>
    <row r="60" spans="2:5" x14ac:dyDescent="0.2">
      <c r="B60" s="102" t="s">
        <v>229</v>
      </c>
      <c r="C60" s="103" t="s">
        <v>59</v>
      </c>
      <c r="D60" s="103">
        <v>841</v>
      </c>
      <c r="E60" s="103">
        <v>1009.1999999999998</v>
      </c>
    </row>
    <row r="61" spans="2:5" x14ac:dyDescent="0.2">
      <c r="B61" s="102" t="s">
        <v>230</v>
      </c>
      <c r="C61" s="103" t="s">
        <v>59</v>
      </c>
      <c r="D61" s="103">
        <v>855</v>
      </c>
      <c r="E61" s="103">
        <v>1026</v>
      </c>
    </row>
    <row r="62" spans="2:5" x14ac:dyDescent="0.2">
      <c r="B62" s="102" t="s">
        <v>231</v>
      </c>
      <c r="C62" s="103" t="s">
        <v>59</v>
      </c>
      <c r="D62" s="103">
        <v>992</v>
      </c>
      <c r="E62" s="103">
        <v>1190.3999999999999</v>
      </c>
    </row>
    <row r="63" spans="2:5" x14ac:dyDescent="0.2">
      <c r="B63" s="102" t="s">
        <v>232</v>
      </c>
      <c r="C63" s="103" t="s">
        <v>59</v>
      </c>
      <c r="D63" s="103">
        <v>936</v>
      </c>
      <c r="E63" s="103">
        <v>1123.2</v>
      </c>
    </row>
    <row r="64" spans="2:5" x14ac:dyDescent="0.2">
      <c r="B64" s="102" t="s">
        <v>233</v>
      </c>
      <c r="C64" s="103" t="s">
        <v>59</v>
      </c>
      <c r="D64" s="103">
        <v>861</v>
      </c>
      <c r="E64" s="103">
        <v>1033.2</v>
      </c>
    </row>
    <row r="65" spans="1:5" x14ac:dyDescent="0.2">
      <c r="B65" s="102" t="s">
        <v>234</v>
      </c>
      <c r="C65" s="103" t="s">
        <v>59</v>
      </c>
      <c r="D65" s="103">
        <v>632</v>
      </c>
      <c r="E65" s="103">
        <v>758.4</v>
      </c>
    </row>
    <row r="66" spans="1:5" x14ac:dyDescent="0.2">
      <c r="B66" s="102" t="s">
        <v>235</v>
      </c>
      <c r="C66" s="103" t="s">
        <v>59</v>
      </c>
      <c r="D66" s="103">
        <v>446</v>
      </c>
      <c r="E66" s="103">
        <v>535.19999999999993</v>
      </c>
    </row>
    <row r="67" spans="1:5" x14ac:dyDescent="0.2">
      <c r="A67" s="102" t="s">
        <v>130</v>
      </c>
      <c r="B67" s="102" t="s">
        <v>236</v>
      </c>
      <c r="C67" s="103" t="s">
        <v>22</v>
      </c>
      <c r="D67" s="103">
        <v>470</v>
      </c>
      <c r="E67" s="103">
        <v>564</v>
      </c>
    </row>
    <row r="68" spans="1:5" x14ac:dyDescent="0.2">
      <c r="B68" s="102" t="s">
        <v>237</v>
      </c>
      <c r="C68" s="103" t="s">
        <v>22</v>
      </c>
      <c r="D68" s="103">
        <v>62</v>
      </c>
      <c r="E68" s="103">
        <v>74.399999999999991</v>
      </c>
    </row>
    <row r="69" spans="1:5" x14ac:dyDescent="0.2">
      <c r="B69" s="102" t="s">
        <v>238</v>
      </c>
      <c r="C69" s="103" t="s">
        <v>22</v>
      </c>
      <c r="D69" s="103">
        <v>466</v>
      </c>
      <c r="E69" s="103">
        <v>559.19999999999993</v>
      </c>
    </row>
    <row r="70" spans="1:5" x14ac:dyDescent="0.2">
      <c r="B70" s="102" t="s">
        <v>239</v>
      </c>
      <c r="C70" s="103" t="s">
        <v>22</v>
      </c>
      <c r="D70" s="103">
        <v>336</v>
      </c>
      <c r="E70" s="103">
        <v>403.2</v>
      </c>
    </row>
    <row r="71" spans="1:5" x14ac:dyDescent="0.2">
      <c r="B71" s="102" t="s">
        <v>240</v>
      </c>
      <c r="C71" s="103" t="s">
        <v>22</v>
      </c>
      <c r="D71" s="103">
        <v>536</v>
      </c>
      <c r="E71" s="103">
        <v>643.19999999999993</v>
      </c>
    </row>
    <row r="72" spans="1:5" x14ac:dyDescent="0.2">
      <c r="B72" s="102" t="s">
        <v>241</v>
      </c>
      <c r="C72" s="103" t="s">
        <v>22</v>
      </c>
      <c r="D72" s="103">
        <v>649</v>
      </c>
      <c r="E72" s="103">
        <v>778.8</v>
      </c>
    </row>
    <row r="73" spans="1:5" x14ac:dyDescent="0.2">
      <c r="B73" s="102" t="s">
        <v>242</v>
      </c>
      <c r="C73" s="103" t="s">
        <v>22</v>
      </c>
      <c r="D73" s="103">
        <v>232</v>
      </c>
      <c r="E73" s="103">
        <v>278.39999999999998</v>
      </c>
    </row>
    <row r="74" spans="1:5" x14ac:dyDescent="0.2">
      <c r="B74" s="102" t="s">
        <v>243</v>
      </c>
      <c r="C74" s="103" t="s">
        <v>22</v>
      </c>
      <c r="D74" s="103">
        <v>460</v>
      </c>
      <c r="E74" s="103">
        <v>552</v>
      </c>
    </row>
    <row r="75" spans="1:5" x14ac:dyDescent="0.2">
      <c r="B75" s="102" t="s">
        <v>244</v>
      </c>
      <c r="C75" s="103" t="s">
        <v>22</v>
      </c>
      <c r="D75" s="103">
        <v>631</v>
      </c>
      <c r="E75" s="103">
        <v>757.19999999999993</v>
      </c>
    </row>
    <row r="76" spans="1:5" x14ac:dyDescent="0.2">
      <c r="B76" s="102" t="s">
        <v>245</v>
      </c>
      <c r="C76" s="103" t="s">
        <v>22</v>
      </c>
      <c r="D76" s="103">
        <v>671</v>
      </c>
      <c r="E76" s="103">
        <v>805.19999999999993</v>
      </c>
    </row>
    <row r="77" spans="1:5" x14ac:dyDescent="0.2">
      <c r="B77" s="102" t="s">
        <v>246</v>
      </c>
      <c r="C77" s="103" t="s">
        <v>22</v>
      </c>
      <c r="D77" s="103">
        <v>628</v>
      </c>
      <c r="E77" s="103">
        <v>753.6</v>
      </c>
    </row>
    <row r="78" spans="1:5" x14ac:dyDescent="0.2">
      <c r="B78" s="102" t="s">
        <v>247</v>
      </c>
      <c r="C78" s="103" t="s">
        <v>22</v>
      </c>
      <c r="D78" s="103">
        <v>424</v>
      </c>
      <c r="E78" s="103">
        <v>508.7999999999999</v>
      </c>
    </row>
    <row r="79" spans="1:5" x14ac:dyDescent="0.2">
      <c r="B79" s="102" t="s">
        <v>248</v>
      </c>
      <c r="C79" s="103" t="s">
        <v>22</v>
      </c>
      <c r="D79" s="103">
        <v>717</v>
      </c>
      <c r="E79" s="103">
        <v>860.4</v>
      </c>
    </row>
    <row r="80" spans="1:5" x14ac:dyDescent="0.2">
      <c r="B80" s="102" t="s">
        <v>249</v>
      </c>
      <c r="C80" s="103" t="s">
        <v>22</v>
      </c>
      <c r="D80" s="103">
        <v>651</v>
      </c>
      <c r="E80" s="103">
        <v>781.19999999999993</v>
      </c>
    </row>
    <row r="81" spans="1:5" x14ac:dyDescent="0.2">
      <c r="B81" s="102" t="s">
        <v>250</v>
      </c>
      <c r="C81" s="103" t="s">
        <v>22</v>
      </c>
      <c r="D81" s="103">
        <v>125</v>
      </c>
      <c r="E81" s="103">
        <v>150</v>
      </c>
    </row>
    <row r="82" spans="1:5" x14ac:dyDescent="0.2">
      <c r="B82" s="102" t="s">
        <v>251</v>
      </c>
      <c r="C82" s="103" t="s">
        <v>22</v>
      </c>
      <c r="D82" s="103">
        <v>450</v>
      </c>
      <c r="E82" s="103">
        <v>540</v>
      </c>
    </row>
    <row r="83" spans="1:5" x14ac:dyDescent="0.2">
      <c r="A83" s="102" t="s">
        <v>131</v>
      </c>
      <c r="B83" s="102" t="s">
        <v>252</v>
      </c>
      <c r="C83" s="103" t="s">
        <v>22</v>
      </c>
      <c r="D83" s="103">
        <v>1629</v>
      </c>
      <c r="E83" s="103">
        <v>1954.8</v>
      </c>
    </row>
    <row r="84" spans="1:5" x14ac:dyDescent="0.2">
      <c r="B84" s="102" t="s">
        <v>253</v>
      </c>
      <c r="C84" s="103" t="s">
        <v>22</v>
      </c>
      <c r="D84" s="103">
        <v>1577</v>
      </c>
      <c r="E84" s="103">
        <v>1892.3999999999999</v>
      </c>
    </row>
    <row r="85" spans="1:5" x14ac:dyDescent="0.2">
      <c r="B85" s="102" t="s">
        <v>254</v>
      </c>
      <c r="C85" s="103" t="s">
        <v>22</v>
      </c>
      <c r="D85" s="103">
        <v>1998</v>
      </c>
      <c r="E85" s="103">
        <v>2397.6</v>
      </c>
    </row>
    <row r="86" spans="1:5" x14ac:dyDescent="0.2">
      <c r="B86" s="102" t="s">
        <v>255</v>
      </c>
      <c r="C86" s="103" t="s">
        <v>22</v>
      </c>
      <c r="D86" s="103">
        <v>1831</v>
      </c>
      <c r="E86" s="103">
        <v>2197.1999999999998</v>
      </c>
    </row>
    <row r="87" spans="1:5" x14ac:dyDescent="0.2">
      <c r="B87" s="102" t="s">
        <v>256</v>
      </c>
      <c r="C87" s="103" t="s">
        <v>22</v>
      </c>
      <c r="D87" s="103">
        <v>1914</v>
      </c>
      <c r="E87" s="103">
        <v>2296.7999999999997</v>
      </c>
    </row>
    <row r="88" spans="1:5" x14ac:dyDescent="0.2">
      <c r="B88" s="102" t="s">
        <v>257</v>
      </c>
      <c r="C88" s="103" t="s">
        <v>22</v>
      </c>
      <c r="D88" s="103">
        <v>1184</v>
      </c>
      <c r="E88" s="103">
        <v>1420.8</v>
      </c>
    </row>
    <row r="89" spans="1:5" x14ac:dyDescent="0.2">
      <c r="B89" s="102" t="s">
        <v>258</v>
      </c>
      <c r="C89" s="103" t="s">
        <v>22</v>
      </c>
      <c r="D89" s="103">
        <v>1477</v>
      </c>
      <c r="E89" s="103">
        <v>1772.3999999999999</v>
      </c>
    </row>
    <row r="90" spans="1:5" x14ac:dyDescent="0.2">
      <c r="B90" s="102" t="s">
        <v>259</v>
      </c>
      <c r="C90" s="103" t="s">
        <v>22</v>
      </c>
      <c r="D90" s="103">
        <v>1996</v>
      </c>
      <c r="E90" s="103">
        <v>2395.1999999999998</v>
      </c>
    </row>
    <row r="91" spans="1:5" x14ac:dyDescent="0.2">
      <c r="A91" s="102" t="s">
        <v>132</v>
      </c>
      <c r="B91" s="102" t="s">
        <v>260</v>
      </c>
      <c r="C91" s="103" t="s">
        <v>22</v>
      </c>
      <c r="D91" s="103">
        <v>1444</v>
      </c>
      <c r="E91" s="103">
        <v>1732.8</v>
      </c>
    </row>
    <row r="92" spans="1:5" x14ac:dyDescent="0.2">
      <c r="B92" s="102" t="s">
        <v>261</v>
      </c>
      <c r="C92" s="103" t="s">
        <v>22</v>
      </c>
      <c r="D92" s="103">
        <v>686</v>
      </c>
      <c r="E92" s="103">
        <v>823.19999999999993</v>
      </c>
    </row>
    <row r="93" spans="1:5" x14ac:dyDescent="0.2">
      <c r="B93" s="102" t="s">
        <v>262</v>
      </c>
      <c r="C93" s="103" t="s">
        <v>22</v>
      </c>
      <c r="D93" s="103">
        <v>1524</v>
      </c>
      <c r="E93" s="103">
        <v>1828.8</v>
      </c>
    </row>
    <row r="94" spans="1:5" x14ac:dyDescent="0.2">
      <c r="B94" s="102" t="s">
        <v>263</v>
      </c>
      <c r="C94" s="103" t="s">
        <v>22</v>
      </c>
      <c r="D94" s="103">
        <v>1053</v>
      </c>
      <c r="E94" s="103">
        <v>1263.5999999999999</v>
      </c>
    </row>
    <row r="95" spans="1:5" x14ac:dyDescent="0.2">
      <c r="B95" s="102" t="s">
        <v>264</v>
      </c>
      <c r="C95" s="103" t="s">
        <v>22</v>
      </c>
      <c r="D95" s="103">
        <v>4568</v>
      </c>
      <c r="E95" s="103">
        <v>5481.5999999999995</v>
      </c>
    </row>
    <row r="96" spans="1:5" x14ac:dyDescent="0.2">
      <c r="B96" s="102" t="s">
        <v>265</v>
      </c>
      <c r="C96" s="103" t="s">
        <v>22</v>
      </c>
      <c r="D96" s="103">
        <v>1352</v>
      </c>
      <c r="E96" s="103">
        <v>1622.3999999999999</v>
      </c>
    </row>
    <row r="97" spans="2:5" x14ac:dyDescent="0.2">
      <c r="B97" s="102" t="s">
        <v>266</v>
      </c>
      <c r="C97" s="103" t="s">
        <v>22</v>
      </c>
      <c r="D97" s="103">
        <v>992</v>
      </c>
      <c r="E97" s="103">
        <v>1190.3999999999999</v>
      </c>
    </row>
    <row r="98" spans="2:5" x14ac:dyDescent="0.2">
      <c r="B98" s="102" t="s">
        <v>267</v>
      </c>
      <c r="C98" s="103" t="s">
        <v>22</v>
      </c>
      <c r="D98" s="103">
        <v>1616</v>
      </c>
      <c r="E98" s="103">
        <v>1939.1999999999998</v>
      </c>
    </row>
    <row r="99" spans="2:5" x14ac:dyDescent="0.2">
      <c r="B99" s="102" t="s">
        <v>268</v>
      </c>
      <c r="C99" s="103" t="s">
        <v>22</v>
      </c>
      <c r="D99" s="103">
        <v>1690</v>
      </c>
      <c r="E99" s="103">
        <v>2028</v>
      </c>
    </row>
    <row r="100" spans="2:5" x14ac:dyDescent="0.2">
      <c r="B100" s="102" t="s">
        <v>269</v>
      </c>
      <c r="C100" s="103" t="s">
        <v>22</v>
      </c>
      <c r="D100" s="103">
        <v>1727</v>
      </c>
      <c r="E100" s="103">
        <v>2072.4</v>
      </c>
    </row>
    <row r="101" spans="2:5" x14ac:dyDescent="0.2">
      <c r="B101" s="102" t="s">
        <v>270</v>
      </c>
      <c r="C101" s="103" t="s">
        <v>22</v>
      </c>
      <c r="D101" s="103">
        <v>1665</v>
      </c>
      <c r="E101" s="103">
        <v>1998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H107"/>
  <sheetViews>
    <sheetView showGridLines="0" workbookViewId="0">
      <selection activeCell="G58" sqref="G58"/>
    </sheetView>
  </sheetViews>
  <sheetFormatPr defaultColWidth="9.140625" defaultRowHeight="12.75" x14ac:dyDescent="0.2"/>
  <cols>
    <col min="1" max="1" width="4.7109375" style="9" customWidth="1"/>
    <col min="2" max="2" width="8" style="9" bestFit="1" customWidth="1"/>
    <col min="3" max="3" width="15.7109375" style="9" bestFit="1" customWidth="1"/>
    <col min="4" max="4" width="8.7109375" style="9" customWidth="1"/>
    <col min="5" max="5" width="4.42578125" style="9" customWidth="1"/>
    <col min="6" max="6" width="3.28515625" style="9" bestFit="1" customWidth="1"/>
    <col min="7" max="7" width="8.7109375" style="9" customWidth="1"/>
    <col min="8" max="8" width="9.42578125" style="9" customWidth="1"/>
    <col min="9" max="16384" width="9.140625" style="9"/>
  </cols>
  <sheetData>
    <row r="2" spans="2:8" x14ac:dyDescent="0.2">
      <c r="B2" s="8" t="s">
        <v>2</v>
      </c>
    </row>
    <row r="3" spans="2:8" x14ac:dyDescent="0.2">
      <c r="B3" s="10" t="s">
        <v>155</v>
      </c>
    </row>
    <row r="4" spans="2:8" x14ac:dyDescent="0.2">
      <c r="B4" s="11"/>
      <c r="C4" s="12"/>
      <c r="D4" s="12"/>
      <c r="E4" s="12"/>
      <c r="F4" s="12"/>
      <c r="G4" s="12"/>
      <c r="H4" s="12"/>
    </row>
    <row r="5" spans="2:8" x14ac:dyDescent="0.2">
      <c r="B5" s="13" t="s">
        <v>3</v>
      </c>
      <c r="C5" s="13" t="s">
        <v>4</v>
      </c>
      <c r="D5" s="13" t="s">
        <v>151</v>
      </c>
      <c r="E5" s="13"/>
      <c r="F5" s="13"/>
      <c r="G5" s="13" t="s">
        <v>152</v>
      </c>
      <c r="H5" s="13"/>
    </row>
    <row r="6" spans="2:8" x14ac:dyDescent="0.2">
      <c r="B6" s="14" t="s">
        <v>5</v>
      </c>
      <c r="C6" s="84">
        <v>0</v>
      </c>
      <c r="D6" s="15">
        <v>345</v>
      </c>
      <c r="E6" s="15"/>
      <c r="F6" s="15" t="s">
        <v>6</v>
      </c>
      <c r="G6" s="15">
        <f t="shared" ref="G6:G15" si="0">$D6+$C6</f>
        <v>345</v>
      </c>
      <c r="H6" s="16" t="str">
        <f t="shared" ref="H6:H15" si="1">IF(AND($D6=0, $G6&gt;0),"new", IF(AND($D6&gt;0, $G6=0),"sold",""))</f>
        <v/>
      </c>
    </row>
    <row r="7" spans="2:8" x14ac:dyDescent="0.2">
      <c r="B7" s="14" t="s">
        <v>7</v>
      </c>
      <c r="C7" s="84">
        <v>0</v>
      </c>
      <c r="D7" s="15">
        <v>0</v>
      </c>
      <c r="E7" s="15"/>
      <c r="F7" s="15" t="s">
        <v>6</v>
      </c>
      <c r="G7" s="15">
        <f t="shared" si="0"/>
        <v>0</v>
      </c>
      <c r="H7" s="17" t="str">
        <f t="shared" si="1"/>
        <v/>
      </c>
    </row>
    <row r="8" spans="2:8" x14ac:dyDescent="0.2">
      <c r="B8" s="14" t="s">
        <v>8</v>
      </c>
      <c r="C8" s="84">
        <v>0</v>
      </c>
      <c r="D8" s="15">
        <v>0</v>
      </c>
      <c r="E8" s="15"/>
      <c r="F8" s="15" t="s">
        <v>6</v>
      </c>
      <c r="G8" s="15">
        <f t="shared" si="0"/>
        <v>0</v>
      </c>
      <c r="H8" s="17" t="str">
        <f t="shared" si="1"/>
        <v/>
      </c>
    </row>
    <row r="9" spans="2:8" x14ac:dyDescent="0.2">
      <c r="B9" s="14" t="s">
        <v>9</v>
      </c>
      <c r="C9" s="84">
        <v>0</v>
      </c>
      <c r="D9" s="15">
        <v>0</v>
      </c>
      <c r="E9" s="15"/>
      <c r="F9" s="15" t="s">
        <v>6</v>
      </c>
      <c r="G9" s="15">
        <f t="shared" si="0"/>
        <v>0</v>
      </c>
      <c r="H9" s="17" t="str">
        <f t="shared" si="1"/>
        <v/>
      </c>
    </row>
    <row r="10" spans="2:8" x14ac:dyDescent="0.2">
      <c r="B10" s="14" t="s">
        <v>10</v>
      </c>
      <c r="C10" s="84">
        <v>0</v>
      </c>
      <c r="D10" s="15">
        <v>500</v>
      </c>
      <c r="E10" s="15"/>
      <c r="F10" s="15" t="s">
        <v>6</v>
      </c>
      <c r="G10" s="15">
        <f t="shared" si="0"/>
        <v>500</v>
      </c>
      <c r="H10" s="17" t="str">
        <f t="shared" si="1"/>
        <v/>
      </c>
    </row>
    <row r="11" spans="2:8" x14ac:dyDescent="0.2">
      <c r="B11" s="14" t="s">
        <v>11</v>
      </c>
      <c r="C11" s="84">
        <v>0</v>
      </c>
      <c r="D11" s="15">
        <v>0</v>
      </c>
      <c r="E11" s="15"/>
      <c r="F11" s="15" t="s">
        <v>6</v>
      </c>
      <c r="G11" s="15">
        <f t="shared" si="0"/>
        <v>0</v>
      </c>
      <c r="H11" s="17" t="str">
        <f t="shared" si="1"/>
        <v/>
      </c>
    </row>
    <row r="12" spans="2:8" x14ac:dyDescent="0.2">
      <c r="B12" s="14" t="s">
        <v>12</v>
      </c>
      <c r="C12" s="84">
        <v>0</v>
      </c>
      <c r="D12" s="15">
        <v>3589</v>
      </c>
      <c r="E12" s="15"/>
      <c r="F12" s="15" t="s">
        <v>6</v>
      </c>
      <c r="G12" s="15">
        <f t="shared" si="0"/>
        <v>3589</v>
      </c>
      <c r="H12" s="17" t="str">
        <f t="shared" si="1"/>
        <v/>
      </c>
    </row>
    <row r="13" spans="2:8" x14ac:dyDescent="0.2">
      <c r="B13" s="14" t="s">
        <v>13</v>
      </c>
      <c r="C13" s="84">
        <v>0</v>
      </c>
      <c r="D13" s="15">
        <v>0</v>
      </c>
      <c r="E13" s="15"/>
      <c r="F13" s="15" t="s">
        <v>6</v>
      </c>
      <c r="G13" s="15">
        <f t="shared" si="0"/>
        <v>0</v>
      </c>
      <c r="H13" s="17" t="str">
        <f t="shared" si="1"/>
        <v/>
      </c>
    </row>
    <row r="14" spans="2:8" x14ac:dyDescent="0.2">
      <c r="B14" s="14" t="s">
        <v>14</v>
      </c>
      <c r="C14" s="84">
        <v>0</v>
      </c>
      <c r="D14" s="15">
        <v>0</v>
      </c>
      <c r="E14" s="15"/>
      <c r="F14" s="15" t="s">
        <v>6</v>
      </c>
      <c r="G14" s="15">
        <f t="shared" si="0"/>
        <v>0</v>
      </c>
      <c r="H14" s="17" t="str">
        <f t="shared" si="1"/>
        <v/>
      </c>
    </row>
    <row r="15" spans="2:8" x14ac:dyDescent="0.2">
      <c r="B15" s="18" t="s">
        <v>15</v>
      </c>
      <c r="C15" s="84">
        <v>0</v>
      </c>
      <c r="D15" s="15">
        <v>0</v>
      </c>
      <c r="E15" s="15"/>
      <c r="F15" s="19" t="s">
        <v>6</v>
      </c>
      <c r="G15" s="15">
        <f t="shared" si="0"/>
        <v>0</v>
      </c>
      <c r="H15" s="20" t="str">
        <f t="shared" si="1"/>
        <v/>
      </c>
    </row>
    <row r="16" spans="2:8" x14ac:dyDescent="0.2">
      <c r="B16" s="21"/>
      <c r="C16" s="21"/>
      <c r="D16" s="21">
        <f>COUNTIF($D$6:$D$15,"&gt;0")</f>
        <v>3</v>
      </c>
      <c r="E16" s="21" t="s">
        <v>16</v>
      </c>
      <c r="F16" s="12"/>
      <c r="G16" s="21">
        <f>COUNTIF(G6:G15,"&gt;0")</f>
        <v>3</v>
      </c>
      <c r="H16" s="82" t="s">
        <v>16</v>
      </c>
    </row>
    <row r="18" spans="2:8" x14ac:dyDescent="0.2">
      <c r="B18" s="10" t="s">
        <v>148</v>
      </c>
    </row>
    <row r="19" spans="2:8" x14ac:dyDescent="0.2">
      <c r="B19" s="11"/>
      <c r="C19" s="12"/>
      <c r="D19" s="12"/>
      <c r="E19" s="12"/>
      <c r="F19" s="12"/>
      <c r="G19" s="12"/>
      <c r="H19" s="12"/>
    </row>
    <row r="20" spans="2:8" x14ac:dyDescent="0.2">
      <c r="B20" s="13" t="s">
        <v>3</v>
      </c>
      <c r="C20" s="13" t="s">
        <v>17</v>
      </c>
      <c r="D20" s="13" t="s">
        <v>151</v>
      </c>
      <c r="E20" s="13"/>
      <c r="F20" s="13"/>
      <c r="G20" s="13" t="s">
        <v>152</v>
      </c>
      <c r="H20" s="13"/>
    </row>
    <row r="21" spans="2:8" x14ac:dyDescent="0.2">
      <c r="B21" s="14" t="s">
        <v>5</v>
      </c>
      <c r="C21" s="85">
        <v>0</v>
      </c>
      <c r="D21" s="15">
        <v>11</v>
      </c>
      <c r="E21" s="15"/>
      <c r="F21" s="15" t="s">
        <v>6</v>
      </c>
      <c r="G21" s="15">
        <f t="shared" ref="G21:G30" si="2">$D21+$C21</f>
        <v>11</v>
      </c>
      <c r="H21" s="17"/>
    </row>
    <row r="22" spans="2:8" x14ac:dyDescent="0.2">
      <c r="B22" s="14" t="s">
        <v>7</v>
      </c>
      <c r="C22" s="85">
        <v>0</v>
      </c>
      <c r="D22" s="15">
        <v>0</v>
      </c>
      <c r="E22" s="15"/>
      <c r="F22" s="15" t="s">
        <v>6</v>
      </c>
      <c r="G22" s="15">
        <f t="shared" si="2"/>
        <v>0</v>
      </c>
      <c r="H22" s="17"/>
    </row>
    <row r="23" spans="2:8" x14ac:dyDescent="0.2">
      <c r="B23" s="14" t="s">
        <v>8</v>
      </c>
      <c r="C23" s="85">
        <v>0</v>
      </c>
      <c r="D23" s="15">
        <v>0</v>
      </c>
      <c r="E23" s="15"/>
      <c r="F23" s="15" t="s">
        <v>6</v>
      </c>
      <c r="G23" s="15">
        <f t="shared" si="2"/>
        <v>0</v>
      </c>
      <c r="H23" s="17"/>
    </row>
    <row r="24" spans="2:8" x14ac:dyDescent="0.2">
      <c r="B24" s="14" t="s">
        <v>9</v>
      </c>
      <c r="C24" s="85">
        <v>0</v>
      </c>
      <c r="D24" s="15">
        <v>0</v>
      </c>
      <c r="E24" s="15"/>
      <c r="F24" s="15" t="s">
        <v>6</v>
      </c>
      <c r="G24" s="15">
        <f t="shared" si="2"/>
        <v>0</v>
      </c>
      <c r="H24" s="17"/>
    </row>
    <row r="25" spans="2:8" x14ac:dyDescent="0.2">
      <c r="B25" s="14" t="s">
        <v>10</v>
      </c>
      <c r="C25" s="85">
        <v>0</v>
      </c>
      <c r="D25" s="15">
        <v>22</v>
      </c>
      <c r="E25" s="15"/>
      <c r="F25" s="15" t="s">
        <v>6</v>
      </c>
      <c r="G25" s="15">
        <f t="shared" si="2"/>
        <v>22</v>
      </c>
      <c r="H25" s="17"/>
    </row>
    <row r="26" spans="2:8" x14ac:dyDescent="0.2">
      <c r="B26" s="14" t="s">
        <v>11</v>
      </c>
      <c r="C26" s="85">
        <v>0</v>
      </c>
      <c r="D26" s="15">
        <v>0</v>
      </c>
      <c r="E26" s="15"/>
      <c r="F26" s="15" t="s">
        <v>6</v>
      </c>
      <c r="G26" s="15">
        <f t="shared" si="2"/>
        <v>0</v>
      </c>
      <c r="H26" s="17"/>
    </row>
    <row r="27" spans="2:8" x14ac:dyDescent="0.2">
      <c r="B27" s="14" t="s">
        <v>12</v>
      </c>
      <c r="C27" s="85">
        <v>0</v>
      </c>
      <c r="D27" s="15">
        <v>53</v>
      </c>
      <c r="E27" s="15"/>
      <c r="F27" s="15" t="s">
        <v>6</v>
      </c>
      <c r="G27" s="15">
        <f t="shared" si="2"/>
        <v>53</v>
      </c>
      <c r="H27" s="17"/>
    </row>
    <row r="28" spans="2:8" x14ac:dyDescent="0.2">
      <c r="B28" s="14" t="s">
        <v>13</v>
      </c>
      <c r="C28" s="85">
        <v>0</v>
      </c>
      <c r="D28" s="15">
        <v>0</v>
      </c>
      <c r="E28" s="15"/>
      <c r="F28" s="15" t="s">
        <v>6</v>
      </c>
      <c r="G28" s="15">
        <f t="shared" si="2"/>
        <v>0</v>
      </c>
      <c r="H28" s="17"/>
    </row>
    <row r="29" spans="2:8" x14ac:dyDescent="0.2">
      <c r="B29" s="14" t="s">
        <v>14</v>
      </c>
      <c r="C29" s="85">
        <v>0</v>
      </c>
      <c r="D29" s="15">
        <v>0</v>
      </c>
      <c r="E29" s="15"/>
      <c r="F29" s="15" t="s">
        <v>6</v>
      </c>
      <c r="G29" s="15">
        <f t="shared" si="2"/>
        <v>0</v>
      </c>
      <c r="H29" s="17"/>
    </row>
    <row r="30" spans="2:8" x14ac:dyDescent="0.2">
      <c r="B30" s="18" t="s">
        <v>15</v>
      </c>
      <c r="C30" s="85">
        <v>0</v>
      </c>
      <c r="D30" s="15">
        <v>0</v>
      </c>
      <c r="E30" s="15"/>
      <c r="F30" s="19" t="s">
        <v>6</v>
      </c>
      <c r="G30" s="15">
        <f t="shared" si="2"/>
        <v>0</v>
      </c>
      <c r="H30" s="20"/>
    </row>
    <row r="31" spans="2:8" x14ac:dyDescent="0.2">
      <c r="B31" s="21"/>
      <c r="C31" s="21"/>
      <c r="D31" s="21">
        <f>SUM($D$21:$D$30)</f>
        <v>86</v>
      </c>
      <c r="E31" s="21" t="s">
        <v>18</v>
      </c>
      <c r="F31" s="21"/>
      <c r="G31" s="21"/>
      <c r="H31" s="22"/>
    </row>
    <row r="33" spans="2:8" x14ac:dyDescent="0.2">
      <c r="B33" s="10" t="s">
        <v>156</v>
      </c>
    </row>
    <row r="34" spans="2:8" x14ac:dyDescent="0.2">
      <c r="B34" s="11"/>
      <c r="C34" s="12"/>
      <c r="D34" s="12"/>
      <c r="E34" s="12"/>
      <c r="F34" s="12"/>
      <c r="G34" s="12"/>
      <c r="H34" s="12"/>
    </row>
    <row r="35" spans="2:8" x14ac:dyDescent="0.2">
      <c r="B35" s="13" t="s">
        <v>3</v>
      </c>
      <c r="C35" s="13" t="s">
        <v>4</v>
      </c>
      <c r="D35" s="23" t="s">
        <v>151</v>
      </c>
      <c r="E35" s="23"/>
      <c r="F35" s="23"/>
      <c r="G35" s="24" t="s">
        <v>152</v>
      </c>
      <c r="H35" s="13"/>
    </row>
    <row r="36" spans="2:8" x14ac:dyDescent="0.2">
      <c r="B36" s="25" t="s">
        <v>19</v>
      </c>
      <c r="C36" s="84">
        <v>0</v>
      </c>
      <c r="D36" s="25">
        <v>0</v>
      </c>
      <c r="E36" s="26"/>
      <c r="F36" s="26" t="s">
        <v>6</v>
      </c>
      <c r="G36" s="15">
        <f t="shared" ref="G36:G67" si="3">$D36+$C36</f>
        <v>0</v>
      </c>
      <c r="H36" s="17" t="str">
        <f t="shared" ref="H36:H67" si="4">IF(AND($D36=0, $G36&gt;0),"new", IF(AND($D36&gt;0, $G36=0),"sold",""))</f>
        <v/>
      </c>
    </row>
    <row r="37" spans="2:8" x14ac:dyDescent="0.2">
      <c r="B37" s="14" t="s">
        <v>20</v>
      </c>
      <c r="C37" s="84">
        <v>0</v>
      </c>
      <c r="D37" s="14">
        <v>0</v>
      </c>
      <c r="E37" s="15"/>
      <c r="F37" s="15" t="s">
        <v>6</v>
      </c>
      <c r="G37" s="15">
        <f t="shared" si="3"/>
        <v>0</v>
      </c>
      <c r="H37" s="17" t="str">
        <f t="shared" si="4"/>
        <v/>
      </c>
    </row>
    <row r="38" spans="2:8" x14ac:dyDescent="0.2">
      <c r="B38" s="14" t="s">
        <v>21</v>
      </c>
      <c r="C38" s="84">
        <v>0</v>
      </c>
      <c r="D38" s="14">
        <v>0</v>
      </c>
      <c r="E38" s="15"/>
      <c r="F38" s="15" t="s">
        <v>6</v>
      </c>
      <c r="G38" s="15">
        <f t="shared" si="3"/>
        <v>0</v>
      </c>
      <c r="H38" s="17" t="str">
        <f t="shared" si="4"/>
        <v/>
      </c>
    </row>
    <row r="39" spans="2:8" x14ac:dyDescent="0.2">
      <c r="B39" s="14" t="s">
        <v>22</v>
      </c>
      <c r="C39" s="84">
        <v>0</v>
      </c>
      <c r="D39" s="14">
        <v>50000</v>
      </c>
      <c r="E39" s="15"/>
      <c r="F39" s="15" t="s">
        <v>6</v>
      </c>
      <c r="G39" s="15">
        <f t="shared" si="3"/>
        <v>50000</v>
      </c>
      <c r="H39" s="17" t="str">
        <f t="shared" si="4"/>
        <v/>
      </c>
    </row>
    <row r="40" spans="2:8" x14ac:dyDescent="0.2">
      <c r="B40" s="14" t="s">
        <v>23</v>
      </c>
      <c r="C40" s="84">
        <v>0</v>
      </c>
      <c r="D40" s="14">
        <v>0</v>
      </c>
      <c r="E40" s="15"/>
      <c r="F40" s="15" t="s">
        <v>6</v>
      </c>
      <c r="G40" s="15">
        <f t="shared" si="3"/>
        <v>0</v>
      </c>
      <c r="H40" s="17" t="str">
        <f t="shared" si="4"/>
        <v/>
      </c>
    </row>
    <row r="41" spans="2:8" x14ac:dyDescent="0.2">
      <c r="B41" s="14" t="s">
        <v>24</v>
      </c>
      <c r="C41" s="84">
        <v>0</v>
      </c>
      <c r="D41" s="14">
        <v>0</v>
      </c>
      <c r="E41" s="15"/>
      <c r="F41" s="15" t="s">
        <v>6</v>
      </c>
      <c r="G41" s="15">
        <f t="shared" si="3"/>
        <v>0</v>
      </c>
      <c r="H41" s="17" t="str">
        <f t="shared" si="4"/>
        <v/>
      </c>
    </row>
    <row r="42" spans="2:8" x14ac:dyDescent="0.2">
      <c r="B42" s="14" t="s">
        <v>25</v>
      </c>
      <c r="C42" s="84">
        <v>0</v>
      </c>
      <c r="D42" s="14">
        <v>0</v>
      </c>
      <c r="E42" s="15"/>
      <c r="F42" s="15" t="s">
        <v>6</v>
      </c>
      <c r="G42" s="15">
        <f t="shared" si="3"/>
        <v>0</v>
      </c>
      <c r="H42" s="17" t="str">
        <f t="shared" si="4"/>
        <v/>
      </c>
    </row>
    <row r="43" spans="2:8" x14ac:dyDescent="0.2">
      <c r="B43" s="14" t="s">
        <v>26</v>
      </c>
      <c r="C43" s="84">
        <v>0</v>
      </c>
      <c r="D43" s="14">
        <v>0</v>
      </c>
      <c r="E43" s="15"/>
      <c r="F43" s="15" t="s">
        <v>6</v>
      </c>
      <c r="G43" s="15">
        <f t="shared" si="3"/>
        <v>0</v>
      </c>
      <c r="H43" s="17" t="str">
        <f t="shared" si="4"/>
        <v/>
      </c>
    </row>
    <row r="44" spans="2:8" x14ac:dyDescent="0.2">
      <c r="B44" s="14" t="s">
        <v>27</v>
      </c>
      <c r="C44" s="84">
        <v>0</v>
      </c>
      <c r="D44" s="14">
        <v>0</v>
      </c>
      <c r="E44" s="15"/>
      <c r="F44" s="15" t="s">
        <v>6</v>
      </c>
      <c r="G44" s="15">
        <f t="shared" si="3"/>
        <v>0</v>
      </c>
      <c r="H44" s="17" t="str">
        <f t="shared" si="4"/>
        <v/>
      </c>
    </row>
    <row r="45" spans="2:8" x14ac:dyDescent="0.2">
      <c r="B45" s="14" t="s">
        <v>28</v>
      </c>
      <c r="C45" s="84">
        <v>0</v>
      </c>
      <c r="D45" s="14">
        <v>0</v>
      </c>
      <c r="E45" s="15"/>
      <c r="F45" s="15" t="s">
        <v>6</v>
      </c>
      <c r="G45" s="15">
        <f t="shared" si="3"/>
        <v>0</v>
      </c>
      <c r="H45" s="17" t="str">
        <f t="shared" si="4"/>
        <v/>
      </c>
    </row>
    <row r="46" spans="2:8" x14ac:dyDescent="0.2">
      <c r="B46" s="14" t="s">
        <v>29</v>
      </c>
      <c r="C46" s="84">
        <v>0</v>
      </c>
      <c r="D46" s="14">
        <v>0</v>
      </c>
      <c r="E46" s="15"/>
      <c r="F46" s="15" t="s">
        <v>6</v>
      </c>
      <c r="G46" s="15">
        <f t="shared" si="3"/>
        <v>0</v>
      </c>
      <c r="H46" s="17" t="str">
        <f t="shared" si="4"/>
        <v/>
      </c>
    </row>
    <row r="47" spans="2:8" x14ac:dyDescent="0.2">
      <c r="B47" s="14" t="s">
        <v>30</v>
      </c>
      <c r="C47" s="84">
        <v>0</v>
      </c>
      <c r="D47" s="14">
        <v>0</v>
      </c>
      <c r="E47" s="15"/>
      <c r="F47" s="15" t="s">
        <v>6</v>
      </c>
      <c r="G47" s="15">
        <f t="shared" si="3"/>
        <v>0</v>
      </c>
      <c r="H47" s="17" t="str">
        <f t="shared" si="4"/>
        <v/>
      </c>
    </row>
    <row r="48" spans="2:8" x14ac:dyDescent="0.2">
      <c r="B48" s="14" t="s">
        <v>31</v>
      </c>
      <c r="C48" s="84">
        <v>0</v>
      </c>
      <c r="D48" s="14">
        <v>0</v>
      </c>
      <c r="E48" s="15"/>
      <c r="F48" s="15" t="s">
        <v>6</v>
      </c>
      <c r="G48" s="15">
        <f t="shared" si="3"/>
        <v>0</v>
      </c>
      <c r="H48" s="17" t="str">
        <f t="shared" si="4"/>
        <v/>
      </c>
    </row>
    <row r="49" spans="2:8" x14ac:dyDescent="0.2">
      <c r="B49" s="14" t="s">
        <v>32</v>
      </c>
      <c r="C49" s="84">
        <v>0</v>
      </c>
      <c r="D49" s="14">
        <v>0</v>
      </c>
      <c r="E49" s="15"/>
      <c r="F49" s="15" t="s">
        <v>6</v>
      </c>
      <c r="G49" s="15">
        <f t="shared" si="3"/>
        <v>0</v>
      </c>
      <c r="H49" s="17" t="str">
        <f t="shared" si="4"/>
        <v/>
      </c>
    </row>
    <row r="50" spans="2:8" x14ac:dyDescent="0.2">
      <c r="B50" s="14" t="s">
        <v>33</v>
      </c>
      <c r="C50" s="84">
        <v>0</v>
      </c>
      <c r="D50" s="14">
        <v>0</v>
      </c>
      <c r="E50" s="15"/>
      <c r="F50" s="15" t="s">
        <v>6</v>
      </c>
      <c r="G50" s="15">
        <f t="shared" si="3"/>
        <v>0</v>
      </c>
      <c r="H50" s="17" t="str">
        <f t="shared" si="4"/>
        <v/>
      </c>
    </row>
    <row r="51" spans="2:8" x14ac:dyDescent="0.2">
      <c r="B51" s="14" t="s">
        <v>34</v>
      </c>
      <c r="C51" s="84">
        <v>0</v>
      </c>
      <c r="D51" s="14">
        <v>0</v>
      </c>
      <c r="E51" s="15"/>
      <c r="F51" s="15" t="s">
        <v>6</v>
      </c>
      <c r="G51" s="15">
        <f t="shared" si="3"/>
        <v>0</v>
      </c>
      <c r="H51" s="17" t="str">
        <f t="shared" si="4"/>
        <v/>
      </c>
    </row>
    <row r="52" spans="2:8" x14ac:dyDescent="0.2">
      <c r="B52" s="14" t="s">
        <v>35</v>
      </c>
      <c r="C52" s="84">
        <v>0</v>
      </c>
      <c r="D52" s="14">
        <v>0</v>
      </c>
      <c r="E52" s="15"/>
      <c r="F52" s="15" t="s">
        <v>6</v>
      </c>
      <c r="G52" s="15">
        <f t="shared" si="3"/>
        <v>0</v>
      </c>
      <c r="H52" s="17" t="str">
        <f t="shared" si="4"/>
        <v/>
      </c>
    </row>
    <row r="53" spans="2:8" x14ac:dyDescent="0.2">
      <c r="B53" s="14" t="s">
        <v>36</v>
      </c>
      <c r="C53" s="84">
        <v>0</v>
      </c>
      <c r="D53" s="14">
        <v>0</v>
      </c>
      <c r="E53" s="15"/>
      <c r="F53" s="15" t="s">
        <v>6</v>
      </c>
      <c r="G53" s="15">
        <f t="shared" si="3"/>
        <v>0</v>
      </c>
      <c r="H53" s="17" t="str">
        <f t="shared" si="4"/>
        <v/>
      </c>
    </row>
    <row r="54" spans="2:8" x14ac:dyDescent="0.2">
      <c r="B54" s="14" t="s">
        <v>37</v>
      </c>
      <c r="C54" s="84">
        <v>0</v>
      </c>
      <c r="D54" s="14">
        <v>0</v>
      </c>
      <c r="E54" s="15"/>
      <c r="F54" s="15" t="s">
        <v>6</v>
      </c>
      <c r="G54" s="15">
        <f t="shared" si="3"/>
        <v>0</v>
      </c>
      <c r="H54" s="17" t="str">
        <f t="shared" si="4"/>
        <v/>
      </c>
    </row>
    <row r="55" spans="2:8" x14ac:dyDescent="0.2">
      <c r="B55" s="14" t="s">
        <v>38</v>
      </c>
      <c r="C55" s="84">
        <v>0</v>
      </c>
      <c r="D55" s="14">
        <v>0</v>
      </c>
      <c r="E55" s="15"/>
      <c r="F55" s="15" t="s">
        <v>6</v>
      </c>
      <c r="G55" s="15">
        <f t="shared" si="3"/>
        <v>0</v>
      </c>
      <c r="H55" s="17" t="str">
        <f t="shared" si="4"/>
        <v/>
      </c>
    </row>
    <row r="56" spans="2:8" x14ac:dyDescent="0.2">
      <c r="B56" s="14" t="s">
        <v>39</v>
      </c>
      <c r="C56" s="84">
        <v>0</v>
      </c>
      <c r="D56" s="14">
        <v>0</v>
      </c>
      <c r="E56" s="15"/>
      <c r="F56" s="15" t="s">
        <v>6</v>
      </c>
      <c r="G56" s="15">
        <f t="shared" si="3"/>
        <v>0</v>
      </c>
      <c r="H56" s="17" t="str">
        <f t="shared" si="4"/>
        <v/>
      </c>
    </row>
    <row r="57" spans="2:8" x14ac:dyDescent="0.2">
      <c r="B57" s="14" t="s">
        <v>40</v>
      </c>
      <c r="C57" s="84">
        <v>0</v>
      </c>
      <c r="D57" s="14">
        <v>0</v>
      </c>
      <c r="E57" s="15"/>
      <c r="F57" s="15" t="s">
        <v>6</v>
      </c>
      <c r="G57" s="15">
        <f t="shared" si="3"/>
        <v>0</v>
      </c>
      <c r="H57" s="17" t="str">
        <f t="shared" si="4"/>
        <v/>
      </c>
    </row>
    <row r="58" spans="2:8" x14ac:dyDescent="0.2">
      <c r="B58" s="14" t="s">
        <v>41</v>
      </c>
      <c r="C58" s="84">
        <v>0</v>
      </c>
      <c r="D58" s="14">
        <v>0</v>
      </c>
      <c r="E58" s="15"/>
      <c r="F58" s="15" t="s">
        <v>6</v>
      </c>
      <c r="G58" s="15">
        <f t="shared" si="3"/>
        <v>0</v>
      </c>
      <c r="H58" s="17" t="str">
        <f t="shared" si="4"/>
        <v/>
      </c>
    </row>
    <row r="59" spans="2:8" x14ac:dyDescent="0.2">
      <c r="B59" s="14" t="s">
        <v>42</v>
      </c>
      <c r="C59" s="84">
        <v>0</v>
      </c>
      <c r="D59" s="14">
        <v>0</v>
      </c>
      <c r="E59" s="15"/>
      <c r="F59" s="15" t="s">
        <v>6</v>
      </c>
      <c r="G59" s="15">
        <f t="shared" si="3"/>
        <v>0</v>
      </c>
      <c r="H59" s="17" t="str">
        <f t="shared" si="4"/>
        <v/>
      </c>
    </row>
    <row r="60" spans="2:8" x14ac:dyDescent="0.2">
      <c r="B60" s="14" t="s">
        <v>43</v>
      </c>
      <c r="C60" s="84">
        <v>0</v>
      </c>
      <c r="D60" s="15">
        <v>0</v>
      </c>
      <c r="E60" s="15"/>
      <c r="F60" s="15" t="s">
        <v>6</v>
      </c>
      <c r="G60" s="15">
        <f t="shared" si="3"/>
        <v>0</v>
      </c>
      <c r="H60" s="17" t="str">
        <f t="shared" si="4"/>
        <v/>
      </c>
    </row>
    <row r="61" spans="2:8" x14ac:dyDescent="0.2">
      <c r="B61" s="14" t="s">
        <v>44</v>
      </c>
      <c r="C61" s="84">
        <v>0</v>
      </c>
      <c r="D61" s="15">
        <v>0</v>
      </c>
      <c r="E61" s="15"/>
      <c r="F61" s="15" t="s">
        <v>6</v>
      </c>
      <c r="G61" s="15">
        <f t="shared" si="3"/>
        <v>0</v>
      </c>
      <c r="H61" s="17" t="str">
        <f t="shared" si="4"/>
        <v/>
      </c>
    </row>
    <row r="62" spans="2:8" x14ac:dyDescent="0.2">
      <c r="B62" s="14" t="s">
        <v>45</v>
      </c>
      <c r="C62" s="84">
        <v>0</v>
      </c>
      <c r="D62" s="15">
        <v>0</v>
      </c>
      <c r="E62" s="15"/>
      <c r="F62" s="15" t="s">
        <v>6</v>
      </c>
      <c r="G62" s="15">
        <f t="shared" si="3"/>
        <v>0</v>
      </c>
      <c r="H62" s="17" t="str">
        <f t="shared" si="4"/>
        <v/>
      </c>
    </row>
    <row r="63" spans="2:8" x14ac:dyDescent="0.2">
      <c r="B63" s="14" t="s">
        <v>46</v>
      </c>
      <c r="C63" s="84">
        <v>0</v>
      </c>
      <c r="D63" s="15">
        <v>0</v>
      </c>
      <c r="E63" s="15"/>
      <c r="F63" s="15" t="s">
        <v>6</v>
      </c>
      <c r="G63" s="15">
        <f t="shared" si="3"/>
        <v>0</v>
      </c>
      <c r="H63" s="17" t="str">
        <f t="shared" si="4"/>
        <v/>
      </c>
    </row>
    <row r="64" spans="2:8" x14ac:dyDescent="0.2">
      <c r="B64" s="14" t="s">
        <v>47</v>
      </c>
      <c r="C64" s="84">
        <v>0</v>
      </c>
      <c r="D64" s="15">
        <v>0</v>
      </c>
      <c r="E64" s="15"/>
      <c r="F64" s="15" t="s">
        <v>6</v>
      </c>
      <c r="G64" s="15">
        <f t="shared" si="3"/>
        <v>0</v>
      </c>
      <c r="H64" s="17" t="str">
        <f t="shared" si="4"/>
        <v/>
      </c>
    </row>
    <row r="65" spans="2:8" x14ac:dyDescent="0.2">
      <c r="B65" s="14" t="s">
        <v>48</v>
      </c>
      <c r="C65" s="84">
        <v>0</v>
      </c>
      <c r="D65" s="15">
        <v>0</v>
      </c>
      <c r="E65" s="15"/>
      <c r="F65" s="15" t="s">
        <v>6</v>
      </c>
      <c r="G65" s="15">
        <f t="shared" si="3"/>
        <v>0</v>
      </c>
      <c r="H65" s="17" t="str">
        <f t="shared" si="4"/>
        <v/>
      </c>
    </row>
    <row r="66" spans="2:8" x14ac:dyDescent="0.2">
      <c r="B66" s="14" t="s">
        <v>49</v>
      </c>
      <c r="C66" s="84">
        <v>0</v>
      </c>
      <c r="D66" s="15">
        <v>0</v>
      </c>
      <c r="E66" s="15"/>
      <c r="F66" s="15" t="s">
        <v>6</v>
      </c>
      <c r="G66" s="15">
        <f t="shared" si="3"/>
        <v>0</v>
      </c>
      <c r="H66" s="17" t="str">
        <f t="shared" si="4"/>
        <v/>
      </c>
    </row>
    <row r="67" spans="2:8" x14ac:dyDescent="0.2">
      <c r="B67" s="14" t="s">
        <v>50</v>
      </c>
      <c r="C67" s="84">
        <v>0</v>
      </c>
      <c r="D67" s="15">
        <v>0</v>
      </c>
      <c r="E67" s="15"/>
      <c r="F67" s="15" t="s">
        <v>6</v>
      </c>
      <c r="G67" s="15">
        <f t="shared" si="3"/>
        <v>0</v>
      </c>
      <c r="H67" s="17" t="str">
        <f t="shared" si="4"/>
        <v/>
      </c>
    </row>
    <row r="68" spans="2:8" x14ac:dyDescent="0.2">
      <c r="B68" s="14" t="s">
        <v>51</v>
      </c>
      <c r="C68" s="84">
        <v>0</v>
      </c>
      <c r="D68" s="15">
        <v>0</v>
      </c>
      <c r="E68" s="15"/>
      <c r="F68" s="15" t="s">
        <v>6</v>
      </c>
      <c r="G68" s="15">
        <f t="shared" ref="G68:G99" si="5">$D68+$C68</f>
        <v>0</v>
      </c>
      <c r="H68" s="17" t="str">
        <f t="shared" ref="H68:H99" si="6">IF(AND($D68=0, $G68&gt;0),"new", IF(AND($D68&gt;0, $G68=0),"sold",""))</f>
        <v/>
      </c>
    </row>
    <row r="69" spans="2:8" x14ac:dyDescent="0.2">
      <c r="B69" s="14" t="s">
        <v>52</v>
      </c>
      <c r="C69" s="84">
        <v>0</v>
      </c>
      <c r="D69" s="15">
        <v>0</v>
      </c>
      <c r="E69" s="15"/>
      <c r="F69" s="15" t="s">
        <v>6</v>
      </c>
      <c r="G69" s="15">
        <f t="shared" si="5"/>
        <v>0</v>
      </c>
      <c r="H69" s="17" t="str">
        <f t="shared" si="6"/>
        <v/>
      </c>
    </row>
    <row r="70" spans="2:8" x14ac:dyDescent="0.2">
      <c r="B70" s="14" t="s">
        <v>53</v>
      </c>
      <c r="C70" s="84">
        <v>0</v>
      </c>
      <c r="D70" s="15">
        <v>0</v>
      </c>
      <c r="E70" s="15"/>
      <c r="F70" s="15" t="s">
        <v>6</v>
      </c>
      <c r="G70" s="15">
        <f t="shared" si="5"/>
        <v>0</v>
      </c>
      <c r="H70" s="17" t="str">
        <f t="shared" si="6"/>
        <v/>
      </c>
    </row>
    <row r="71" spans="2:8" x14ac:dyDescent="0.2">
      <c r="B71" s="14" t="s">
        <v>54</v>
      </c>
      <c r="C71" s="84">
        <v>0</v>
      </c>
      <c r="D71" s="15">
        <v>0</v>
      </c>
      <c r="E71" s="15"/>
      <c r="F71" s="15" t="s">
        <v>6</v>
      </c>
      <c r="G71" s="15">
        <f t="shared" si="5"/>
        <v>0</v>
      </c>
      <c r="H71" s="17" t="str">
        <f t="shared" si="6"/>
        <v/>
      </c>
    </row>
    <row r="72" spans="2:8" x14ac:dyDescent="0.2">
      <c r="B72" s="14" t="s">
        <v>55</v>
      </c>
      <c r="C72" s="84">
        <v>0</v>
      </c>
      <c r="D72" s="15">
        <v>0</v>
      </c>
      <c r="E72" s="15"/>
      <c r="F72" s="15" t="s">
        <v>6</v>
      </c>
      <c r="G72" s="15">
        <f t="shared" si="5"/>
        <v>0</v>
      </c>
      <c r="H72" s="17" t="str">
        <f t="shared" si="6"/>
        <v/>
      </c>
    </row>
    <row r="73" spans="2:8" x14ac:dyDescent="0.2">
      <c r="B73" s="14" t="s">
        <v>56</v>
      </c>
      <c r="C73" s="84">
        <v>0</v>
      </c>
      <c r="D73" s="15">
        <v>0</v>
      </c>
      <c r="E73" s="15"/>
      <c r="F73" s="15" t="s">
        <v>6</v>
      </c>
      <c r="G73" s="15">
        <f t="shared" si="5"/>
        <v>0</v>
      </c>
      <c r="H73" s="17" t="str">
        <f t="shared" si="6"/>
        <v/>
      </c>
    </row>
    <row r="74" spans="2:8" x14ac:dyDescent="0.2">
      <c r="B74" s="14" t="s">
        <v>57</v>
      </c>
      <c r="C74" s="84">
        <v>0</v>
      </c>
      <c r="D74" s="15">
        <v>0</v>
      </c>
      <c r="E74" s="15"/>
      <c r="F74" s="15" t="s">
        <v>6</v>
      </c>
      <c r="G74" s="15">
        <f t="shared" si="5"/>
        <v>0</v>
      </c>
      <c r="H74" s="17" t="str">
        <f t="shared" si="6"/>
        <v/>
      </c>
    </row>
    <row r="75" spans="2:8" x14ac:dyDescent="0.2">
      <c r="B75" s="14" t="s">
        <v>58</v>
      </c>
      <c r="C75" s="84">
        <v>0</v>
      </c>
      <c r="D75" s="15">
        <v>0</v>
      </c>
      <c r="E75" s="15"/>
      <c r="F75" s="15" t="s">
        <v>6</v>
      </c>
      <c r="G75" s="15">
        <f t="shared" si="5"/>
        <v>0</v>
      </c>
      <c r="H75" s="17" t="str">
        <f t="shared" si="6"/>
        <v/>
      </c>
    </row>
    <row r="76" spans="2:8" x14ac:dyDescent="0.2">
      <c r="B76" s="14" t="s">
        <v>59</v>
      </c>
      <c r="C76" s="84">
        <v>0</v>
      </c>
      <c r="D76" s="15">
        <v>51000</v>
      </c>
      <c r="E76" s="15"/>
      <c r="F76" s="15" t="s">
        <v>6</v>
      </c>
      <c r="G76" s="15">
        <f t="shared" si="5"/>
        <v>51000</v>
      </c>
      <c r="H76" s="17" t="str">
        <f t="shared" si="6"/>
        <v/>
      </c>
    </row>
    <row r="77" spans="2:8" x14ac:dyDescent="0.2">
      <c r="B77" s="14" t="s">
        <v>60</v>
      </c>
      <c r="C77" s="84">
        <v>0</v>
      </c>
      <c r="D77" s="15">
        <v>0</v>
      </c>
      <c r="E77" s="15"/>
      <c r="F77" s="15" t="s">
        <v>6</v>
      </c>
      <c r="G77" s="15">
        <f t="shared" si="5"/>
        <v>0</v>
      </c>
      <c r="H77" s="17" t="str">
        <f t="shared" si="6"/>
        <v/>
      </c>
    </row>
    <row r="78" spans="2:8" x14ac:dyDescent="0.2">
      <c r="B78" s="14" t="s">
        <v>61</v>
      </c>
      <c r="C78" s="84">
        <v>0</v>
      </c>
      <c r="D78" s="15">
        <v>0</v>
      </c>
      <c r="E78" s="15"/>
      <c r="F78" s="15" t="s">
        <v>6</v>
      </c>
      <c r="G78" s="15">
        <f t="shared" si="5"/>
        <v>0</v>
      </c>
      <c r="H78" s="17" t="str">
        <f t="shared" si="6"/>
        <v/>
      </c>
    </row>
    <row r="79" spans="2:8" x14ac:dyDescent="0.2">
      <c r="B79" s="14" t="s">
        <v>62</v>
      </c>
      <c r="C79" s="84">
        <v>0</v>
      </c>
      <c r="D79" s="15">
        <v>0</v>
      </c>
      <c r="E79" s="15"/>
      <c r="F79" s="15" t="s">
        <v>6</v>
      </c>
      <c r="G79" s="15">
        <f t="shared" si="5"/>
        <v>0</v>
      </c>
      <c r="H79" s="17" t="str">
        <f t="shared" si="6"/>
        <v/>
      </c>
    </row>
    <row r="80" spans="2:8" x14ac:dyDescent="0.2">
      <c r="B80" s="14" t="s">
        <v>63</v>
      </c>
      <c r="C80" s="84">
        <v>0</v>
      </c>
      <c r="D80" s="15">
        <v>0</v>
      </c>
      <c r="E80" s="15"/>
      <c r="F80" s="15" t="s">
        <v>6</v>
      </c>
      <c r="G80" s="15">
        <f t="shared" si="5"/>
        <v>0</v>
      </c>
      <c r="H80" s="17" t="str">
        <f t="shared" si="6"/>
        <v/>
      </c>
    </row>
    <row r="81" spans="2:8" x14ac:dyDescent="0.2">
      <c r="B81" s="14" t="s">
        <v>64</v>
      </c>
      <c r="C81" s="84">
        <v>0</v>
      </c>
      <c r="D81" s="15">
        <v>0</v>
      </c>
      <c r="E81" s="15"/>
      <c r="F81" s="15" t="s">
        <v>6</v>
      </c>
      <c r="G81" s="15">
        <f t="shared" si="5"/>
        <v>0</v>
      </c>
      <c r="H81" s="17" t="str">
        <f t="shared" si="6"/>
        <v/>
      </c>
    </row>
    <row r="82" spans="2:8" x14ac:dyDescent="0.2">
      <c r="B82" s="14" t="s">
        <v>65</v>
      </c>
      <c r="C82" s="84">
        <v>0</v>
      </c>
      <c r="D82" s="15">
        <v>0</v>
      </c>
      <c r="E82" s="15"/>
      <c r="F82" s="15" t="s">
        <v>6</v>
      </c>
      <c r="G82" s="15">
        <f t="shared" si="5"/>
        <v>0</v>
      </c>
      <c r="H82" s="17" t="str">
        <f t="shared" si="6"/>
        <v/>
      </c>
    </row>
    <row r="83" spans="2:8" x14ac:dyDescent="0.2">
      <c r="B83" s="27" t="s">
        <v>66</v>
      </c>
      <c r="C83" s="84">
        <v>0</v>
      </c>
      <c r="D83" s="14">
        <v>0</v>
      </c>
      <c r="E83" s="15"/>
      <c r="F83" s="15" t="s">
        <v>6</v>
      </c>
      <c r="G83" s="15">
        <f t="shared" si="5"/>
        <v>0</v>
      </c>
      <c r="H83" s="17" t="str">
        <f t="shared" si="6"/>
        <v/>
      </c>
    </row>
    <row r="84" spans="2:8" x14ac:dyDescent="0.2">
      <c r="B84" s="14" t="s">
        <v>67</v>
      </c>
      <c r="C84" s="84">
        <v>0</v>
      </c>
      <c r="D84" s="15">
        <v>0</v>
      </c>
      <c r="E84" s="15"/>
      <c r="F84" s="15" t="s">
        <v>6</v>
      </c>
      <c r="G84" s="15">
        <f t="shared" si="5"/>
        <v>0</v>
      </c>
      <c r="H84" s="17" t="str">
        <f t="shared" si="6"/>
        <v/>
      </c>
    </row>
    <row r="85" spans="2:8" x14ac:dyDescent="0.2">
      <c r="B85" s="14" t="s">
        <v>68</v>
      </c>
      <c r="C85" s="84">
        <v>0</v>
      </c>
      <c r="D85" s="15">
        <v>0</v>
      </c>
      <c r="E85" s="15"/>
      <c r="F85" s="15" t="s">
        <v>6</v>
      </c>
      <c r="G85" s="15">
        <f t="shared" si="5"/>
        <v>0</v>
      </c>
      <c r="H85" s="17" t="str">
        <f t="shared" si="6"/>
        <v/>
      </c>
    </row>
    <row r="86" spans="2:8" x14ac:dyDescent="0.2">
      <c r="B86" s="14" t="s">
        <v>69</v>
      </c>
      <c r="C86" s="84">
        <v>0</v>
      </c>
      <c r="D86" s="15">
        <v>0</v>
      </c>
      <c r="E86" s="15"/>
      <c r="F86" s="15" t="s">
        <v>6</v>
      </c>
      <c r="G86" s="15">
        <f t="shared" si="5"/>
        <v>0</v>
      </c>
      <c r="H86" s="17" t="str">
        <f t="shared" si="6"/>
        <v/>
      </c>
    </row>
    <row r="87" spans="2:8" x14ac:dyDescent="0.2">
      <c r="B87" s="14" t="s">
        <v>70</v>
      </c>
      <c r="C87" s="84">
        <v>0</v>
      </c>
      <c r="D87" s="15">
        <v>0</v>
      </c>
      <c r="E87" s="15"/>
      <c r="F87" s="15" t="s">
        <v>6</v>
      </c>
      <c r="G87" s="15">
        <f t="shared" si="5"/>
        <v>0</v>
      </c>
      <c r="H87" s="17" t="str">
        <f t="shared" si="6"/>
        <v/>
      </c>
    </row>
    <row r="88" spans="2:8" x14ac:dyDescent="0.2">
      <c r="B88" s="14" t="s">
        <v>71</v>
      </c>
      <c r="C88" s="84">
        <v>0</v>
      </c>
      <c r="D88" s="15">
        <v>0</v>
      </c>
      <c r="E88" s="15"/>
      <c r="F88" s="15" t="s">
        <v>6</v>
      </c>
      <c r="G88" s="15">
        <f t="shared" si="5"/>
        <v>0</v>
      </c>
      <c r="H88" s="17" t="str">
        <f t="shared" si="6"/>
        <v/>
      </c>
    </row>
    <row r="89" spans="2:8" x14ac:dyDescent="0.2">
      <c r="B89" s="14" t="s">
        <v>72</v>
      </c>
      <c r="C89" s="84">
        <v>0</v>
      </c>
      <c r="D89" s="15">
        <v>0</v>
      </c>
      <c r="E89" s="15"/>
      <c r="F89" s="15" t="s">
        <v>6</v>
      </c>
      <c r="G89" s="15">
        <f t="shared" si="5"/>
        <v>0</v>
      </c>
      <c r="H89" s="17" t="str">
        <f t="shared" si="6"/>
        <v/>
      </c>
    </row>
    <row r="90" spans="2:8" x14ac:dyDescent="0.2">
      <c r="B90" s="14" t="s">
        <v>73</v>
      </c>
      <c r="C90" s="84">
        <v>0</v>
      </c>
      <c r="D90" s="15">
        <v>0</v>
      </c>
      <c r="E90" s="15"/>
      <c r="F90" s="15" t="s">
        <v>6</v>
      </c>
      <c r="G90" s="15">
        <f t="shared" si="5"/>
        <v>0</v>
      </c>
      <c r="H90" s="17" t="str">
        <f t="shared" si="6"/>
        <v/>
      </c>
    </row>
    <row r="91" spans="2:8" x14ac:dyDescent="0.2">
      <c r="B91" s="14" t="s">
        <v>74</v>
      </c>
      <c r="C91" s="84">
        <v>0</v>
      </c>
      <c r="D91" s="15">
        <v>0</v>
      </c>
      <c r="E91" s="15"/>
      <c r="F91" s="15" t="s">
        <v>6</v>
      </c>
      <c r="G91" s="15">
        <f t="shared" si="5"/>
        <v>0</v>
      </c>
      <c r="H91" s="17" t="str">
        <f t="shared" si="6"/>
        <v/>
      </c>
    </row>
    <row r="92" spans="2:8" x14ac:dyDescent="0.2">
      <c r="B92" s="14" t="s">
        <v>75</v>
      </c>
      <c r="C92" s="84">
        <v>0</v>
      </c>
      <c r="D92" s="15">
        <v>0</v>
      </c>
      <c r="E92" s="15"/>
      <c r="F92" s="15" t="s">
        <v>6</v>
      </c>
      <c r="G92" s="15">
        <f t="shared" si="5"/>
        <v>0</v>
      </c>
      <c r="H92" s="17" t="str">
        <f t="shared" si="6"/>
        <v/>
      </c>
    </row>
    <row r="93" spans="2:8" x14ac:dyDescent="0.2">
      <c r="B93" s="14" t="s">
        <v>76</v>
      </c>
      <c r="C93" s="84">
        <v>0</v>
      </c>
      <c r="D93" s="15">
        <v>0</v>
      </c>
      <c r="E93" s="15"/>
      <c r="F93" s="15" t="s">
        <v>6</v>
      </c>
      <c r="G93" s="15">
        <f t="shared" si="5"/>
        <v>0</v>
      </c>
      <c r="H93" s="17" t="str">
        <f t="shared" si="6"/>
        <v/>
      </c>
    </row>
    <row r="94" spans="2:8" x14ac:dyDescent="0.2">
      <c r="B94" s="14" t="s">
        <v>77</v>
      </c>
      <c r="C94" s="84">
        <v>0</v>
      </c>
      <c r="D94" s="15">
        <v>0</v>
      </c>
      <c r="E94" s="15"/>
      <c r="F94" s="15" t="s">
        <v>6</v>
      </c>
      <c r="G94" s="15">
        <f t="shared" si="5"/>
        <v>0</v>
      </c>
      <c r="H94" s="17" t="str">
        <f t="shared" si="6"/>
        <v/>
      </c>
    </row>
    <row r="95" spans="2:8" x14ac:dyDescent="0.2">
      <c r="B95" s="14" t="s">
        <v>78</v>
      </c>
      <c r="C95" s="84">
        <v>0</v>
      </c>
      <c r="D95" s="15">
        <v>0</v>
      </c>
      <c r="E95" s="15"/>
      <c r="F95" s="15" t="s">
        <v>6</v>
      </c>
      <c r="G95" s="15">
        <f t="shared" si="5"/>
        <v>0</v>
      </c>
      <c r="H95" s="17" t="str">
        <f t="shared" si="6"/>
        <v/>
      </c>
    </row>
    <row r="96" spans="2:8" x14ac:dyDescent="0.2">
      <c r="B96" s="14" t="s">
        <v>79</v>
      </c>
      <c r="C96" s="84">
        <v>0</v>
      </c>
      <c r="D96" s="15">
        <v>0</v>
      </c>
      <c r="E96" s="15"/>
      <c r="F96" s="15" t="s">
        <v>6</v>
      </c>
      <c r="G96" s="15">
        <f t="shared" si="5"/>
        <v>0</v>
      </c>
      <c r="H96" s="17" t="str">
        <f t="shared" si="6"/>
        <v/>
      </c>
    </row>
    <row r="97" spans="2:8" x14ac:dyDescent="0.2">
      <c r="B97" s="14" t="s">
        <v>80</v>
      </c>
      <c r="C97" s="84">
        <v>0</v>
      </c>
      <c r="D97" s="15">
        <v>0</v>
      </c>
      <c r="E97" s="15"/>
      <c r="F97" s="15" t="s">
        <v>6</v>
      </c>
      <c r="G97" s="15">
        <f t="shared" si="5"/>
        <v>0</v>
      </c>
      <c r="H97" s="17" t="str">
        <f t="shared" si="6"/>
        <v/>
      </c>
    </row>
    <row r="98" spans="2:8" x14ac:dyDescent="0.2">
      <c r="B98" s="14" t="s">
        <v>81</v>
      </c>
      <c r="C98" s="84">
        <v>0</v>
      </c>
      <c r="D98" s="15">
        <v>0</v>
      </c>
      <c r="E98" s="15"/>
      <c r="F98" s="15" t="s">
        <v>6</v>
      </c>
      <c r="G98" s="15">
        <f t="shared" si="5"/>
        <v>0</v>
      </c>
      <c r="H98" s="17" t="str">
        <f t="shared" si="6"/>
        <v/>
      </c>
    </row>
    <row r="99" spans="2:8" x14ac:dyDescent="0.2">
      <c r="B99" s="14" t="s">
        <v>82</v>
      </c>
      <c r="C99" s="84">
        <v>0</v>
      </c>
      <c r="D99" s="15">
        <v>0</v>
      </c>
      <c r="E99" s="15"/>
      <c r="F99" s="15" t="s">
        <v>6</v>
      </c>
      <c r="G99" s="15">
        <f t="shared" si="5"/>
        <v>0</v>
      </c>
      <c r="H99" s="17" t="str">
        <f t="shared" si="6"/>
        <v/>
      </c>
    </row>
    <row r="100" spans="2:8" x14ac:dyDescent="0.2">
      <c r="B100" s="14" t="s">
        <v>83</v>
      </c>
      <c r="C100" s="84">
        <v>0</v>
      </c>
      <c r="D100" s="15">
        <v>0</v>
      </c>
      <c r="E100" s="15"/>
      <c r="F100" s="15" t="s">
        <v>6</v>
      </c>
      <c r="G100" s="15">
        <f t="shared" ref="G100:G106" si="7">$D100+$C100</f>
        <v>0</v>
      </c>
      <c r="H100" s="17" t="str">
        <f t="shared" ref="H100:H106" si="8">IF(AND($D100=0, $G100&gt;0),"new", IF(AND($D100&gt;0, $G100=0),"sold",""))</f>
        <v/>
      </c>
    </row>
    <row r="101" spans="2:8" x14ac:dyDescent="0.2">
      <c r="B101" s="14" t="s">
        <v>84</v>
      </c>
      <c r="C101" s="84">
        <v>0</v>
      </c>
      <c r="D101" s="15">
        <v>0</v>
      </c>
      <c r="E101" s="15"/>
      <c r="F101" s="15" t="s">
        <v>6</v>
      </c>
      <c r="G101" s="15">
        <f t="shared" si="7"/>
        <v>0</v>
      </c>
      <c r="H101" s="17" t="str">
        <f t="shared" si="8"/>
        <v/>
      </c>
    </row>
    <row r="102" spans="2:8" x14ac:dyDescent="0.2">
      <c r="B102" s="14" t="s">
        <v>85</v>
      </c>
      <c r="C102" s="84">
        <v>0</v>
      </c>
      <c r="D102" s="15">
        <v>0</v>
      </c>
      <c r="E102" s="15"/>
      <c r="F102" s="15" t="s">
        <v>6</v>
      </c>
      <c r="G102" s="15">
        <f t="shared" si="7"/>
        <v>0</v>
      </c>
      <c r="H102" s="17" t="str">
        <f t="shared" si="8"/>
        <v/>
      </c>
    </row>
    <row r="103" spans="2:8" x14ac:dyDescent="0.2">
      <c r="B103" s="14" t="s">
        <v>86</v>
      </c>
      <c r="C103" s="84">
        <v>0</v>
      </c>
      <c r="D103" s="15">
        <v>0</v>
      </c>
      <c r="E103" s="15"/>
      <c r="F103" s="15" t="s">
        <v>6</v>
      </c>
      <c r="G103" s="15">
        <f t="shared" si="7"/>
        <v>0</v>
      </c>
      <c r="H103" s="17" t="str">
        <f t="shared" si="8"/>
        <v/>
      </c>
    </row>
    <row r="104" spans="2:8" x14ac:dyDescent="0.2">
      <c r="B104" s="14" t="s">
        <v>87</v>
      </c>
      <c r="C104" s="84">
        <v>0</v>
      </c>
      <c r="D104" s="15">
        <v>0</v>
      </c>
      <c r="E104" s="15"/>
      <c r="F104" s="15" t="s">
        <v>6</v>
      </c>
      <c r="G104" s="15">
        <f t="shared" si="7"/>
        <v>0</v>
      </c>
      <c r="H104" s="17" t="str">
        <f t="shared" si="8"/>
        <v/>
      </c>
    </row>
    <row r="105" spans="2:8" x14ac:dyDescent="0.2">
      <c r="B105" s="14" t="s">
        <v>88</v>
      </c>
      <c r="C105" s="84">
        <v>0</v>
      </c>
      <c r="D105" s="15">
        <v>0</v>
      </c>
      <c r="E105" s="15"/>
      <c r="F105" s="15" t="s">
        <v>6</v>
      </c>
      <c r="G105" s="15">
        <f t="shared" si="7"/>
        <v>0</v>
      </c>
      <c r="H105" s="17" t="str">
        <f t="shared" si="8"/>
        <v/>
      </c>
    </row>
    <row r="106" spans="2:8" x14ac:dyDescent="0.2">
      <c r="B106" s="18" t="s">
        <v>89</v>
      </c>
      <c r="C106" s="84">
        <v>0</v>
      </c>
      <c r="D106" s="19">
        <v>0</v>
      </c>
      <c r="E106" s="19"/>
      <c r="F106" s="19" t="s">
        <v>6</v>
      </c>
      <c r="G106" s="19">
        <f t="shared" si="7"/>
        <v>0</v>
      </c>
      <c r="H106" s="20" t="str">
        <f t="shared" si="8"/>
        <v/>
      </c>
    </row>
    <row r="107" spans="2:8" x14ac:dyDescent="0.2">
      <c r="B107" s="12"/>
      <c r="C107" s="12"/>
      <c r="D107" s="12">
        <f>COUNTIF($D$36:$D$106,"&gt;0")</f>
        <v>2</v>
      </c>
      <c r="E107" s="12" t="s">
        <v>90</v>
      </c>
      <c r="F107" s="12"/>
      <c r="G107" s="12">
        <f>COUNTIF(G36:G106,"&gt;0")</f>
        <v>2</v>
      </c>
      <c r="H107" s="83" t="s">
        <v>90</v>
      </c>
    </row>
  </sheetData>
  <phoneticPr fontId="0" type="noConversion"/>
  <dataValidations count="3"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AG49"/>
  <sheetViews>
    <sheetView showGridLines="0" tabSelected="1" workbookViewId="0">
      <selection activeCell="H58" sqref="H58"/>
    </sheetView>
  </sheetViews>
  <sheetFormatPr defaultColWidth="9.140625" defaultRowHeight="12.75" x14ac:dyDescent="0.2"/>
  <cols>
    <col min="1" max="1" width="4.7109375" style="29" customWidth="1"/>
    <col min="2" max="2" width="16.7109375" style="29" customWidth="1"/>
    <col min="3" max="14" width="8.7109375" style="29" customWidth="1"/>
    <col min="15" max="16384" width="9.140625" style="29"/>
  </cols>
  <sheetData>
    <row r="2" spans="2:14" x14ac:dyDescent="0.2">
      <c r="B2" s="28" t="s">
        <v>140</v>
      </c>
    </row>
    <row r="3" spans="2:14" x14ac:dyDescent="0.2">
      <c r="B3" s="30" t="s">
        <v>164</v>
      </c>
    </row>
    <row r="4" spans="2:14" x14ac:dyDescent="0.2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 x14ac:dyDescent="0.2">
      <c r="B5" s="33" t="s">
        <v>91</v>
      </c>
      <c r="C5" s="34" t="s">
        <v>92</v>
      </c>
      <c r="D5" s="34" t="s">
        <v>93</v>
      </c>
      <c r="E5" s="34" t="s">
        <v>94</v>
      </c>
      <c r="F5" s="34" t="s">
        <v>95</v>
      </c>
      <c r="G5" s="34" t="s">
        <v>96</v>
      </c>
      <c r="H5" s="34" t="s">
        <v>97</v>
      </c>
      <c r="I5" s="34" t="s">
        <v>98</v>
      </c>
      <c r="J5" s="34" t="s">
        <v>99</v>
      </c>
      <c r="K5" s="34" t="s">
        <v>100</v>
      </c>
      <c r="L5" s="34" t="s">
        <v>101</v>
      </c>
      <c r="M5" s="34" t="s">
        <v>102</v>
      </c>
      <c r="N5" s="35" t="s">
        <v>103</v>
      </c>
    </row>
    <row r="6" spans="2:14" x14ac:dyDescent="0.2">
      <c r="B6" s="36" t="s">
        <v>104</v>
      </c>
      <c r="C6" s="94">
        <v>1500</v>
      </c>
      <c r="D6" s="94">
        <v>1500</v>
      </c>
      <c r="E6" s="94">
        <v>1500</v>
      </c>
      <c r="F6" s="94">
        <v>1500</v>
      </c>
      <c r="G6" s="94">
        <v>1500</v>
      </c>
      <c r="H6" s="94">
        <v>1500</v>
      </c>
      <c r="I6" s="94">
        <v>1500</v>
      </c>
      <c r="J6" s="94">
        <v>1500</v>
      </c>
      <c r="K6" s="94">
        <v>1500</v>
      </c>
      <c r="L6" s="94">
        <v>1500</v>
      </c>
      <c r="M6" s="94">
        <v>1500</v>
      </c>
      <c r="N6" s="94">
        <v>1500</v>
      </c>
    </row>
    <row r="7" spans="2:14" x14ac:dyDescent="0.2">
      <c r="B7" s="36" t="s">
        <v>105</v>
      </c>
      <c r="C7" s="94">
        <v>1500</v>
      </c>
      <c r="D7" s="94">
        <v>1500</v>
      </c>
      <c r="E7" s="94">
        <v>1500</v>
      </c>
      <c r="F7" s="94">
        <v>1500</v>
      </c>
      <c r="G7" s="94">
        <v>1500</v>
      </c>
      <c r="H7" s="94">
        <v>1500</v>
      </c>
      <c r="I7" s="94">
        <v>1500</v>
      </c>
      <c r="J7" s="94">
        <v>1500</v>
      </c>
      <c r="K7" s="94">
        <v>1500</v>
      </c>
      <c r="L7" s="94">
        <v>1500</v>
      </c>
      <c r="M7" s="94">
        <v>1500</v>
      </c>
      <c r="N7" s="94">
        <v>1500</v>
      </c>
    </row>
    <row r="8" spans="2:14" x14ac:dyDescent="0.2">
      <c r="B8" s="36" t="s">
        <v>106</v>
      </c>
      <c r="C8" s="94">
        <v>1500</v>
      </c>
      <c r="D8" s="94">
        <v>1500</v>
      </c>
      <c r="E8" s="94">
        <v>1500</v>
      </c>
      <c r="F8" s="94">
        <v>1500</v>
      </c>
      <c r="G8" s="94">
        <v>1500</v>
      </c>
      <c r="H8" s="94">
        <v>1500</v>
      </c>
      <c r="I8" s="94">
        <v>1500</v>
      </c>
      <c r="J8" s="94">
        <v>1500</v>
      </c>
      <c r="K8" s="94">
        <v>1500</v>
      </c>
      <c r="L8" s="94">
        <v>1500</v>
      </c>
      <c r="M8" s="94">
        <v>1500</v>
      </c>
      <c r="N8" s="94">
        <v>1500</v>
      </c>
    </row>
    <row r="9" spans="2:14" x14ac:dyDescent="0.2">
      <c r="B9" s="36" t="s">
        <v>107</v>
      </c>
      <c r="C9" s="94">
        <v>1500</v>
      </c>
      <c r="D9" s="94">
        <v>1500</v>
      </c>
      <c r="E9" s="94">
        <v>1500</v>
      </c>
      <c r="F9" s="94">
        <v>1500</v>
      </c>
      <c r="G9" s="94">
        <v>1500</v>
      </c>
      <c r="H9" s="94">
        <v>1500</v>
      </c>
      <c r="I9" s="94">
        <v>1500</v>
      </c>
      <c r="J9" s="94">
        <v>1500</v>
      </c>
      <c r="K9" s="94">
        <v>1500</v>
      </c>
      <c r="L9" s="94">
        <v>1500</v>
      </c>
      <c r="M9" s="94">
        <v>1500</v>
      </c>
      <c r="N9" s="94">
        <v>1500</v>
      </c>
    </row>
    <row r="10" spans="2:14" x14ac:dyDescent="0.2">
      <c r="B10" s="36" t="s">
        <v>108</v>
      </c>
      <c r="C10" s="94">
        <v>10000</v>
      </c>
      <c r="D10" s="94">
        <v>10000</v>
      </c>
      <c r="E10" s="94">
        <v>10000</v>
      </c>
      <c r="F10" s="94">
        <v>10000</v>
      </c>
      <c r="G10" s="94">
        <v>10000</v>
      </c>
      <c r="H10" s="94">
        <v>10000</v>
      </c>
      <c r="I10" s="94">
        <v>10000</v>
      </c>
      <c r="J10" s="94">
        <v>10000</v>
      </c>
      <c r="K10" s="94">
        <v>10000</v>
      </c>
      <c r="L10" s="94">
        <v>10000</v>
      </c>
      <c r="M10" s="94">
        <v>10000</v>
      </c>
      <c r="N10" s="94">
        <v>10000</v>
      </c>
    </row>
    <row r="11" spans="2:14" x14ac:dyDescent="0.2">
      <c r="B11" s="37" t="s">
        <v>109</v>
      </c>
      <c r="C11" s="94">
        <v>10000</v>
      </c>
      <c r="D11" s="94">
        <v>10000</v>
      </c>
      <c r="E11" s="94">
        <v>10000</v>
      </c>
      <c r="F11" s="94">
        <v>10000</v>
      </c>
      <c r="G11" s="94">
        <v>10000</v>
      </c>
      <c r="H11" s="94">
        <v>10000</v>
      </c>
      <c r="I11" s="94">
        <v>10000</v>
      </c>
      <c r="J11" s="94">
        <v>10000</v>
      </c>
      <c r="K11" s="94">
        <v>10000</v>
      </c>
      <c r="L11" s="94">
        <v>10000</v>
      </c>
      <c r="M11" s="94">
        <v>10000</v>
      </c>
      <c r="N11" s="94">
        <v>10000</v>
      </c>
    </row>
    <row r="12" spans="2:14" x14ac:dyDescent="0.2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</row>
    <row r="14" spans="2:14" x14ac:dyDescent="0.2">
      <c r="B14" s="30" t="s">
        <v>157</v>
      </c>
    </row>
    <row r="15" spans="2:14" x14ac:dyDescent="0.2">
      <c r="B15" s="31"/>
      <c r="C15" s="32"/>
      <c r="D15" s="32"/>
      <c r="E15" s="51"/>
      <c r="F15" s="32"/>
      <c r="G15" s="32"/>
      <c r="H15" s="32"/>
    </row>
    <row r="16" spans="2:14" x14ac:dyDescent="0.2">
      <c r="B16" s="33" t="s">
        <v>139</v>
      </c>
      <c r="C16" s="34" t="s">
        <v>142</v>
      </c>
      <c r="D16" s="34" t="s">
        <v>137</v>
      </c>
      <c r="E16" s="34" t="s">
        <v>142</v>
      </c>
      <c r="F16" s="34" t="s">
        <v>136</v>
      </c>
      <c r="G16" s="34" t="s">
        <v>142</v>
      </c>
      <c r="H16" s="34" t="s">
        <v>135</v>
      </c>
    </row>
    <row r="17" spans="2:33" x14ac:dyDescent="0.2">
      <c r="B17" s="41" t="s">
        <v>104</v>
      </c>
      <c r="C17" s="87">
        <v>2</v>
      </c>
      <c r="D17" s="87">
        <v>0.31445000000000001</v>
      </c>
      <c r="E17" s="87">
        <v>1.5</v>
      </c>
      <c r="F17" s="87">
        <v>0.89559999999999995</v>
      </c>
      <c r="G17" s="87">
        <v>1</v>
      </c>
      <c r="H17" s="87">
        <v>100</v>
      </c>
      <c r="I17" s="29" t="s">
        <v>110</v>
      </c>
    </row>
    <row r="18" spans="2:33" x14ac:dyDescent="0.2">
      <c r="B18" s="36" t="s">
        <v>105</v>
      </c>
      <c r="C18" s="99">
        <v>2</v>
      </c>
      <c r="D18" s="99">
        <v>0.56098000000000003</v>
      </c>
      <c r="E18" s="99">
        <v>1.5</v>
      </c>
      <c r="F18" s="88">
        <v>0.83533999999999997</v>
      </c>
      <c r="G18" s="99">
        <v>1</v>
      </c>
      <c r="H18" s="99">
        <v>100</v>
      </c>
      <c r="I18" s="29" t="s">
        <v>110</v>
      </c>
    </row>
    <row r="19" spans="2:33" x14ac:dyDescent="0.2">
      <c r="B19" s="36" t="s">
        <v>106</v>
      </c>
      <c r="C19" s="99">
        <v>2</v>
      </c>
      <c r="D19" s="99">
        <v>0.56710000000000005</v>
      </c>
      <c r="E19" s="99">
        <v>1.5</v>
      </c>
      <c r="F19" s="88">
        <v>0.83399999999999996</v>
      </c>
      <c r="G19" s="99">
        <v>1</v>
      </c>
      <c r="H19" s="99">
        <v>100</v>
      </c>
      <c r="I19" s="29" t="s">
        <v>110</v>
      </c>
    </row>
    <row r="20" spans="2:33" x14ac:dyDescent="0.2">
      <c r="B20" s="36" t="s">
        <v>107</v>
      </c>
      <c r="C20" s="99">
        <v>2</v>
      </c>
      <c r="D20" s="99">
        <v>0.54869999999999997</v>
      </c>
      <c r="E20" s="99">
        <v>1.5</v>
      </c>
      <c r="F20" s="88">
        <v>0.84809999999999997</v>
      </c>
      <c r="G20" s="99">
        <v>1</v>
      </c>
      <c r="H20" s="99">
        <v>100</v>
      </c>
    </row>
    <row r="21" spans="2:33" x14ac:dyDescent="0.2">
      <c r="B21" s="36" t="s">
        <v>108</v>
      </c>
      <c r="C21" s="99">
        <v>2</v>
      </c>
      <c r="D21" s="99">
        <v>0.7399</v>
      </c>
      <c r="E21" s="99">
        <v>1.5</v>
      </c>
      <c r="F21" s="88">
        <v>0.7913</v>
      </c>
      <c r="G21" s="99">
        <v>1</v>
      </c>
      <c r="H21" s="99">
        <v>100</v>
      </c>
    </row>
    <row r="22" spans="2:33" x14ac:dyDescent="0.2">
      <c r="B22" s="37" t="s">
        <v>109</v>
      </c>
      <c r="C22" s="99">
        <v>2</v>
      </c>
      <c r="D22" s="99">
        <v>0.68189999999999995</v>
      </c>
      <c r="E22" s="99">
        <v>1.5</v>
      </c>
      <c r="F22" s="88">
        <v>0.81479999999999997</v>
      </c>
      <c r="G22" s="99">
        <v>1</v>
      </c>
      <c r="H22" s="99">
        <v>100</v>
      </c>
      <c r="K22" s="50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50"/>
      <c r="X22" s="49"/>
      <c r="Y22" s="50"/>
      <c r="Z22" s="49"/>
      <c r="AA22" s="50"/>
      <c r="AB22" s="49"/>
      <c r="AC22" s="50"/>
      <c r="AD22" s="49"/>
      <c r="AE22" s="50"/>
      <c r="AF22" s="49"/>
      <c r="AG22" s="50"/>
    </row>
    <row r="23" spans="2:33" x14ac:dyDescent="0.2">
      <c r="B23" s="42"/>
      <c r="C23" s="43"/>
      <c r="D23" s="43"/>
      <c r="E23" s="43"/>
      <c r="F23" s="43"/>
      <c r="G23" s="43"/>
      <c r="H23" s="32"/>
      <c r="K23" s="5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2:33" x14ac:dyDescent="0.2"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2:33" x14ac:dyDescent="0.2">
      <c r="K25" s="49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2:33" x14ac:dyDescent="0.2">
      <c r="B26" s="30" t="s">
        <v>154</v>
      </c>
      <c r="K26" s="49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2:33" x14ac:dyDescent="0.2">
      <c r="B27" s="31"/>
      <c r="C27" s="32"/>
      <c r="D27" s="32"/>
      <c r="E27" s="32"/>
      <c r="F27" s="32"/>
      <c r="G27" s="32"/>
      <c r="H27" s="32"/>
      <c r="I27" s="32"/>
      <c r="J27" s="32"/>
      <c r="K27" s="51"/>
      <c r="L27" s="32"/>
      <c r="M27" s="32"/>
      <c r="N27" s="32"/>
      <c r="O27" s="32"/>
      <c r="P27" s="32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2:33" x14ac:dyDescent="0.2">
      <c r="D28" s="45">
        <f>basic_info!$D$5-5</f>
        <v>2009</v>
      </c>
      <c r="E28" s="49"/>
      <c r="F28" s="45">
        <f>basic_info!$D$5-4</f>
        <v>2010</v>
      </c>
      <c r="G28" s="49"/>
      <c r="H28" s="45">
        <f>basic_info!$D$5-3</f>
        <v>2011</v>
      </c>
      <c r="I28" s="49"/>
      <c r="J28" s="45">
        <f>basic_info!$D$5-2</f>
        <v>2012</v>
      </c>
      <c r="K28" s="49"/>
      <c r="L28" s="45">
        <f>basic_info!$D$5-1</f>
        <v>2013</v>
      </c>
      <c r="N28" s="45">
        <f>basic_info!$D$5</f>
        <v>2014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2:33" x14ac:dyDescent="0.2">
      <c r="B29" s="33" t="s">
        <v>141</v>
      </c>
      <c r="C29" s="33" t="s">
        <v>161</v>
      </c>
      <c r="D29" s="44" t="s">
        <v>159</v>
      </c>
      <c r="E29" s="35" t="s">
        <v>160</v>
      </c>
      <c r="F29" s="44" t="s">
        <v>159</v>
      </c>
      <c r="G29" s="35" t="s">
        <v>160</v>
      </c>
      <c r="H29" s="44" t="s">
        <v>159</v>
      </c>
      <c r="I29" s="35" t="s">
        <v>160</v>
      </c>
      <c r="J29" s="44" t="s">
        <v>159</v>
      </c>
      <c r="K29" s="35" t="s">
        <v>160</v>
      </c>
      <c r="L29" s="44" t="s">
        <v>159</v>
      </c>
      <c r="M29" s="35" t="s">
        <v>160</v>
      </c>
      <c r="N29" s="44" t="s">
        <v>159</v>
      </c>
      <c r="O29" s="35" t="s">
        <v>160</v>
      </c>
      <c r="P29" s="33" t="s">
        <v>150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2:33" x14ac:dyDescent="0.2">
      <c r="B30" s="41" t="s">
        <v>112</v>
      </c>
      <c r="C30" s="36">
        <f>basic_info!$D$5</f>
        <v>2014</v>
      </c>
      <c r="D30" s="44">
        <v>0.84053761279682415</v>
      </c>
      <c r="E30" s="35">
        <v>0</v>
      </c>
      <c r="F30" s="47">
        <v>0.85425481207726239</v>
      </c>
      <c r="G30" s="46">
        <v>0</v>
      </c>
      <c r="H30" s="47">
        <v>0.81931972485317484</v>
      </c>
      <c r="I30" s="46">
        <v>0</v>
      </c>
      <c r="J30" s="47">
        <v>1.0310724306991876</v>
      </c>
      <c r="K30" s="46">
        <v>0</v>
      </c>
      <c r="L30" s="47">
        <v>0.94479954883347961</v>
      </c>
      <c r="M30" s="46">
        <v>0</v>
      </c>
      <c r="N30" s="60"/>
      <c r="O30" s="71" t="s">
        <v>162</v>
      </c>
      <c r="P30" s="41">
        <f>M30+K30+I30+E30+G30</f>
        <v>0</v>
      </c>
      <c r="Q30" s="70"/>
    </row>
    <row r="31" spans="2:33" x14ac:dyDescent="0.2">
      <c r="B31" s="36"/>
      <c r="C31" s="47">
        <f>basic_info!$D$5+1</f>
        <v>2015</v>
      </c>
      <c r="D31" s="76"/>
      <c r="E31" s="75"/>
      <c r="F31" s="69">
        <v>0.79134866785137714</v>
      </c>
      <c r="G31" s="79">
        <v>0</v>
      </c>
      <c r="H31" s="61">
        <v>0.78025454004669703</v>
      </c>
      <c r="I31" s="62">
        <v>0</v>
      </c>
      <c r="J31" s="61">
        <v>0.94329895279397902</v>
      </c>
      <c r="K31" s="62">
        <v>0</v>
      </c>
      <c r="L31" s="61">
        <v>0.87493995418983028</v>
      </c>
      <c r="M31" s="62">
        <v>0</v>
      </c>
      <c r="N31" s="63">
        <v>0.78439515503861812</v>
      </c>
      <c r="O31" s="86">
        <v>0</v>
      </c>
      <c r="P31" s="63">
        <f>O31+M31+K31+I31+G31</f>
        <v>0</v>
      </c>
    </row>
    <row r="32" spans="2:33" x14ac:dyDescent="0.2">
      <c r="B32" s="36"/>
      <c r="C32" s="47">
        <f>basic_info!$D$5+2</f>
        <v>2016</v>
      </c>
      <c r="D32" s="76"/>
      <c r="E32" s="75"/>
      <c r="F32" s="75"/>
      <c r="G32" s="75"/>
      <c r="H32" s="69">
        <v>0.76975257071765368</v>
      </c>
      <c r="I32" s="79">
        <v>0</v>
      </c>
      <c r="J32" s="61">
        <v>0.86235916043001337</v>
      </c>
      <c r="K32" s="62">
        <v>0</v>
      </c>
      <c r="L32" s="61">
        <v>0.83860677402910089</v>
      </c>
      <c r="M32" s="62">
        <v>0</v>
      </c>
      <c r="N32" s="63">
        <v>0.7848152178006883</v>
      </c>
      <c r="O32" s="95">
        <v>0</v>
      </c>
      <c r="P32" s="63">
        <f>O32+M32+K32+I32</f>
        <v>0</v>
      </c>
    </row>
    <row r="33" spans="2:17" x14ac:dyDescent="0.2">
      <c r="B33" s="36"/>
      <c r="C33" s="47">
        <f>basic_info!$D$5+3</f>
        <v>2017</v>
      </c>
      <c r="D33" s="76"/>
      <c r="E33" s="75"/>
      <c r="F33" s="75"/>
      <c r="G33" s="75"/>
      <c r="H33" s="75"/>
      <c r="I33" s="75"/>
      <c r="J33" s="69">
        <v>0.82723927824938992</v>
      </c>
      <c r="K33" s="79">
        <v>0</v>
      </c>
      <c r="L33" s="61">
        <v>0.78982841454849262</v>
      </c>
      <c r="M33" s="62">
        <v>0</v>
      </c>
      <c r="N33" s="63">
        <v>0.73764396117770215</v>
      </c>
      <c r="O33" s="95">
        <v>0</v>
      </c>
      <c r="P33" s="63">
        <f>O33+M33+K33</f>
        <v>0</v>
      </c>
    </row>
    <row r="34" spans="2:17" x14ac:dyDescent="0.2">
      <c r="B34" s="36"/>
      <c r="C34" s="47">
        <f>basic_info!$D$5+4</f>
        <v>2018</v>
      </c>
      <c r="D34" s="76"/>
      <c r="E34" s="75"/>
      <c r="F34" s="75"/>
      <c r="G34" s="75"/>
      <c r="H34" s="75"/>
      <c r="I34" s="75"/>
      <c r="J34" s="75"/>
      <c r="K34" s="75"/>
      <c r="L34" s="69">
        <v>0.72411525202691562</v>
      </c>
      <c r="M34" s="79">
        <v>0</v>
      </c>
      <c r="N34" s="63">
        <v>0.71135030767163665</v>
      </c>
      <c r="O34" s="95">
        <v>0</v>
      </c>
      <c r="P34" s="63">
        <f>O34+M34</f>
        <v>0</v>
      </c>
    </row>
    <row r="35" spans="2:17" x14ac:dyDescent="0.2">
      <c r="B35" s="37"/>
      <c r="C35" s="72">
        <f>basic_info!$D$5+5</f>
        <v>2019</v>
      </c>
      <c r="D35" s="77"/>
      <c r="E35" s="78"/>
      <c r="F35" s="78"/>
      <c r="G35" s="78"/>
      <c r="H35" s="78"/>
      <c r="I35" s="78"/>
      <c r="J35" s="78"/>
      <c r="K35" s="78"/>
      <c r="L35" s="80"/>
      <c r="M35" s="81"/>
      <c r="N35" s="64">
        <v>0.67168145499527454</v>
      </c>
      <c r="O35" s="95">
        <v>0</v>
      </c>
      <c r="P35" s="65">
        <f>O35</f>
        <v>0</v>
      </c>
    </row>
    <row r="36" spans="2:17" x14ac:dyDescent="0.2">
      <c r="B36" s="41" t="s">
        <v>113</v>
      </c>
      <c r="C36" s="36">
        <f>basic_info!$D$5</f>
        <v>2014</v>
      </c>
      <c r="D36" s="44">
        <v>1.0649106070555612</v>
      </c>
      <c r="E36" s="35">
        <v>0</v>
      </c>
      <c r="F36" s="73">
        <v>1.0642519806916397</v>
      </c>
      <c r="G36" s="74">
        <v>0</v>
      </c>
      <c r="H36" s="73">
        <v>1.054583558512546</v>
      </c>
      <c r="I36" s="74">
        <v>0</v>
      </c>
      <c r="J36" s="73">
        <v>0.9156909597001206</v>
      </c>
      <c r="K36" s="74">
        <v>0</v>
      </c>
      <c r="L36" s="66">
        <v>1.2616250665284479</v>
      </c>
      <c r="M36" s="67">
        <v>0</v>
      </c>
      <c r="N36" s="68"/>
      <c r="O36" s="71" t="s">
        <v>162</v>
      </c>
      <c r="P36" s="41">
        <f>M36+K36+I36+E36+G36</f>
        <v>0</v>
      </c>
      <c r="Q36" s="70"/>
    </row>
    <row r="37" spans="2:17" x14ac:dyDescent="0.2">
      <c r="B37" s="36"/>
      <c r="C37" s="47">
        <f>basic_info!$D$5+1</f>
        <v>2015</v>
      </c>
      <c r="D37" s="76"/>
      <c r="E37" s="75"/>
      <c r="F37" s="69">
        <v>1.0762337405940841</v>
      </c>
      <c r="G37" s="79">
        <v>0</v>
      </c>
      <c r="H37" s="61">
        <v>1.0404514613486917</v>
      </c>
      <c r="I37" s="62">
        <v>0</v>
      </c>
      <c r="J37" s="61">
        <v>0.89286179766970553</v>
      </c>
      <c r="K37" s="62">
        <v>0</v>
      </c>
      <c r="L37" s="61">
        <v>1.2305005066511776</v>
      </c>
      <c r="M37" s="62">
        <v>0</v>
      </c>
      <c r="N37" s="61">
        <v>1.0549979141770345</v>
      </c>
      <c r="O37" s="86">
        <v>0</v>
      </c>
      <c r="P37" s="63">
        <f>O37+M37+K37+I37+G37</f>
        <v>0</v>
      </c>
    </row>
    <row r="38" spans="2:17" x14ac:dyDescent="0.2">
      <c r="B38" s="36"/>
      <c r="C38" s="47">
        <f>basic_info!$D$5+2</f>
        <v>2016</v>
      </c>
      <c r="D38" s="76"/>
      <c r="E38" s="75"/>
      <c r="F38" s="75"/>
      <c r="G38" s="75"/>
      <c r="H38" s="69">
        <v>1.0296840787328012</v>
      </c>
      <c r="I38" s="79">
        <v>0</v>
      </c>
      <c r="J38" s="61">
        <v>0.89692452423078717</v>
      </c>
      <c r="K38" s="62">
        <v>0</v>
      </c>
      <c r="L38" s="61">
        <v>1.1330883338899427</v>
      </c>
      <c r="M38" s="62">
        <v>0</v>
      </c>
      <c r="N38" s="61">
        <v>0.96974342417907566</v>
      </c>
      <c r="O38" s="95">
        <v>0</v>
      </c>
      <c r="P38" s="63">
        <f>O38+M38+K38+I38</f>
        <v>0</v>
      </c>
    </row>
    <row r="39" spans="2:17" x14ac:dyDescent="0.2">
      <c r="B39" s="36"/>
      <c r="C39" s="47">
        <f>basic_info!$D$5+3</f>
        <v>2017</v>
      </c>
      <c r="D39" s="76"/>
      <c r="E39" s="75"/>
      <c r="F39" s="75"/>
      <c r="G39" s="75"/>
      <c r="H39" s="75"/>
      <c r="I39" s="75"/>
      <c r="J39" s="69">
        <v>0.90603754280275017</v>
      </c>
      <c r="K39" s="79">
        <v>0</v>
      </c>
      <c r="L39" s="61">
        <v>1.0875125598816084</v>
      </c>
      <c r="M39" s="62">
        <v>0</v>
      </c>
      <c r="N39" s="61">
        <v>0.93160995934739854</v>
      </c>
      <c r="O39" s="95">
        <v>0</v>
      </c>
      <c r="P39" s="63">
        <f>O39+M39+K39</f>
        <v>0</v>
      </c>
    </row>
    <row r="40" spans="2:17" x14ac:dyDescent="0.2">
      <c r="B40" s="36"/>
      <c r="C40" s="47">
        <f>basic_info!$D$5+4</f>
        <v>2018</v>
      </c>
      <c r="D40" s="76"/>
      <c r="E40" s="75"/>
      <c r="F40" s="75"/>
      <c r="G40" s="75"/>
      <c r="H40" s="75"/>
      <c r="I40" s="75"/>
      <c r="J40" s="75"/>
      <c r="K40" s="75"/>
      <c r="L40" s="69">
        <v>0.99511689269542691</v>
      </c>
      <c r="M40" s="79">
        <v>0</v>
      </c>
      <c r="N40" s="61">
        <v>0.88880183448123806</v>
      </c>
      <c r="O40" s="95">
        <v>0</v>
      </c>
      <c r="P40" s="63">
        <f>O40+M40</f>
        <v>0</v>
      </c>
    </row>
    <row r="41" spans="2:17" x14ac:dyDescent="0.2">
      <c r="B41" s="37"/>
      <c r="C41" s="72">
        <f>basic_info!$D$5+5</f>
        <v>2019</v>
      </c>
      <c r="D41" s="77"/>
      <c r="E41" s="78"/>
      <c r="F41" s="78"/>
      <c r="G41" s="78"/>
      <c r="H41" s="78"/>
      <c r="I41" s="78"/>
      <c r="J41" s="78"/>
      <c r="K41" s="78"/>
      <c r="L41" s="80"/>
      <c r="M41" s="81"/>
      <c r="N41" s="69">
        <v>0.87392979428172113</v>
      </c>
      <c r="O41" s="95">
        <v>0</v>
      </c>
      <c r="P41" s="64">
        <f>O41</f>
        <v>0</v>
      </c>
    </row>
    <row r="42" spans="2:17" x14ac:dyDescent="0.2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50"/>
    </row>
    <row r="44" spans="2:17" x14ac:dyDescent="0.2">
      <c r="B44" s="30" t="s">
        <v>153</v>
      </c>
    </row>
    <row r="45" spans="2:17" x14ac:dyDescent="0.2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2:17" x14ac:dyDescent="0.2">
      <c r="B46" s="33" t="s">
        <v>149</v>
      </c>
      <c r="C46" s="34" t="s">
        <v>92</v>
      </c>
      <c r="D46" s="34" t="s">
        <v>93</v>
      </c>
      <c r="E46" s="34" t="s">
        <v>94</v>
      </c>
      <c r="F46" s="34" t="s">
        <v>95</v>
      </c>
      <c r="G46" s="34" t="s">
        <v>96</v>
      </c>
      <c r="H46" s="34" t="s">
        <v>97</v>
      </c>
      <c r="I46" s="34" t="s">
        <v>98</v>
      </c>
      <c r="J46" s="34" t="s">
        <v>99</v>
      </c>
      <c r="K46" s="34" t="s">
        <v>100</v>
      </c>
      <c r="L46" s="34" t="s">
        <v>101</v>
      </c>
      <c r="M46" s="34" t="s">
        <v>102</v>
      </c>
      <c r="N46" s="35" t="s">
        <v>103</v>
      </c>
      <c r="O46" s="33" t="s">
        <v>150</v>
      </c>
    </row>
    <row r="47" spans="2:17" x14ac:dyDescent="0.2">
      <c r="B47" s="41" t="s">
        <v>112</v>
      </c>
      <c r="C47" s="96">
        <v>8.3333333333333321</v>
      </c>
      <c r="D47" s="96">
        <v>8.3333333333333321</v>
      </c>
      <c r="E47" s="96">
        <v>8.3333333333333321</v>
      </c>
      <c r="F47" s="96">
        <v>8.3333333333333321</v>
      </c>
      <c r="G47" s="96">
        <v>8.3333333333333321</v>
      </c>
      <c r="H47" s="96">
        <v>8.3333333333333321</v>
      </c>
      <c r="I47" s="96">
        <v>8.3333333333333321</v>
      </c>
      <c r="J47" s="96">
        <v>8.3333333333333321</v>
      </c>
      <c r="K47" s="96">
        <v>8.3333333333333321</v>
      </c>
      <c r="L47" s="96">
        <v>8.3333333333333321</v>
      </c>
      <c r="M47" s="96">
        <v>8.3333333333333321</v>
      </c>
      <c r="N47" s="96">
        <v>8.3333333333333321</v>
      </c>
      <c r="O47" s="33">
        <f>SUM(C47:N47)</f>
        <v>99.999999999999957</v>
      </c>
    </row>
    <row r="48" spans="2:17" x14ac:dyDescent="0.2">
      <c r="B48" s="37" t="s">
        <v>113</v>
      </c>
      <c r="C48" s="96">
        <v>8.3333333333333321</v>
      </c>
      <c r="D48" s="96">
        <v>8.3333333333333321</v>
      </c>
      <c r="E48" s="96">
        <v>8.3333333333333321</v>
      </c>
      <c r="F48" s="96">
        <v>8.3333333333333321</v>
      </c>
      <c r="G48" s="96">
        <v>8.3333333333333321</v>
      </c>
      <c r="H48" s="96">
        <v>8.3333333333333321</v>
      </c>
      <c r="I48" s="96">
        <v>8.3333333333333321</v>
      </c>
      <c r="J48" s="96">
        <v>8.3333333333333321</v>
      </c>
      <c r="K48" s="96">
        <v>8.3333333333333321</v>
      </c>
      <c r="L48" s="96">
        <v>8.3333333333333321</v>
      </c>
      <c r="M48" s="96">
        <v>8.3333333333333321</v>
      </c>
      <c r="N48" s="96">
        <v>8.3333333333333321</v>
      </c>
      <c r="O48" s="33">
        <f>SUM(C48:N48)</f>
        <v>99.999999999999957</v>
      </c>
    </row>
    <row r="49" spans="2:15" x14ac:dyDescent="0.2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</sheetData>
  <phoneticPr fontId="0" type="noConversion"/>
  <dataValidations count="8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2:X63"/>
  <sheetViews>
    <sheetView showGridLines="0" topLeftCell="A4" workbookViewId="0">
      <selection activeCell="C4" sqref="C4"/>
    </sheetView>
  </sheetViews>
  <sheetFormatPr defaultColWidth="9.140625" defaultRowHeight="12.75" x14ac:dyDescent="0.2"/>
  <cols>
    <col min="1" max="1" width="4.7109375" style="29" customWidth="1"/>
    <col min="2" max="2" width="17.28515625" style="29" customWidth="1"/>
    <col min="3" max="16384" width="9.140625" style="29"/>
  </cols>
  <sheetData>
    <row r="2" spans="2:17" x14ac:dyDescent="0.2">
      <c r="B2" s="28" t="s">
        <v>114</v>
      </c>
    </row>
    <row r="3" spans="2:17" x14ac:dyDescent="0.2">
      <c r="B3" s="30" t="s">
        <v>144</v>
      </c>
    </row>
    <row r="4" spans="2:17" x14ac:dyDescent="0.2">
      <c r="B4" s="48"/>
      <c r="C4" s="48"/>
      <c r="D4" s="48"/>
      <c r="E4" s="48"/>
      <c r="F4" s="48"/>
      <c r="G4" s="48"/>
      <c r="H4" s="48"/>
      <c r="I4" s="49"/>
      <c r="J4" s="49"/>
      <c r="K4" s="49"/>
      <c r="L4" s="49"/>
      <c r="M4" s="49"/>
      <c r="N4" s="49"/>
    </row>
    <row r="5" spans="2:17" x14ac:dyDescent="0.2">
      <c r="B5" s="45" t="s">
        <v>115</v>
      </c>
      <c r="C5" s="45" t="s">
        <v>5</v>
      </c>
      <c r="D5" s="45" t="s">
        <v>10</v>
      </c>
      <c r="E5" s="45" t="s">
        <v>12</v>
      </c>
      <c r="F5" s="45" t="s">
        <v>22</v>
      </c>
      <c r="G5" s="45" t="s">
        <v>59</v>
      </c>
      <c r="H5" s="45" t="s">
        <v>150</v>
      </c>
      <c r="I5" s="50"/>
      <c r="J5" s="50"/>
      <c r="K5" s="50"/>
      <c r="L5" s="50"/>
      <c r="M5" s="50"/>
      <c r="N5" s="50"/>
      <c r="O5" s="50"/>
      <c r="P5" s="50"/>
      <c r="Q5" s="50"/>
    </row>
    <row r="6" spans="2:17" x14ac:dyDescent="0.2">
      <c r="B6" s="45" t="s">
        <v>163</v>
      </c>
      <c r="C6" s="100">
        <v>25</v>
      </c>
      <c r="D6" s="100">
        <v>25</v>
      </c>
      <c r="E6" s="100">
        <v>50</v>
      </c>
      <c r="F6" s="97">
        <v>0</v>
      </c>
      <c r="G6" s="100">
        <v>0</v>
      </c>
      <c r="H6" s="92">
        <f>SUM($C$6:$G$6)</f>
        <v>100</v>
      </c>
      <c r="I6" s="49"/>
      <c r="J6" s="49"/>
      <c r="K6" s="49"/>
      <c r="L6" s="49"/>
      <c r="M6" s="49"/>
      <c r="N6" s="49"/>
      <c r="O6" s="50"/>
      <c r="P6" s="50"/>
      <c r="Q6" s="50"/>
    </row>
    <row r="7" spans="2:17" x14ac:dyDescent="0.2">
      <c r="B7" s="45" t="s">
        <v>105</v>
      </c>
      <c r="C7" s="100">
        <v>25</v>
      </c>
      <c r="D7" s="100">
        <v>25</v>
      </c>
      <c r="E7" s="100">
        <v>50</v>
      </c>
      <c r="F7" s="100">
        <v>0</v>
      </c>
      <c r="G7" s="100">
        <v>0</v>
      </c>
      <c r="H7" s="92">
        <f>SUM($C$7:$G$7)</f>
        <v>100</v>
      </c>
      <c r="I7" s="49"/>
      <c r="J7" s="49"/>
      <c r="K7" s="49"/>
      <c r="L7" s="49"/>
      <c r="M7" s="49"/>
      <c r="N7" s="49"/>
      <c r="O7" s="50"/>
      <c r="P7" s="50"/>
      <c r="Q7" s="50"/>
    </row>
    <row r="8" spans="2:17" x14ac:dyDescent="0.2">
      <c r="B8" s="45" t="s">
        <v>106</v>
      </c>
      <c r="C8" s="100">
        <v>25</v>
      </c>
      <c r="D8" s="100">
        <v>25</v>
      </c>
      <c r="E8" s="100">
        <v>50</v>
      </c>
      <c r="F8" s="100">
        <v>0</v>
      </c>
      <c r="G8" s="100">
        <v>0</v>
      </c>
      <c r="H8" s="92">
        <f>SUM($C$8:$G$8)</f>
        <v>100</v>
      </c>
      <c r="I8" s="49"/>
      <c r="J8" s="49"/>
      <c r="K8" s="49"/>
      <c r="L8" s="49"/>
      <c r="M8" s="49"/>
      <c r="N8" s="49"/>
      <c r="O8" s="50"/>
      <c r="P8" s="50"/>
      <c r="Q8" s="50"/>
    </row>
    <row r="9" spans="2:17" x14ac:dyDescent="0.2">
      <c r="B9" s="45" t="s">
        <v>107</v>
      </c>
      <c r="C9" s="100">
        <v>25</v>
      </c>
      <c r="D9" s="100">
        <v>25</v>
      </c>
      <c r="E9" s="100">
        <v>50</v>
      </c>
      <c r="F9" s="100">
        <v>0</v>
      </c>
      <c r="G9" s="100">
        <v>0</v>
      </c>
      <c r="H9" s="92">
        <f>SUM($C$9:$G$9)</f>
        <v>100</v>
      </c>
      <c r="I9" s="49"/>
      <c r="J9" s="49"/>
      <c r="K9" s="49"/>
      <c r="L9" s="49"/>
      <c r="M9" s="49"/>
      <c r="N9" s="49"/>
      <c r="O9" s="50"/>
      <c r="P9" s="50"/>
      <c r="Q9" s="50"/>
    </row>
    <row r="10" spans="2:17" x14ac:dyDescent="0.2">
      <c r="B10" s="45" t="s">
        <v>108</v>
      </c>
      <c r="C10" s="100">
        <v>25</v>
      </c>
      <c r="D10" s="100">
        <v>25</v>
      </c>
      <c r="E10" s="100">
        <v>50</v>
      </c>
      <c r="F10" s="100">
        <v>0</v>
      </c>
      <c r="G10" s="100">
        <v>0</v>
      </c>
      <c r="H10" s="92">
        <f>SUM($C$10:$G$10)</f>
        <v>100</v>
      </c>
      <c r="I10" s="49"/>
      <c r="J10" s="49"/>
      <c r="K10" s="49"/>
      <c r="L10" s="49"/>
      <c r="M10" s="49"/>
      <c r="N10" s="49"/>
      <c r="O10" s="50"/>
      <c r="P10" s="50"/>
      <c r="Q10" s="50"/>
    </row>
    <row r="11" spans="2:17" x14ac:dyDescent="0.2">
      <c r="B11" s="45" t="s">
        <v>109</v>
      </c>
      <c r="C11" s="97">
        <v>25</v>
      </c>
      <c r="D11" s="97">
        <v>25</v>
      </c>
      <c r="E11" s="97">
        <v>50</v>
      </c>
      <c r="F11" s="100">
        <v>0</v>
      </c>
      <c r="G11" s="100">
        <v>0</v>
      </c>
      <c r="H11" s="91">
        <f>SUM($C$11:$G$11)</f>
        <v>100</v>
      </c>
      <c r="I11" s="49"/>
      <c r="J11" s="49"/>
      <c r="K11" s="49"/>
      <c r="L11" s="49"/>
      <c r="M11" s="49"/>
      <c r="N11" s="49"/>
      <c r="O11" s="50"/>
      <c r="P11" s="50"/>
      <c r="Q11" s="50"/>
    </row>
    <row r="12" spans="2:17" x14ac:dyDescent="0.2">
      <c r="B12" s="51"/>
      <c r="C12" s="51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50"/>
      <c r="P12" s="50"/>
      <c r="Q12" s="50"/>
    </row>
    <row r="13" spans="2:17" x14ac:dyDescent="0.2">
      <c r="C13" s="49"/>
      <c r="D13" s="49"/>
      <c r="E13" s="49"/>
      <c r="F13" s="49"/>
      <c r="G13" s="49"/>
      <c r="H13" s="49"/>
      <c r="I13" s="50"/>
      <c r="J13" s="50"/>
      <c r="K13" s="50"/>
    </row>
    <row r="14" spans="2:17" x14ac:dyDescent="0.2">
      <c r="B14" s="52" t="s">
        <v>116</v>
      </c>
      <c r="C14" s="49"/>
      <c r="D14" s="49"/>
      <c r="E14" s="49"/>
      <c r="F14" s="49"/>
      <c r="G14" s="49"/>
      <c r="H14" s="49"/>
      <c r="I14" s="50"/>
      <c r="J14" s="50"/>
      <c r="K14" s="50"/>
    </row>
    <row r="15" spans="2:17" x14ac:dyDescent="0.2">
      <c r="B15" s="53" t="s">
        <v>117</v>
      </c>
      <c r="C15" s="50"/>
      <c r="D15" s="50"/>
      <c r="E15" s="50"/>
      <c r="F15" s="50"/>
      <c r="G15" s="50"/>
      <c r="H15" s="50"/>
      <c r="I15" s="50"/>
      <c r="J15" s="50"/>
      <c r="K15" s="50"/>
    </row>
    <row r="16" spans="2:17" x14ac:dyDescent="0.2">
      <c r="B16" s="31"/>
      <c r="C16" s="31"/>
      <c r="D16" s="31"/>
      <c r="E16" s="31"/>
      <c r="F16" s="31"/>
      <c r="G16" s="31"/>
      <c r="H16" s="31"/>
      <c r="I16" s="50"/>
      <c r="J16" s="50"/>
      <c r="K16" s="50"/>
      <c r="L16" s="50"/>
      <c r="O16" s="50"/>
      <c r="P16" s="50"/>
      <c r="Q16" s="50"/>
    </row>
    <row r="17" spans="2:18" x14ac:dyDescent="0.2">
      <c r="B17" s="45" t="s">
        <v>118</v>
      </c>
      <c r="C17" s="45" t="s">
        <v>5</v>
      </c>
      <c r="D17" s="45"/>
      <c r="E17" s="45" t="s">
        <v>10</v>
      </c>
      <c r="F17" s="45"/>
      <c r="G17" s="45" t="s">
        <v>12</v>
      </c>
      <c r="H17" s="45"/>
      <c r="I17" s="50"/>
      <c r="J17" s="50"/>
      <c r="K17" s="50"/>
      <c r="L17" s="50"/>
      <c r="O17" s="50"/>
      <c r="P17" s="50"/>
      <c r="Q17" s="50"/>
    </row>
    <row r="18" spans="2:18" x14ac:dyDescent="0.2">
      <c r="B18" s="45" t="s">
        <v>119</v>
      </c>
      <c r="C18" s="45" t="s">
        <v>133</v>
      </c>
      <c r="D18" s="45" t="s">
        <v>123</v>
      </c>
      <c r="E18" s="45" t="s">
        <v>133</v>
      </c>
      <c r="F18" s="45" t="s">
        <v>123</v>
      </c>
      <c r="G18" s="45" t="s">
        <v>133</v>
      </c>
      <c r="H18" s="45" t="s">
        <v>123</v>
      </c>
      <c r="I18" s="50"/>
      <c r="J18" s="50"/>
      <c r="K18" s="50"/>
      <c r="L18" s="50"/>
      <c r="M18" s="50"/>
      <c r="O18" s="50"/>
      <c r="P18" s="50"/>
      <c r="Q18" s="50"/>
    </row>
    <row r="19" spans="2:18" x14ac:dyDescent="0.2">
      <c r="B19" s="45" t="s">
        <v>120</v>
      </c>
      <c r="C19" s="90">
        <v>0</v>
      </c>
      <c r="D19" s="44">
        <f>100-$C$19</f>
        <v>100</v>
      </c>
      <c r="E19" s="90">
        <v>0</v>
      </c>
      <c r="F19" s="44">
        <f>100-$E$19</f>
        <v>100</v>
      </c>
      <c r="G19" s="90">
        <v>0</v>
      </c>
      <c r="H19" s="33">
        <f>100-$G$19</f>
        <v>100</v>
      </c>
      <c r="O19" s="50"/>
      <c r="P19" s="50"/>
      <c r="Q19" s="50"/>
    </row>
    <row r="20" spans="2:18" x14ac:dyDescent="0.2">
      <c r="B20" s="54"/>
      <c r="C20" s="54"/>
      <c r="D20" s="54"/>
      <c r="E20" s="54"/>
      <c r="F20" s="54"/>
      <c r="G20" s="54"/>
      <c r="H20" s="54"/>
      <c r="I20" s="50"/>
      <c r="J20" s="50"/>
      <c r="K20" s="50"/>
      <c r="L20" s="50"/>
      <c r="O20" s="50"/>
      <c r="P20" s="50"/>
      <c r="Q20" s="50"/>
    </row>
    <row r="21" spans="2:18" x14ac:dyDescent="0.2">
      <c r="I21" s="50"/>
      <c r="J21" s="50"/>
      <c r="K21" s="50"/>
    </row>
    <row r="22" spans="2:18" x14ac:dyDescent="0.2">
      <c r="B22" s="52" t="s">
        <v>114</v>
      </c>
      <c r="I22" s="50"/>
      <c r="J22" s="50"/>
      <c r="K22" s="50"/>
    </row>
    <row r="23" spans="2:18" x14ac:dyDescent="0.2">
      <c r="B23" s="55" t="s">
        <v>145</v>
      </c>
      <c r="I23" s="50"/>
      <c r="J23" s="50"/>
      <c r="K23" s="50"/>
    </row>
    <row r="24" spans="2:18" x14ac:dyDescent="0.2">
      <c r="B24" s="31"/>
      <c r="C24" s="31"/>
      <c r="D24" s="31"/>
      <c r="E24" s="31"/>
      <c r="F24" s="31"/>
      <c r="G24" s="31"/>
      <c r="H24" s="31"/>
      <c r="I24" s="31"/>
      <c r="P24" s="50"/>
      <c r="Q24" s="50"/>
      <c r="R24" s="50"/>
    </row>
    <row r="25" spans="2:18" x14ac:dyDescent="0.2">
      <c r="B25" s="45" t="s">
        <v>121</v>
      </c>
      <c r="C25" s="45" t="s">
        <v>122</v>
      </c>
      <c r="D25" s="45" t="s">
        <v>5</v>
      </c>
      <c r="E25" s="45"/>
      <c r="F25" s="45" t="s">
        <v>10</v>
      </c>
      <c r="G25" s="45"/>
      <c r="H25" s="45" t="s">
        <v>12</v>
      </c>
      <c r="I25" s="45"/>
      <c r="P25" s="50"/>
      <c r="Q25" s="50"/>
      <c r="R25" s="50"/>
    </row>
    <row r="26" spans="2:18" x14ac:dyDescent="0.2">
      <c r="B26" s="45" t="s">
        <v>119</v>
      </c>
      <c r="C26" s="45" t="s">
        <v>123</v>
      </c>
      <c r="D26" s="45" t="s">
        <v>133</v>
      </c>
      <c r="E26" s="45" t="s">
        <v>123</v>
      </c>
      <c r="F26" s="45" t="s">
        <v>133</v>
      </c>
      <c r="G26" s="45" t="s">
        <v>123</v>
      </c>
      <c r="H26" s="45" t="s">
        <v>133</v>
      </c>
      <c r="I26" s="45" t="s">
        <v>123</v>
      </c>
      <c r="P26" s="50"/>
      <c r="Q26" s="50"/>
      <c r="R26" s="50"/>
    </row>
    <row r="27" spans="2:18" x14ac:dyDescent="0.2">
      <c r="B27" s="45" t="s">
        <v>22</v>
      </c>
      <c r="C27" s="100">
        <v>50</v>
      </c>
      <c r="D27" s="100">
        <v>50</v>
      </c>
      <c r="E27" s="100">
        <v>50</v>
      </c>
      <c r="F27" s="100">
        <v>50</v>
      </c>
      <c r="G27" s="100">
        <v>50</v>
      </c>
      <c r="H27" s="100">
        <v>50</v>
      </c>
      <c r="I27" s="100">
        <v>50</v>
      </c>
      <c r="P27" s="50"/>
      <c r="Q27" s="50"/>
      <c r="R27" s="50"/>
    </row>
    <row r="28" spans="2:18" x14ac:dyDescent="0.2">
      <c r="B28" s="45" t="s">
        <v>59</v>
      </c>
      <c r="C28" s="100">
        <v>50</v>
      </c>
      <c r="D28" s="100">
        <v>50</v>
      </c>
      <c r="E28" s="100">
        <v>50</v>
      </c>
      <c r="F28" s="100">
        <v>50</v>
      </c>
      <c r="G28" s="100">
        <v>50</v>
      </c>
      <c r="H28" s="100">
        <v>50</v>
      </c>
      <c r="I28" s="100">
        <v>50</v>
      </c>
      <c r="P28" s="50"/>
      <c r="Q28" s="50"/>
      <c r="R28" s="50"/>
    </row>
    <row r="29" spans="2:18" x14ac:dyDescent="0.2">
      <c r="B29" s="45" t="s">
        <v>150</v>
      </c>
      <c r="C29" s="93">
        <f>SUM($C$27:$C$28)</f>
        <v>100</v>
      </c>
      <c r="D29" s="93">
        <f>SUM($D$27:$D$28)</f>
        <v>100</v>
      </c>
      <c r="E29" s="93">
        <f>SUM($E$27:$E$28)</f>
        <v>100</v>
      </c>
      <c r="F29" s="93">
        <f>SUM($F$27:$F$28)</f>
        <v>100</v>
      </c>
      <c r="G29" s="93">
        <f>SUM($G$27:$G$28)</f>
        <v>100</v>
      </c>
      <c r="H29" s="93">
        <f>SUM($H$27:$H$28)</f>
        <v>100</v>
      </c>
      <c r="I29" s="91">
        <f>SUM($I$27:$I$28)</f>
        <v>100</v>
      </c>
      <c r="P29" s="50"/>
      <c r="Q29" s="50"/>
      <c r="R29" s="50"/>
    </row>
    <row r="30" spans="2:18" x14ac:dyDescent="0.2">
      <c r="B30" s="54"/>
      <c r="C30" s="54"/>
      <c r="D30" s="54"/>
      <c r="E30" s="54"/>
      <c r="F30" s="54"/>
      <c r="G30" s="54"/>
      <c r="H30" s="54"/>
      <c r="I30" s="54"/>
      <c r="P30" s="50"/>
      <c r="Q30" s="50"/>
      <c r="R30" s="50"/>
    </row>
    <row r="31" spans="2:18" x14ac:dyDescent="0.2">
      <c r="I31" s="50"/>
      <c r="J31" s="50"/>
      <c r="K31" s="50"/>
    </row>
    <row r="32" spans="2:18" x14ac:dyDescent="0.2">
      <c r="B32" s="52" t="s">
        <v>124</v>
      </c>
      <c r="C32" s="50"/>
      <c r="D32" s="50"/>
      <c r="E32" s="50"/>
      <c r="F32" s="50"/>
      <c r="G32" s="50"/>
      <c r="H32" s="50"/>
      <c r="I32" s="50"/>
      <c r="J32" s="50"/>
      <c r="K32" s="50"/>
    </row>
    <row r="33" spans="2:14" x14ac:dyDescent="0.2">
      <c r="B33" s="53" t="s">
        <v>143</v>
      </c>
      <c r="C33" s="50"/>
      <c r="D33" s="50"/>
      <c r="E33" s="50"/>
      <c r="F33" s="50"/>
      <c r="G33" s="50"/>
      <c r="H33" s="50"/>
      <c r="I33" s="50"/>
      <c r="J33" s="50"/>
      <c r="K33" s="50"/>
    </row>
    <row r="34" spans="2:14" x14ac:dyDescent="0.2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2:14" x14ac:dyDescent="0.2">
      <c r="B35" s="45" t="s">
        <v>147</v>
      </c>
      <c r="C35" s="45" t="s">
        <v>92</v>
      </c>
      <c r="D35" s="45" t="s">
        <v>93</v>
      </c>
      <c r="E35" s="45" t="s">
        <v>94</v>
      </c>
      <c r="F35" s="45" t="s">
        <v>95</v>
      </c>
      <c r="G35" s="45" t="s">
        <v>96</v>
      </c>
      <c r="H35" s="45" t="s">
        <v>97</v>
      </c>
      <c r="I35" s="45" t="s">
        <v>98</v>
      </c>
      <c r="J35" s="45" t="s">
        <v>99</v>
      </c>
      <c r="K35" s="45" t="s">
        <v>100</v>
      </c>
      <c r="L35" s="45" t="s">
        <v>101</v>
      </c>
      <c r="M35" s="45" t="s">
        <v>102</v>
      </c>
      <c r="N35" s="45" t="s">
        <v>103</v>
      </c>
    </row>
    <row r="36" spans="2:14" x14ac:dyDescent="0.2">
      <c r="B36" s="45" t="s">
        <v>22</v>
      </c>
      <c r="C36" s="89">
        <v>0</v>
      </c>
      <c r="D36" s="89">
        <v>0</v>
      </c>
      <c r="E36" s="89">
        <v>0</v>
      </c>
      <c r="F36" s="89">
        <v>0</v>
      </c>
      <c r="G36" s="89">
        <v>0</v>
      </c>
      <c r="H36" s="89">
        <v>50</v>
      </c>
      <c r="I36" s="100">
        <v>50</v>
      </c>
      <c r="J36" s="100">
        <v>100</v>
      </c>
      <c r="K36" s="100">
        <v>100</v>
      </c>
      <c r="L36" s="100">
        <v>100</v>
      </c>
      <c r="M36" s="100">
        <v>100</v>
      </c>
      <c r="N36" s="100">
        <v>100</v>
      </c>
    </row>
    <row r="37" spans="2:14" x14ac:dyDescent="0.2">
      <c r="B37" s="45" t="s">
        <v>59</v>
      </c>
      <c r="C37" s="90">
        <v>0</v>
      </c>
      <c r="D37" s="90">
        <v>0</v>
      </c>
      <c r="E37" s="90">
        <v>0</v>
      </c>
      <c r="F37" s="90">
        <v>0</v>
      </c>
      <c r="G37" s="90">
        <v>0</v>
      </c>
      <c r="H37" s="100">
        <v>50</v>
      </c>
      <c r="I37" s="100">
        <v>50</v>
      </c>
      <c r="J37" s="101">
        <v>100</v>
      </c>
      <c r="K37" s="101">
        <v>100</v>
      </c>
      <c r="L37" s="101">
        <v>100</v>
      </c>
      <c r="M37" s="101">
        <v>100</v>
      </c>
      <c r="N37" s="101">
        <v>100</v>
      </c>
    </row>
    <row r="38" spans="2:14" x14ac:dyDescent="0.2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 x14ac:dyDescent="0.2">
      <c r="I39" s="50"/>
      <c r="J39" s="50"/>
      <c r="K39" s="50"/>
    </row>
    <row r="40" spans="2:14" x14ac:dyDescent="0.2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</row>
    <row r="41" spans="2:14" x14ac:dyDescent="0.2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 x14ac:dyDescent="0.2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 x14ac:dyDescent="0.2">
      <c r="B43" s="56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 x14ac:dyDescent="0.2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 x14ac:dyDescent="0.2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4" x14ac:dyDescent="0.2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4" x14ac:dyDescent="0.2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9" spans="9:24" x14ac:dyDescent="0.2">
      <c r="P49" s="50"/>
      <c r="Q49" s="50"/>
      <c r="R49" s="50"/>
      <c r="S49" s="50"/>
      <c r="T49" s="50"/>
      <c r="U49" s="50"/>
      <c r="V49" s="50"/>
      <c r="W49" s="50"/>
      <c r="X49" s="50"/>
    </row>
    <row r="61" spans="9:24" x14ac:dyDescent="0.2">
      <c r="I61" s="50"/>
      <c r="J61" s="50"/>
    </row>
    <row r="62" spans="9:24" x14ac:dyDescent="0.2">
      <c r="I62" s="50"/>
      <c r="J62" s="50"/>
    </row>
    <row r="63" spans="9:24" x14ac:dyDescent="0.2">
      <c r="I63" s="50"/>
      <c r="J63" s="50"/>
    </row>
  </sheetData>
  <phoneticPr fontId="0" type="noConversion"/>
  <dataValidations xWindow="531" yWindow="882" count="2">
    <dataValidation type="decimal" allowBlank="1" showInputMessage="1" showErrorMessage="1" errorTitle="Error" error="You must enter a number between 0 and 100 (inclusive)" promptTitle="Percentage" prompt="Enter a number between 0 and 100 (inclusive)" sqref="C6:G11 C19 E19 G19 C27:I28">
      <formula1>0</formula1>
      <formula2>100</formula2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36:N37">
      <formula1>0</formula1>
      <formula2>100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O41"/>
  <sheetViews>
    <sheetView showGridLines="0" workbookViewId="0"/>
  </sheetViews>
  <sheetFormatPr defaultColWidth="9.140625" defaultRowHeight="12.75" x14ac:dyDescent="0.2"/>
  <cols>
    <col min="1" max="2" width="4.7109375" style="29" customWidth="1"/>
    <col min="3" max="3" width="12.7109375" style="29" customWidth="1"/>
    <col min="4" max="15" width="8.7109375" style="29" customWidth="1"/>
    <col min="16" max="16384" width="9.140625" style="29"/>
  </cols>
  <sheetData>
    <row r="2" spans="2:15" x14ac:dyDescent="0.2">
      <c r="C2" s="28" t="s">
        <v>158</v>
      </c>
    </row>
    <row r="3" spans="2:15" x14ac:dyDescent="0.2">
      <c r="C3" s="30" t="s">
        <v>138</v>
      </c>
    </row>
    <row r="4" spans="2:15" x14ac:dyDescent="0.2">
      <c r="C4" s="57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 x14ac:dyDescent="0.2">
      <c r="B5" s="58" t="s">
        <v>125</v>
      </c>
      <c r="C5" s="59" t="s">
        <v>146</v>
      </c>
      <c r="D5" s="34" t="s">
        <v>92</v>
      </c>
      <c r="E5" s="34" t="s">
        <v>93</v>
      </c>
      <c r="F5" s="34" t="s">
        <v>94</v>
      </c>
      <c r="G5" s="34" t="s">
        <v>95</v>
      </c>
      <c r="H5" s="34" t="s">
        <v>96</v>
      </c>
      <c r="I5" s="34" t="s">
        <v>97</v>
      </c>
      <c r="J5" s="34" t="s">
        <v>98</v>
      </c>
      <c r="K5" s="34" t="s">
        <v>99</v>
      </c>
      <c r="L5" s="34" t="s">
        <v>100</v>
      </c>
      <c r="M5" s="34" t="s">
        <v>101</v>
      </c>
      <c r="N5" s="34" t="s">
        <v>102</v>
      </c>
      <c r="O5" s="35" t="s">
        <v>103</v>
      </c>
    </row>
    <row r="6" spans="2:15" x14ac:dyDescent="0.2">
      <c r="C6" s="41" t="s">
        <v>126</v>
      </c>
      <c r="D6" s="86">
        <v>4</v>
      </c>
      <c r="E6" s="98">
        <v>4</v>
      </c>
      <c r="F6" s="98">
        <v>4</v>
      </c>
      <c r="G6" s="98">
        <v>4</v>
      </c>
      <c r="H6" s="98">
        <v>4</v>
      </c>
      <c r="I6" s="98">
        <v>4</v>
      </c>
      <c r="J6" s="98">
        <v>4</v>
      </c>
      <c r="K6" s="98">
        <v>4</v>
      </c>
      <c r="L6" s="98">
        <v>4</v>
      </c>
      <c r="M6" s="98">
        <v>4</v>
      </c>
      <c r="N6" s="98">
        <v>4</v>
      </c>
      <c r="O6" s="98">
        <v>4</v>
      </c>
    </row>
    <row r="7" spans="2:15" x14ac:dyDescent="0.2">
      <c r="C7" s="36" t="s">
        <v>127</v>
      </c>
      <c r="D7" s="98">
        <v>4</v>
      </c>
      <c r="E7" s="98">
        <v>4</v>
      </c>
      <c r="F7" s="98">
        <v>4</v>
      </c>
      <c r="G7" s="98">
        <v>4</v>
      </c>
      <c r="H7" s="98">
        <v>4</v>
      </c>
      <c r="I7" s="98">
        <v>4</v>
      </c>
      <c r="J7" s="98">
        <v>4</v>
      </c>
      <c r="K7" s="98">
        <v>4</v>
      </c>
      <c r="L7" s="98">
        <v>4</v>
      </c>
      <c r="M7" s="98">
        <v>4</v>
      </c>
      <c r="N7" s="98">
        <v>4</v>
      </c>
      <c r="O7" s="98">
        <v>4</v>
      </c>
    </row>
    <row r="8" spans="2:15" x14ac:dyDescent="0.2">
      <c r="C8" s="36" t="s">
        <v>128</v>
      </c>
      <c r="D8" s="98">
        <v>4</v>
      </c>
      <c r="E8" s="98">
        <v>4</v>
      </c>
      <c r="F8" s="98">
        <v>4</v>
      </c>
      <c r="G8" s="98">
        <v>4</v>
      </c>
      <c r="H8" s="98">
        <v>4</v>
      </c>
      <c r="I8" s="98">
        <v>4</v>
      </c>
      <c r="J8" s="98">
        <v>4</v>
      </c>
      <c r="K8" s="98">
        <v>4</v>
      </c>
      <c r="L8" s="98">
        <v>4</v>
      </c>
      <c r="M8" s="98">
        <v>4</v>
      </c>
      <c r="N8" s="98">
        <v>4</v>
      </c>
      <c r="O8" s="98">
        <v>4</v>
      </c>
    </row>
    <row r="9" spans="2:15" x14ac:dyDescent="0.2">
      <c r="C9" s="36" t="s">
        <v>129</v>
      </c>
      <c r="D9" s="98">
        <v>4</v>
      </c>
      <c r="E9" s="98">
        <v>4</v>
      </c>
      <c r="F9" s="98">
        <v>4</v>
      </c>
      <c r="G9" s="98">
        <v>4</v>
      </c>
      <c r="H9" s="98">
        <v>4</v>
      </c>
      <c r="I9" s="98">
        <v>4</v>
      </c>
      <c r="J9" s="98">
        <v>4</v>
      </c>
      <c r="K9" s="98">
        <v>4</v>
      </c>
      <c r="L9" s="98">
        <v>4</v>
      </c>
      <c r="M9" s="98">
        <v>4</v>
      </c>
      <c r="N9" s="98">
        <v>4</v>
      </c>
      <c r="O9" s="98">
        <v>4</v>
      </c>
    </row>
    <row r="10" spans="2:15" x14ac:dyDescent="0.2">
      <c r="C10" s="36" t="s">
        <v>130</v>
      </c>
      <c r="D10" s="98">
        <v>4</v>
      </c>
      <c r="E10" s="98">
        <v>4</v>
      </c>
      <c r="F10" s="98">
        <v>4</v>
      </c>
      <c r="G10" s="98">
        <v>4</v>
      </c>
      <c r="H10" s="98">
        <v>4</v>
      </c>
      <c r="I10" s="98">
        <v>4</v>
      </c>
      <c r="J10" s="98">
        <v>4</v>
      </c>
      <c r="K10" s="98">
        <v>4</v>
      </c>
      <c r="L10" s="98">
        <v>4</v>
      </c>
      <c r="M10" s="98">
        <v>4</v>
      </c>
      <c r="N10" s="98">
        <v>4</v>
      </c>
      <c r="O10" s="98">
        <v>4</v>
      </c>
    </row>
    <row r="11" spans="2:15" x14ac:dyDescent="0.2">
      <c r="C11" s="36" t="s">
        <v>131</v>
      </c>
      <c r="D11" s="98">
        <v>4</v>
      </c>
      <c r="E11" s="98">
        <v>4</v>
      </c>
      <c r="F11" s="98">
        <v>4</v>
      </c>
      <c r="G11" s="98">
        <v>4</v>
      </c>
      <c r="H11" s="98">
        <v>4</v>
      </c>
      <c r="I11" s="98">
        <v>4</v>
      </c>
      <c r="J11" s="98">
        <v>4</v>
      </c>
      <c r="K11" s="98">
        <v>4</v>
      </c>
      <c r="L11" s="98">
        <v>4</v>
      </c>
      <c r="M11" s="98">
        <v>4</v>
      </c>
      <c r="N11" s="98">
        <v>4</v>
      </c>
      <c r="O11" s="98">
        <v>4</v>
      </c>
    </row>
    <row r="12" spans="2:15" x14ac:dyDescent="0.2">
      <c r="C12" s="37" t="s">
        <v>132</v>
      </c>
      <c r="D12" s="98">
        <v>4</v>
      </c>
      <c r="E12" s="98">
        <v>4</v>
      </c>
      <c r="F12" s="98">
        <v>4</v>
      </c>
      <c r="G12" s="98">
        <v>4</v>
      </c>
      <c r="H12" s="98">
        <v>4</v>
      </c>
      <c r="I12" s="98">
        <v>4</v>
      </c>
      <c r="J12" s="98">
        <v>4</v>
      </c>
      <c r="K12" s="98">
        <v>4</v>
      </c>
      <c r="L12" s="98">
        <v>4</v>
      </c>
      <c r="M12" s="98">
        <v>4</v>
      </c>
      <c r="N12" s="98">
        <v>4</v>
      </c>
      <c r="O12" s="98">
        <v>4</v>
      </c>
    </row>
    <row r="13" spans="2:15" x14ac:dyDescent="0.2">
      <c r="C13" s="5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 x14ac:dyDescent="0.2">
      <c r="B14" s="58" t="s">
        <v>133</v>
      </c>
      <c r="C14" s="59" t="s">
        <v>146</v>
      </c>
      <c r="D14" s="34" t="s">
        <v>92</v>
      </c>
      <c r="E14" s="34" t="s">
        <v>93</v>
      </c>
      <c r="F14" s="34" t="s">
        <v>94</v>
      </c>
      <c r="G14" s="34" t="s">
        <v>95</v>
      </c>
      <c r="H14" s="34" t="s">
        <v>96</v>
      </c>
      <c r="I14" s="34" t="s">
        <v>97</v>
      </c>
      <c r="J14" s="34" t="s">
        <v>98</v>
      </c>
      <c r="K14" s="34" t="s">
        <v>99</v>
      </c>
      <c r="L14" s="34" t="s">
        <v>100</v>
      </c>
      <c r="M14" s="34" t="s">
        <v>101</v>
      </c>
      <c r="N14" s="34" t="s">
        <v>102</v>
      </c>
      <c r="O14" s="35" t="s">
        <v>103</v>
      </c>
    </row>
    <row r="15" spans="2:15" x14ac:dyDescent="0.2">
      <c r="C15" s="41" t="s">
        <v>126</v>
      </c>
      <c r="D15" s="86">
        <v>4</v>
      </c>
      <c r="E15" s="98">
        <v>4</v>
      </c>
      <c r="F15" s="98">
        <v>4</v>
      </c>
      <c r="G15" s="98">
        <v>4</v>
      </c>
      <c r="H15" s="98">
        <v>4</v>
      </c>
      <c r="I15" s="98">
        <v>4</v>
      </c>
      <c r="J15" s="98">
        <v>4</v>
      </c>
      <c r="K15" s="98">
        <v>4</v>
      </c>
      <c r="L15" s="98">
        <v>4</v>
      </c>
      <c r="M15" s="98">
        <v>4</v>
      </c>
      <c r="N15" s="98">
        <v>4</v>
      </c>
      <c r="O15" s="98">
        <v>4</v>
      </c>
    </row>
    <row r="16" spans="2:15" x14ac:dyDescent="0.2">
      <c r="C16" s="36" t="s">
        <v>127</v>
      </c>
      <c r="D16" s="98">
        <v>4</v>
      </c>
      <c r="E16" s="98">
        <v>4</v>
      </c>
      <c r="F16" s="98">
        <v>4</v>
      </c>
      <c r="G16" s="98">
        <v>4</v>
      </c>
      <c r="H16" s="98">
        <v>4</v>
      </c>
      <c r="I16" s="98">
        <v>4</v>
      </c>
      <c r="J16" s="98">
        <v>4</v>
      </c>
      <c r="K16" s="98">
        <v>4</v>
      </c>
      <c r="L16" s="98">
        <v>4</v>
      </c>
      <c r="M16" s="98">
        <v>4</v>
      </c>
      <c r="N16" s="98">
        <v>4</v>
      </c>
      <c r="O16" s="98">
        <v>4</v>
      </c>
    </row>
    <row r="17" spans="2:15" x14ac:dyDescent="0.2">
      <c r="C17" s="36" t="s">
        <v>128</v>
      </c>
      <c r="D17" s="98">
        <v>4</v>
      </c>
      <c r="E17" s="98">
        <v>4</v>
      </c>
      <c r="F17" s="98">
        <v>4</v>
      </c>
      <c r="G17" s="98">
        <v>4</v>
      </c>
      <c r="H17" s="98">
        <v>4</v>
      </c>
      <c r="I17" s="98">
        <v>4</v>
      </c>
      <c r="J17" s="98">
        <v>4</v>
      </c>
      <c r="K17" s="98">
        <v>4</v>
      </c>
      <c r="L17" s="98">
        <v>4</v>
      </c>
      <c r="M17" s="98">
        <v>4</v>
      </c>
      <c r="N17" s="98">
        <v>4</v>
      </c>
      <c r="O17" s="98">
        <v>4</v>
      </c>
    </row>
    <row r="18" spans="2:15" x14ac:dyDescent="0.2">
      <c r="C18" s="36" t="s">
        <v>129</v>
      </c>
      <c r="D18" s="98">
        <v>4</v>
      </c>
      <c r="E18" s="98">
        <v>4</v>
      </c>
      <c r="F18" s="98">
        <v>4</v>
      </c>
      <c r="G18" s="98">
        <v>4</v>
      </c>
      <c r="H18" s="98">
        <v>4</v>
      </c>
      <c r="I18" s="98">
        <v>4</v>
      </c>
      <c r="J18" s="98">
        <v>4</v>
      </c>
      <c r="K18" s="98">
        <v>4</v>
      </c>
      <c r="L18" s="98">
        <v>4</v>
      </c>
      <c r="M18" s="98">
        <v>4</v>
      </c>
      <c r="N18" s="98">
        <v>4</v>
      </c>
      <c r="O18" s="98">
        <v>4</v>
      </c>
    </row>
    <row r="19" spans="2:15" x14ac:dyDescent="0.2">
      <c r="C19" s="36" t="s">
        <v>130</v>
      </c>
      <c r="D19" s="98">
        <v>4</v>
      </c>
      <c r="E19" s="98">
        <v>4</v>
      </c>
      <c r="F19" s="98">
        <v>4</v>
      </c>
      <c r="G19" s="98">
        <v>4</v>
      </c>
      <c r="H19" s="98">
        <v>4</v>
      </c>
      <c r="I19" s="98">
        <v>4</v>
      </c>
      <c r="J19" s="98">
        <v>4</v>
      </c>
      <c r="K19" s="98">
        <v>4</v>
      </c>
      <c r="L19" s="98">
        <v>4</v>
      </c>
      <c r="M19" s="98">
        <v>4</v>
      </c>
      <c r="N19" s="98">
        <v>4</v>
      </c>
      <c r="O19" s="98">
        <v>4</v>
      </c>
    </row>
    <row r="20" spans="2:15" x14ac:dyDescent="0.2">
      <c r="C20" s="36" t="s">
        <v>131</v>
      </c>
      <c r="D20" s="98">
        <v>4</v>
      </c>
      <c r="E20" s="98">
        <v>4</v>
      </c>
      <c r="F20" s="98">
        <v>4</v>
      </c>
      <c r="G20" s="98">
        <v>4</v>
      </c>
      <c r="H20" s="98">
        <v>4</v>
      </c>
      <c r="I20" s="98">
        <v>4</v>
      </c>
      <c r="J20" s="98">
        <v>4</v>
      </c>
      <c r="K20" s="98">
        <v>4</v>
      </c>
      <c r="L20" s="98">
        <v>4</v>
      </c>
      <c r="M20" s="98">
        <v>4</v>
      </c>
      <c r="N20" s="98">
        <v>4</v>
      </c>
      <c r="O20" s="98">
        <v>4</v>
      </c>
    </row>
    <row r="21" spans="2:15" x14ac:dyDescent="0.2">
      <c r="C21" s="37" t="s">
        <v>132</v>
      </c>
      <c r="D21" s="98">
        <v>4</v>
      </c>
      <c r="E21" s="98">
        <v>4</v>
      </c>
      <c r="F21" s="98">
        <v>4</v>
      </c>
      <c r="G21" s="98">
        <v>4</v>
      </c>
      <c r="H21" s="98">
        <v>4</v>
      </c>
      <c r="I21" s="98">
        <v>4</v>
      </c>
      <c r="J21" s="98">
        <v>4</v>
      </c>
      <c r="K21" s="98">
        <v>4</v>
      </c>
      <c r="L21" s="98">
        <v>4</v>
      </c>
      <c r="M21" s="98">
        <v>4</v>
      </c>
      <c r="N21" s="98">
        <v>4</v>
      </c>
      <c r="O21" s="98">
        <v>4</v>
      </c>
    </row>
    <row r="22" spans="2:15" x14ac:dyDescent="0.2">
      <c r="C22" s="57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 x14ac:dyDescent="0.2">
      <c r="B23" s="58" t="s">
        <v>134</v>
      </c>
      <c r="C23" s="59" t="s">
        <v>146</v>
      </c>
      <c r="D23" s="34" t="s">
        <v>92</v>
      </c>
      <c r="E23" s="34" t="s">
        <v>93</v>
      </c>
      <c r="F23" s="34" t="s">
        <v>94</v>
      </c>
      <c r="G23" s="34" t="s">
        <v>95</v>
      </c>
      <c r="H23" s="34" t="s">
        <v>96</v>
      </c>
      <c r="I23" s="34" t="s">
        <v>97</v>
      </c>
      <c r="J23" s="34" t="s">
        <v>98</v>
      </c>
      <c r="K23" s="34" t="s">
        <v>99</v>
      </c>
      <c r="L23" s="34" t="s">
        <v>100</v>
      </c>
      <c r="M23" s="34" t="s">
        <v>101</v>
      </c>
      <c r="N23" s="34" t="s">
        <v>102</v>
      </c>
      <c r="O23" s="35" t="s">
        <v>103</v>
      </c>
    </row>
    <row r="24" spans="2:15" x14ac:dyDescent="0.2">
      <c r="C24" s="41" t="s">
        <v>126</v>
      </c>
      <c r="D24" s="98">
        <v>4</v>
      </c>
      <c r="E24" s="98">
        <v>4</v>
      </c>
      <c r="F24" s="98">
        <v>4</v>
      </c>
      <c r="G24" s="98">
        <v>4</v>
      </c>
      <c r="H24" s="98">
        <v>4</v>
      </c>
      <c r="I24" s="86">
        <v>4</v>
      </c>
      <c r="J24" s="86">
        <v>3.5</v>
      </c>
      <c r="K24" s="86">
        <v>2.9</v>
      </c>
      <c r="L24" s="86">
        <v>2.2999999999999998</v>
      </c>
      <c r="M24" s="86">
        <v>1.7</v>
      </c>
      <c r="N24" s="86">
        <v>1.1000000000000001</v>
      </c>
      <c r="O24" s="86">
        <v>0.5</v>
      </c>
    </row>
    <row r="25" spans="2:15" x14ac:dyDescent="0.2">
      <c r="C25" s="36" t="s">
        <v>127</v>
      </c>
      <c r="D25" s="98">
        <v>4</v>
      </c>
      <c r="E25" s="98">
        <v>4</v>
      </c>
      <c r="F25" s="98">
        <v>4</v>
      </c>
      <c r="G25" s="98">
        <v>4</v>
      </c>
      <c r="H25" s="98">
        <v>4</v>
      </c>
      <c r="I25" s="98">
        <v>4</v>
      </c>
      <c r="J25" s="98">
        <v>3.5</v>
      </c>
      <c r="K25" s="98">
        <v>2.9</v>
      </c>
      <c r="L25" s="98">
        <v>2.2999999999999998</v>
      </c>
      <c r="M25" s="98">
        <v>1.7</v>
      </c>
      <c r="N25" s="98">
        <v>1.1000000000000001</v>
      </c>
      <c r="O25" s="98">
        <v>0.5</v>
      </c>
    </row>
    <row r="26" spans="2:15" x14ac:dyDescent="0.2">
      <c r="C26" s="36" t="s">
        <v>128</v>
      </c>
      <c r="D26" s="98">
        <v>4</v>
      </c>
      <c r="E26" s="98">
        <v>4</v>
      </c>
      <c r="F26" s="98">
        <v>4</v>
      </c>
      <c r="G26" s="98">
        <v>4</v>
      </c>
      <c r="H26" s="98">
        <v>4</v>
      </c>
      <c r="I26" s="98">
        <v>4</v>
      </c>
      <c r="J26" s="98">
        <v>3.5</v>
      </c>
      <c r="K26" s="98">
        <v>2.9</v>
      </c>
      <c r="L26" s="98">
        <v>2.2999999999999998</v>
      </c>
      <c r="M26" s="98">
        <v>1.7</v>
      </c>
      <c r="N26" s="98">
        <v>1.1000000000000001</v>
      </c>
      <c r="O26" s="98">
        <v>0.5</v>
      </c>
    </row>
    <row r="27" spans="2:15" x14ac:dyDescent="0.2">
      <c r="C27" s="36" t="s">
        <v>129</v>
      </c>
      <c r="D27" s="98">
        <v>4</v>
      </c>
      <c r="E27" s="98">
        <v>4</v>
      </c>
      <c r="F27" s="98">
        <v>4</v>
      </c>
      <c r="G27" s="98">
        <v>4</v>
      </c>
      <c r="H27" s="98">
        <v>4</v>
      </c>
      <c r="I27" s="98">
        <v>4</v>
      </c>
      <c r="J27" s="98">
        <v>3.5</v>
      </c>
      <c r="K27" s="98">
        <v>2.9</v>
      </c>
      <c r="L27" s="98">
        <v>2.2999999999999998</v>
      </c>
      <c r="M27" s="98">
        <v>1.7</v>
      </c>
      <c r="N27" s="98">
        <v>1.1000000000000001</v>
      </c>
      <c r="O27" s="98">
        <v>0.5</v>
      </c>
    </row>
    <row r="28" spans="2:15" x14ac:dyDescent="0.2">
      <c r="C28" s="36" t="s">
        <v>130</v>
      </c>
      <c r="D28" s="98">
        <v>4</v>
      </c>
      <c r="E28" s="98">
        <v>4</v>
      </c>
      <c r="F28" s="98">
        <v>4</v>
      </c>
      <c r="G28" s="98">
        <v>4</v>
      </c>
      <c r="H28" s="98">
        <v>4</v>
      </c>
      <c r="I28" s="98">
        <v>4</v>
      </c>
      <c r="J28" s="98">
        <v>3.5</v>
      </c>
      <c r="K28" s="98">
        <v>2.9</v>
      </c>
      <c r="L28" s="98">
        <v>2.2999999999999998</v>
      </c>
      <c r="M28" s="98">
        <v>1.7</v>
      </c>
      <c r="N28" s="98">
        <v>1.1000000000000001</v>
      </c>
      <c r="O28" s="98">
        <v>0.5</v>
      </c>
    </row>
    <row r="29" spans="2:15" x14ac:dyDescent="0.2">
      <c r="C29" s="36" t="s">
        <v>131</v>
      </c>
      <c r="D29" s="98">
        <v>4</v>
      </c>
      <c r="E29" s="98">
        <v>4</v>
      </c>
      <c r="F29" s="98">
        <v>4</v>
      </c>
      <c r="G29" s="98">
        <v>4</v>
      </c>
      <c r="H29" s="98">
        <v>4</v>
      </c>
      <c r="I29" s="98">
        <v>4</v>
      </c>
      <c r="J29" s="98">
        <v>3.5</v>
      </c>
      <c r="K29" s="98">
        <v>2.9</v>
      </c>
      <c r="L29" s="98">
        <v>2.2999999999999998</v>
      </c>
      <c r="M29" s="98">
        <v>1.7</v>
      </c>
      <c r="N29" s="98">
        <v>1.1000000000000001</v>
      </c>
      <c r="O29" s="98">
        <v>0.5</v>
      </c>
    </row>
    <row r="30" spans="2:15" x14ac:dyDescent="0.2">
      <c r="C30" s="37" t="s">
        <v>132</v>
      </c>
      <c r="D30" s="98">
        <v>4</v>
      </c>
      <c r="E30" s="98">
        <v>4</v>
      </c>
      <c r="F30" s="98">
        <v>4</v>
      </c>
      <c r="G30" s="98">
        <v>4</v>
      </c>
      <c r="H30" s="98">
        <v>4</v>
      </c>
      <c r="I30" s="98">
        <v>4</v>
      </c>
      <c r="J30" s="98">
        <v>3.5</v>
      </c>
      <c r="K30" s="98">
        <v>2.9</v>
      </c>
      <c r="L30" s="98">
        <v>2.2999999999999998</v>
      </c>
      <c r="M30" s="98">
        <v>1.7</v>
      </c>
      <c r="N30" s="98">
        <v>1.1000000000000001</v>
      </c>
      <c r="O30" s="98">
        <v>0.5</v>
      </c>
    </row>
    <row r="31" spans="2:15" x14ac:dyDescent="0.2">
      <c r="C31" s="5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2:15" x14ac:dyDescent="0.2">
      <c r="B32" s="58" t="s">
        <v>123</v>
      </c>
      <c r="C32" s="59" t="s">
        <v>146</v>
      </c>
      <c r="D32" s="34" t="s">
        <v>92</v>
      </c>
      <c r="E32" s="34" t="s">
        <v>93</v>
      </c>
      <c r="F32" s="34" t="s">
        <v>94</v>
      </c>
      <c r="G32" s="34" t="s">
        <v>95</v>
      </c>
      <c r="H32" s="34" t="s">
        <v>96</v>
      </c>
      <c r="I32" s="34" t="s">
        <v>97</v>
      </c>
      <c r="J32" s="34" t="s">
        <v>98</v>
      </c>
      <c r="K32" s="34" t="s">
        <v>99</v>
      </c>
      <c r="L32" s="34" t="s">
        <v>100</v>
      </c>
      <c r="M32" s="34" t="s">
        <v>101</v>
      </c>
      <c r="N32" s="34" t="s">
        <v>102</v>
      </c>
      <c r="O32" s="35" t="s">
        <v>103</v>
      </c>
    </row>
    <row r="33" spans="3:15" x14ac:dyDescent="0.2">
      <c r="C33" s="41" t="s">
        <v>126</v>
      </c>
      <c r="D33" s="86">
        <v>0.5</v>
      </c>
      <c r="E33" s="86">
        <v>1.1000000000000001</v>
      </c>
      <c r="F33" s="86">
        <v>1.7</v>
      </c>
      <c r="G33" s="86">
        <v>2.2999999999999998</v>
      </c>
      <c r="H33" s="86">
        <v>2.9</v>
      </c>
      <c r="I33" s="86">
        <v>3.5</v>
      </c>
      <c r="J33" s="86">
        <v>4</v>
      </c>
      <c r="K33" s="98">
        <v>4</v>
      </c>
      <c r="L33" s="98">
        <v>4</v>
      </c>
      <c r="M33" s="98">
        <v>4</v>
      </c>
      <c r="N33" s="98">
        <v>4</v>
      </c>
      <c r="O33" s="98">
        <v>4</v>
      </c>
    </row>
    <row r="34" spans="3:15" x14ac:dyDescent="0.2">
      <c r="C34" s="36" t="s">
        <v>127</v>
      </c>
      <c r="D34" s="98">
        <v>0.5</v>
      </c>
      <c r="E34" s="98">
        <v>1.1000000000000001</v>
      </c>
      <c r="F34" s="98">
        <v>1.7</v>
      </c>
      <c r="G34" s="98">
        <v>2.2999999999999998</v>
      </c>
      <c r="H34" s="98">
        <v>2.9</v>
      </c>
      <c r="I34" s="98">
        <v>3.5</v>
      </c>
      <c r="J34" s="98">
        <v>4</v>
      </c>
      <c r="K34" s="98">
        <v>4</v>
      </c>
      <c r="L34" s="98">
        <v>4</v>
      </c>
      <c r="M34" s="98">
        <v>4</v>
      </c>
      <c r="N34" s="98">
        <v>4</v>
      </c>
      <c r="O34" s="98">
        <v>4</v>
      </c>
    </row>
    <row r="35" spans="3:15" x14ac:dyDescent="0.2">
      <c r="C35" s="36" t="s">
        <v>128</v>
      </c>
      <c r="D35" s="98">
        <v>0.5</v>
      </c>
      <c r="E35" s="98">
        <v>1.1000000000000001</v>
      </c>
      <c r="F35" s="98">
        <v>1.7</v>
      </c>
      <c r="G35" s="98">
        <v>2.2999999999999998</v>
      </c>
      <c r="H35" s="98">
        <v>2.9</v>
      </c>
      <c r="I35" s="98">
        <v>3.5</v>
      </c>
      <c r="J35" s="98">
        <v>4</v>
      </c>
      <c r="K35" s="98">
        <v>4</v>
      </c>
      <c r="L35" s="98">
        <v>4</v>
      </c>
      <c r="M35" s="98">
        <v>4</v>
      </c>
      <c r="N35" s="98">
        <v>4</v>
      </c>
      <c r="O35" s="98">
        <v>4</v>
      </c>
    </row>
    <row r="36" spans="3:15" x14ac:dyDescent="0.2">
      <c r="C36" s="36" t="s">
        <v>129</v>
      </c>
      <c r="D36" s="98">
        <v>0.5</v>
      </c>
      <c r="E36" s="98">
        <v>1.1000000000000001</v>
      </c>
      <c r="F36" s="98">
        <v>1.7</v>
      </c>
      <c r="G36" s="98">
        <v>2.2999999999999998</v>
      </c>
      <c r="H36" s="98">
        <v>2.9</v>
      </c>
      <c r="I36" s="98">
        <v>3.5</v>
      </c>
      <c r="J36" s="98">
        <v>4</v>
      </c>
      <c r="K36" s="98">
        <v>4</v>
      </c>
      <c r="L36" s="98">
        <v>4</v>
      </c>
      <c r="M36" s="98">
        <v>4</v>
      </c>
      <c r="N36" s="98">
        <v>4</v>
      </c>
      <c r="O36" s="98">
        <v>4</v>
      </c>
    </row>
    <row r="37" spans="3:15" x14ac:dyDescent="0.2">
      <c r="C37" s="36" t="s">
        <v>130</v>
      </c>
      <c r="D37" s="98">
        <v>0.5</v>
      </c>
      <c r="E37" s="98">
        <v>1.1000000000000001</v>
      </c>
      <c r="F37" s="98">
        <v>1.7</v>
      </c>
      <c r="G37" s="98">
        <v>2.2999999999999998</v>
      </c>
      <c r="H37" s="98">
        <v>2.9</v>
      </c>
      <c r="I37" s="98">
        <v>3.5</v>
      </c>
      <c r="J37" s="98">
        <v>4</v>
      </c>
      <c r="K37" s="98">
        <v>4</v>
      </c>
      <c r="L37" s="98">
        <v>4</v>
      </c>
      <c r="M37" s="98">
        <v>4</v>
      </c>
      <c r="N37" s="98">
        <v>4</v>
      </c>
      <c r="O37" s="98">
        <v>4</v>
      </c>
    </row>
    <row r="38" spans="3:15" x14ac:dyDescent="0.2">
      <c r="C38" s="36" t="s">
        <v>131</v>
      </c>
      <c r="D38" s="98">
        <v>0.5</v>
      </c>
      <c r="E38" s="98">
        <v>1.1000000000000001</v>
      </c>
      <c r="F38" s="98">
        <v>1.7</v>
      </c>
      <c r="G38" s="98">
        <v>2.2999999999999998</v>
      </c>
      <c r="H38" s="98">
        <v>2.9</v>
      </c>
      <c r="I38" s="98">
        <v>3.5</v>
      </c>
      <c r="J38" s="98">
        <v>4</v>
      </c>
      <c r="K38" s="98">
        <v>4</v>
      </c>
      <c r="L38" s="98">
        <v>4</v>
      </c>
      <c r="M38" s="98">
        <v>4</v>
      </c>
      <c r="N38" s="98">
        <v>4</v>
      </c>
      <c r="O38" s="98">
        <v>4</v>
      </c>
    </row>
    <row r="39" spans="3:15" x14ac:dyDescent="0.2">
      <c r="C39" s="37" t="s">
        <v>132</v>
      </c>
      <c r="D39" s="98">
        <v>0.5</v>
      </c>
      <c r="E39" s="98">
        <v>1.1000000000000001</v>
      </c>
      <c r="F39" s="98">
        <v>1.7</v>
      </c>
      <c r="G39" s="98">
        <v>2.2999999999999998</v>
      </c>
      <c r="H39" s="98">
        <v>2.9</v>
      </c>
      <c r="I39" s="98">
        <v>3.5</v>
      </c>
      <c r="J39" s="98">
        <v>4</v>
      </c>
      <c r="K39" s="98">
        <v>4</v>
      </c>
      <c r="L39" s="98">
        <v>4</v>
      </c>
      <c r="M39" s="98">
        <v>4</v>
      </c>
      <c r="N39" s="98">
        <v>4</v>
      </c>
      <c r="O39" s="98">
        <v>4</v>
      </c>
    </row>
    <row r="40" spans="3:15" x14ac:dyDescent="0.2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3:15" x14ac:dyDescent="0.2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</sheetData>
  <phoneticPr fontId="0" type="noConversion"/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6:O12 D15:O21 D24:O30 D33:O39">
      <formula1>0</formula1>
      <formula2>4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showGridLines="0" topLeftCell="J1" workbookViewId="0">
      <selection activeCell="Q6" sqref="Q6"/>
    </sheetView>
  </sheetViews>
  <sheetFormatPr defaultColWidth="8.85546875" defaultRowHeight="12.75" x14ac:dyDescent="0.2"/>
  <cols>
    <col min="1" max="1" width="4.7109375" style="103" customWidth="1"/>
    <col min="2" max="6" width="8.85546875" style="103"/>
    <col min="7" max="7" width="2.7109375" style="103" customWidth="1"/>
    <col min="8" max="8" width="11.140625" style="103" customWidth="1"/>
    <col min="9" max="10" width="8.85546875" style="103"/>
    <col min="11" max="12" width="4.7109375" style="103" customWidth="1"/>
    <col min="13" max="17" width="8.85546875" style="103"/>
    <col min="18" max="18" width="2.7109375" style="103" customWidth="1"/>
    <col min="19" max="19" width="14.7109375" style="103" customWidth="1"/>
    <col min="20" max="20" width="16.7109375" style="103" customWidth="1"/>
    <col min="21" max="21" width="4.7109375" style="103" customWidth="1"/>
    <col min="22" max="16384" width="8.85546875" style="103"/>
  </cols>
  <sheetData>
    <row r="1" spans="1:20" x14ac:dyDescent="0.2">
      <c r="A1" s="182"/>
    </row>
    <row r="2" spans="1:20" ht="15.75" x14ac:dyDescent="0.25">
      <c r="C2" s="218" t="s">
        <v>165</v>
      </c>
      <c r="D2" s="218"/>
      <c r="E2" s="218"/>
      <c r="F2" s="218"/>
      <c r="G2" s="218"/>
      <c r="H2" s="218"/>
    </row>
    <row r="3" spans="1:20" ht="15.75" x14ac:dyDescent="0.25">
      <c r="C3" s="183" t="s">
        <v>412</v>
      </c>
      <c r="D3" s="183"/>
      <c r="E3" s="183"/>
      <c r="F3" s="183"/>
      <c r="G3" s="183"/>
    </row>
    <row r="5" spans="1:20" ht="15.75" x14ac:dyDescent="0.25">
      <c r="A5" s="184" t="s">
        <v>351</v>
      </c>
      <c r="B5" s="185"/>
      <c r="G5" s="186"/>
      <c r="L5" s="184" t="s">
        <v>352</v>
      </c>
      <c r="M5" s="185"/>
      <c r="R5" s="186"/>
    </row>
    <row r="6" spans="1:20" x14ac:dyDescent="0.2">
      <c r="A6" s="187" t="s">
        <v>353</v>
      </c>
      <c r="B6" s="185"/>
      <c r="G6" s="188"/>
      <c r="H6" s="113"/>
      <c r="L6" s="187" t="s">
        <v>354</v>
      </c>
      <c r="M6" s="185"/>
      <c r="S6" s="128"/>
    </row>
    <row r="7" spans="1:20" x14ac:dyDescent="0.2">
      <c r="A7" s="185"/>
      <c r="B7" s="185" t="s">
        <v>355</v>
      </c>
      <c r="G7" s="188"/>
      <c r="H7" s="189">
        <f>SUM(ORA!$D$116:$O$116)</f>
        <v>0</v>
      </c>
      <c r="L7" s="185"/>
      <c r="M7" s="185" t="s">
        <v>355</v>
      </c>
      <c r="S7" s="200">
        <f>SUM(ORA!$D$127:$O$127)</f>
        <v>0</v>
      </c>
      <c r="T7" s="201"/>
    </row>
    <row r="8" spans="1:20" x14ac:dyDescent="0.2">
      <c r="A8" s="185"/>
      <c r="B8" s="185" t="s">
        <v>356</v>
      </c>
      <c r="G8" s="188"/>
      <c r="H8" s="190">
        <f>SUM(POJ!$D$116:$O$116)</f>
        <v>0</v>
      </c>
      <c r="L8" s="185"/>
      <c r="M8" s="185" t="s">
        <v>356</v>
      </c>
      <c r="S8" s="202">
        <f>SUM(POJ!$D$127:$O$127)</f>
        <v>0</v>
      </c>
      <c r="T8" s="201"/>
    </row>
    <row r="9" spans="1:20" x14ac:dyDescent="0.2">
      <c r="A9" s="185"/>
      <c r="B9" s="185" t="s">
        <v>357</v>
      </c>
      <c r="G9" s="188"/>
      <c r="H9" s="190">
        <f>SUM(ROJ!$D$116:$O$116)</f>
        <v>106745.421875</v>
      </c>
      <c r="L9" s="185"/>
      <c r="M9" s="185" t="s">
        <v>357</v>
      </c>
      <c r="S9" s="202">
        <f>SUM(ROJ!$D$127:$O$127)</f>
        <v>271968021.875</v>
      </c>
      <c r="T9" s="201"/>
    </row>
    <row r="10" spans="1:20" x14ac:dyDescent="0.2">
      <c r="A10" s="185"/>
      <c r="B10" s="185" t="s">
        <v>358</v>
      </c>
      <c r="G10" s="188"/>
      <c r="H10" s="191">
        <f>SUM(FCOJ!$D$116:$O$116)</f>
        <v>39939</v>
      </c>
      <c r="L10" s="185"/>
      <c r="M10" s="185" t="s">
        <v>358</v>
      </c>
      <c r="S10" s="203">
        <f>SUM(FCOJ!$D$127:$O$127)</f>
        <v>123344200</v>
      </c>
      <c r="T10" s="201"/>
    </row>
    <row r="11" spans="1:20" x14ac:dyDescent="0.2">
      <c r="A11" s="185"/>
      <c r="B11" s="185"/>
      <c r="G11" s="188"/>
      <c r="M11" s="185" t="s">
        <v>359</v>
      </c>
      <c r="S11" s="201"/>
      <c r="T11" s="204">
        <f>SUM($S$7:$S$10)</f>
        <v>395312221.875</v>
      </c>
    </row>
    <row r="12" spans="1:20" x14ac:dyDescent="0.2">
      <c r="A12" s="187" t="s">
        <v>360</v>
      </c>
      <c r="B12" s="185"/>
      <c r="G12" s="188"/>
    </row>
    <row r="13" spans="1:20" x14ac:dyDescent="0.2">
      <c r="A13" s="185"/>
      <c r="B13" s="185" t="s">
        <v>361</v>
      </c>
      <c r="G13" s="188"/>
      <c r="H13" s="192">
        <f>SUM(grove!$C$48:$AX$53)</f>
        <v>1777577.6999031028</v>
      </c>
      <c r="L13" s="187" t="s">
        <v>362</v>
      </c>
      <c r="M13" s="185"/>
    </row>
    <row r="14" spans="1:20" x14ac:dyDescent="0.2">
      <c r="A14" s="185"/>
      <c r="B14" s="185" t="s">
        <v>363</v>
      </c>
      <c r="G14" s="188"/>
      <c r="H14" s="189">
        <f>raw_materials!$P$30</f>
        <v>0</v>
      </c>
      <c r="L14" s="185"/>
      <c r="M14" s="185" t="s">
        <v>364</v>
      </c>
      <c r="S14" s="200">
        <f>SUM(grove!$C$58:$AX$63)</f>
        <v>2707388008.1461086</v>
      </c>
    </row>
    <row r="15" spans="1:20" x14ac:dyDescent="0.2">
      <c r="A15" s="185"/>
      <c r="B15" s="185" t="s">
        <v>365</v>
      </c>
      <c r="G15" s="188"/>
      <c r="H15" s="191">
        <f>raw_materials!$P$36</f>
        <v>0</v>
      </c>
      <c r="L15" s="185"/>
      <c r="M15" s="185" t="s">
        <v>366</v>
      </c>
      <c r="S15" s="205">
        <f>(raw_materials!D30*raw_materials!E30+raw_materials!F30*raw_materials!G30+raw_materials!H30*raw_materials!I30+raw_materials!J30*raw_materials!K30+raw_materials!L30*raw_materials!M30)*2000</f>
        <v>0</v>
      </c>
    </row>
    <row r="16" spans="1:20" x14ac:dyDescent="0.2">
      <c r="A16" s="185"/>
      <c r="B16" s="185" t="s">
        <v>367</v>
      </c>
      <c r="G16" s="188"/>
      <c r="H16" s="193">
        <v>0</v>
      </c>
      <c r="L16" s="185"/>
      <c r="M16" s="185" t="s">
        <v>368</v>
      </c>
      <c r="S16" s="205">
        <f>(raw_materials!D36*raw_materials!E36+raw_materials!F36*raw_materials!G36+raw_materials!H36*raw_materials!I36+raw_materials!J36*raw_materials!K36+raw_materials!L36*raw_materials!M36)*2000</f>
        <v>0</v>
      </c>
    </row>
    <row r="17" spans="1:21" x14ac:dyDescent="0.2">
      <c r="A17" s="185"/>
      <c r="B17" s="185" t="s">
        <v>369</v>
      </c>
      <c r="G17" s="188"/>
      <c r="H17" s="194">
        <v>190852</v>
      </c>
      <c r="L17" s="185"/>
      <c r="M17" s="185" t="s">
        <v>370</v>
      </c>
      <c r="S17" s="202">
        <v>537500930.11309147</v>
      </c>
      <c r="T17" s="207" t="s">
        <v>413</v>
      </c>
    </row>
    <row r="18" spans="1:21" x14ac:dyDescent="0.2">
      <c r="A18" s="185"/>
      <c r="B18" s="185" t="s">
        <v>371</v>
      </c>
      <c r="G18" s="188"/>
      <c r="H18" s="195">
        <v>144512</v>
      </c>
      <c r="L18" s="185"/>
      <c r="M18" s="185" t="s">
        <v>372</v>
      </c>
      <c r="S18" s="206">
        <v>0</v>
      </c>
    </row>
    <row r="19" spans="1:21" x14ac:dyDescent="0.2">
      <c r="A19" s="185"/>
      <c r="B19" s="185" t="s">
        <v>373</v>
      </c>
      <c r="G19" s="188"/>
      <c r="H19" s="194">
        <v>1582291.6999031026</v>
      </c>
      <c r="L19" s="185"/>
      <c r="M19" s="185" t="s">
        <v>374</v>
      </c>
      <c r="S19" s="196" t="s">
        <v>375</v>
      </c>
      <c r="T19" s="197">
        <f>SUM($S$14:$S$18)</f>
        <v>3244888938.2592001</v>
      </c>
      <c r="U19" s="103" t="s">
        <v>376</v>
      </c>
    </row>
    <row r="20" spans="1:21" x14ac:dyDescent="0.2">
      <c r="A20" s="185"/>
      <c r="B20" s="185" t="s">
        <v>377</v>
      </c>
      <c r="G20" s="188"/>
      <c r="H20" s="191">
        <v>33935.078125</v>
      </c>
      <c r="L20" s="185"/>
      <c r="M20" s="185"/>
    </row>
    <row r="21" spans="1:21" x14ac:dyDescent="0.2">
      <c r="A21" s="185"/>
      <c r="B21" s="185"/>
      <c r="G21" s="188"/>
      <c r="L21" s="187" t="s">
        <v>378</v>
      </c>
      <c r="M21" s="185"/>
      <c r="S21" s="128"/>
    </row>
    <row r="22" spans="1:21" x14ac:dyDescent="0.2">
      <c r="A22" s="187" t="s">
        <v>379</v>
      </c>
      <c r="B22" s="185"/>
      <c r="G22" s="188"/>
      <c r="L22" s="185"/>
      <c r="M22" s="185" t="s">
        <v>380</v>
      </c>
      <c r="S22" s="202">
        <v>0</v>
      </c>
    </row>
    <row r="23" spans="1:21" x14ac:dyDescent="0.2">
      <c r="A23" s="185"/>
      <c r="B23" s="185" t="s">
        <v>381</v>
      </c>
      <c r="G23" s="188"/>
      <c r="H23" s="189">
        <f>SUM(raw_materials!$O$31:$O$35)</f>
        <v>0</v>
      </c>
      <c r="L23" s="185"/>
      <c r="M23" s="185" t="s">
        <v>382</v>
      </c>
      <c r="S23" s="202">
        <v>190852000</v>
      </c>
    </row>
    <row r="24" spans="1:21" x14ac:dyDescent="0.2">
      <c r="A24" s="185"/>
      <c r="B24" s="185" t="s">
        <v>383</v>
      </c>
      <c r="G24" s="188"/>
      <c r="H24" s="191">
        <f>SUM(raw_materials!$O$37:$O$41)</f>
        <v>0</v>
      </c>
      <c r="L24" s="185"/>
      <c r="M24" s="185" t="s">
        <v>384</v>
      </c>
      <c r="S24" s="211">
        <v>93932800</v>
      </c>
    </row>
    <row r="25" spans="1:21" x14ac:dyDescent="0.2">
      <c r="A25" s="185"/>
      <c r="B25" s="185"/>
      <c r="G25" s="188"/>
      <c r="L25" s="185"/>
      <c r="M25" s="185" t="s">
        <v>385</v>
      </c>
      <c r="S25" s="196" t="s">
        <v>375</v>
      </c>
      <c r="T25" s="197">
        <f>SUM($S$22:$S$24)</f>
        <v>284784800</v>
      </c>
      <c r="U25" s="103" t="s">
        <v>376</v>
      </c>
    </row>
    <row r="26" spans="1:21" x14ac:dyDescent="0.2">
      <c r="A26" s="187" t="s">
        <v>386</v>
      </c>
      <c r="B26" s="185"/>
      <c r="G26" s="188"/>
      <c r="L26" s="185"/>
      <c r="M26" s="185"/>
    </row>
    <row r="27" spans="1:21" x14ac:dyDescent="0.2">
      <c r="A27" s="185"/>
      <c r="B27" s="185" t="s">
        <v>387</v>
      </c>
      <c r="G27" s="188"/>
      <c r="H27" s="189">
        <f>SUMIF(facilities!$C$6:$C$15,"&gt;0",facilities!$C$6:$C$15)</f>
        <v>0</v>
      </c>
      <c r="L27" s="187" t="s">
        <v>388</v>
      </c>
      <c r="M27" s="185"/>
    </row>
    <row r="28" spans="1:21" x14ac:dyDescent="0.2">
      <c r="A28" s="185"/>
      <c r="B28" s="185" t="s">
        <v>389</v>
      </c>
      <c r="G28" s="188"/>
      <c r="H28" s="190">
        <f>SUMIF(facilities!$C$36:$C$106,"&gt;0",facilities!$C$36:$C$106)</f>
        <v>0</v>
      </c>
      <c r="L28" s="185"/>
      <c r="M28" s="185" t="s">
        <v>390</v>
      </c>
      <c r="S28" s="208">
        <v>78630732</v>
      </c>
    </row>
    <row r="29" spans="1:21" x14ac:dyDescent="0.2">
      <c r="A29" s="185"/>
      <c r="B29" s="185" t="s">
        <v>391</v>
      </c>
      <c r="G29" s="188"/>
      <c r="H29" s="190">
        <f>SUMIF(facilities!$C$6:$C$15,"&lt;0",facilities!$C$6:$C$15)</f>
        <v>0</v>
      </c>
      <c r="L29" s="185"/>
      <c r="M29" s="185" t="s">
        <v>392</v>
      </c>
      <c r="S29" s="209">
        <v>80532231</v>
      </c>
    </row>
    <row r="30" spans="1:21" x14ac:dyDescent="0.2">
      <c r="A30" s="185"/>
      <c r="B30" s="185" t="s">
        <v>393</v>
      </c>
      <c r="G30" s="188"/>
      <c r="H30" s="191">
        <f>SUMIF(facilities!$C$36:$C$106,"&lt;0",facilities!$C$36:$C$106)</f>
        <v>0</v>
      </c>
      <c r="L30" s="185"/>
      <c r="M30" s="185" t="s">
        <v>394</v>
      </c>
      <c r="S30" s="209">
        <v>84114563.671875</v>
      </c>
    </row>
    <row r="31" spans="1:21" x14ac:dyDescent="0.2">
      <c r="L31" s="185"/>
      <c r="M31" s="185" t="s">
        <v>395</v>
      </c>
      <c r="S31" s="210">
        <f>SUM(ORA!D138:O138)+SUM(POJ!D138:O138)+SUM(ROJ!D138:O138)+SUM(FCOJ!D138:O138)</f>
        <v>132349531.63529006</v>
      </c>
    </row>
    <row r="32" spans="1:21" x14ac:dyDescent="0.2">
      <c r="A32" s="187" t="s">
        <v>396</v>
      </c>
      <c r="B32" s="185"/>
      <c r="G32" s="188"/>
      <c r="L32" s="185"/>
      <c r="M32" s="185" t="s">
        <v>397</v>
      </c>
      <c r="S32" s="116" t="s">
        <v>375</v>
      </c>
      <c r="T32" s="197">
        <f>SUM($S$28:$S$31)</f>
        <v>375627058.30716503</v>
      </c>
      <c r="U32" s="103" t="s">
        <v>376</v>
      </c>
    </row>
    <row r="33" spans="1:21" x14ac:dyDescent="0.2">
      <c r="A33" s="185"/>
      <c r="B33" s="185" t="s">
        <v>398</v>
      </c>
      <c r="G33" s="188"/>
      <c r="H33" s="189">
        <f>COUNTIF(facilities!$H$6:$H$15,"=new")</f>
        <v>0</v>
      </c>
      <c r="M33" s="185"/>
    </row>
    <row r="34" spans="1:21" x14ac:dyDescent="0.2">
      <c r="A34" s="185"/>
      <c r="B34" s="185" t="s">
        <v>399</v>
      </c>
      <c r="G34" s="188"/>
      <c r="H34" s="190">
        <f>COUNTIF(facilities!$H$36:$H$106,"=new")</f>
        <v>0</v>
      </c>
      <c r="L34" s="187" t="s">
        <v>400</v>
      </c>
      <c r="M34" s="185"/>
    </row>
    <row r="35" spans="1:21" x14ac:dyDescent="0.2">
      <c r="B35" s="185" t="s">
        <v>18</v>
      </c>
      <c r="H35" s="191">
        <f>SUMIF(facilities!$C$21:$C$30,"&gt;0",facilities!$C$21:$C$30)</f>
        <v>0</v>
      </c>
      <c r="L35" s="185"/>
      <c r="M35" s="185" t="s">
        <v>401</v>
      </c>
      <c r="S35" s="200">
        <v>35085000</v>
      </c>
    </row>
    <row r="36" spans="1:21" x14ac:dyDescent="0.2">
      <c r="L36" s="185"/>
      <c r="M36" s="185" t="s">
        <v>402</v>
      </c>
      <c r="S36" s="205">
        <f>H33*12000000-H38*70/100*12000000</f>
        <v>0</v>
      </c>
    </row>
    <row r="37" spans="1:21" x14ac:dyDescent="0.2">
      <c r="A37" s="187" t="s">
        <v>403</v>
      </c>
      <c r="L37" s="185"/>
      <c r="M37" s="185" t="s">
        <v>404</v>
      </c>
      <c r="S37" s="205">
        <f>H27*8000+H29*70/100*8000</f>
        <v>0</v>
      </c>
    </row>
    <row r="38" spans="1:21" x14ac:dyDescent="0.2">
      <c r="B38" s="185" t="s">
        <v>398</v>
      </c>
      <c r="H38" s="189">
        <f>COUNTIF(facilities!$H$6:$H$15,"=sold")</f>
        <v>0</v>
      </c>
      <c r="L38" s="185"/>
      <c r="M38" s="185" t="s">
        <v>405</v>
      </c>
      <c r="S38" s="202">
        <v>80650000</v>
      </c>
    </row>
    <row r="39" spans="1:21" x14ac:dyDescent="0.2">
      <c r="B39" s="185" t="s">
        <v>399</v>
      </c>
      <c r="H39" s="190">
        <f>COUNTIF(facilities!$H$36:$H$106,"=sold")</f>
        <v>0</v>
      </c>
      <c r="L39" s="185"/>
      <c r="M39" s="185" t="s">
        <v>406</v>
      </c>
      <c r="S39" s="205">
        <f>H34*9000000-H39*80/100*9000000</f>
        <v>0</v>
      </c>
    </row>
    <row r="40" spans="1:21" x14ac:dyDescent="0.2">
      <c r="B40" s="185" t="s">
        <v>18</v>
      </c>
      <c r="H40" s="191">
        <f>-SUMIF(facilities!$C$21:$C$30,"&lt;0",facilities!$C$21:$C$30)</f>
        <v>0</v>
      </c>
      <c r="L40" s="185"/>
      <c r="M40" s="185" t="s">
        <v>407</v>
      </c>
      <c r="S40" s="205">
        <f>H28*6000+H30*80/100*6000</f>
        <v>0</v>
      </c>
    </row>
    <row r="41" spans="1:21" x14ac:dyDescent="0.2">
      <c r="L41" s="185"/>
      <c r="M41" s="185" t="s">
        <v>408</v>
      </c>
      <c r="S41" s="202">
        <v>22480</v>
      </c>
    </row>
    <row r="42" spans="1:21" x14ac:dyDescent="0.2">
      <c r="L42" s="185"/>
      <c r="M42" s="185" t="s">
        <v>409</v>
      </c>
      <c r="S42" s="206">
        <f>H35*100000-H40*60/100*100000</f>
        <v>0</v>
      </c>
    </row>
    <row r="43" spans="1:21" x14ac:dyDescent="0.2">
      <c r="L43" s="185"/>
      <c r="M43" s="185" t="s">
        <v>410</v>
      </c>
      <c r="S43" s="180" t="s">
        <v>375</v>
      </c>
      <c r="T43" s="197">
        <f>SUM($S$35:$S$42)</f>
        <v>115757480</v>
      </c>
      <c r="U43" s="103" t="s">
        <v>376</v>
      </c>
    </row>
    <row r="44" spans="1:21" x14ac:dyDescent="0.2">
      <c r="L44" s="185"/>
      <c r="S44" s="113"/>
    </row>
    <row r="45" spans="1:21" ht="14.25" thickBot="1" x14ac:dyDescent="0.3">
      <c r="L45" s="198" t="s">
        <v>411</v>
      </c>
      <c r="M45" s="185"/>
      <c r="T45" s="199">
        <f>$T$11-$T$19-$T$25-$T$32-$T$43</f>
        <v>-3625746054.6913652</v>
      </c>
    </row>
    <row r="46" spans="1:21" ht="13.5" thickTop="1" x14ac:dyDescent="0.2">
      <c r="M46" s="185"/>
    </row>
    <row r="316" spans="1:1" x14ac:dyDescent="0.2">
      <c r="A316" s="182"/>
    </row>
    <row r="317" spans="1:1" x14ac:dyDescent="0.2">
      <c r="A317" s="182"/>
    </row>
    <row r="318" spans="1:1" x14ac:dyDescent="0.2">
      <c r="A318" s="182"/>
    </row>
    <row r="319" spans="1:1" x14ac:dyDescent="0.2">
      <c r="A319" s="182"/>
    </row>
    <row r="320" spans="1:1" x14ac:dyDescent="0.2">
      <c r="A320" s="182"/>
    </row>
    <row r="321" spans="1:1" x14ac:dyDescent="0.2">
      <c r="A321" s="182"/>
    </row>
    <row r="322" spans="1:1" x14ac:dyDescent="0.2">
      <c r="A322" s="182"/>
    </row>
    <row r="323" spans="1:1" x14ac:dyDescent="0.2">
      <c r="A323" s="182"/>
    </row>
    <row r="325" spans="1:1" x14ac:dyDescent="0.2">
      <c r="A325" s="182"/>
    </row>
    <row r="326" spans="1:1" x14ac:dyDescent="0.2">
      <c r="A326" s="182"/>
    </row>
    <row r="327" spans="1:1" x14ac:dyDescent="0.2">
      <c r="A327" s="182"/>
    </row>
    <row r="328" spans="1:1" x14ac:dyDescent="0.2">
      <c r="A328" s="182"/>
    </row>
    <row r="329" spans="1:1" x14ac:dyDescent="0.2">
      <c r="A329" s="182"/>
    </row>
    <row r="330" spans="1:1" x14ac:dyDescent="0.2">
      <c r="A330" s="182"/>
    </row>
    <row r="331" spans="1:1" x14ac:dyDescent="0.2">
      <c r="A331" s="182"/>
    </row>
    <row r="332" spans="1:1" x14ac:dyDescent="0.2">
      <c r="A332" s="182"/>
    </row>
    <row r="334" spans="1:1" x14ac:dyDescent="0.2">
      <c r="A334" s="182"/>
    </row>
    <row r="335" spans="1:1" x14ac:dyDescent="0.2">
      <c r="A335" s="182"/>
    </row>
    <row r="336" spans="1:1" x14ac:dyDescent="0.2">
      <c r="A336" s="182"/>
    </row>
    <row r="337" spans="1:1" x14ac:dyDescent="0.2">
      <c r="A337" s="182"/>
    </row>
    <row r="338" spans="1:1" x14ac:dyDescent="0.2">
      <c r="A338" s="182"/>
    </row>
    <row r="339" spans="1:1" x14ac:dyDescent="0.2">
      <c r="A339" s="182"/>
    </row>
    <row r="340" spans="1:1" x14ac:dyDescent="0.2">
      <c r="A340" s="182"/>
    </row>
    <row r="341" spans="1:1" x14ac:dyDescent="0.2">
      <c r="A341" s="182"/>
    </row>
    <row r="343" spans="1:1" x14ac:dyDescent="0.2">
      <c r="A343" s="182"/>
    </row>
    <row r="344" spans="1:1" x14ac:dyDescent="0.2">
      <c r="A344" s="182"/>
    </row>
    <row r="345" spans="1:1" x14ac:dyDescent="0.2">
      <c r="A345" s="182"/>
    </row>
    <row r="346" spans="1:1" x14ac:dyDescent="0.2">
      <c r="A346" s="182"/>
    </row>
    <row r="347" spans="1:1" x14ac:dyDescent="0.2">
      <c r="A347" s="182"/>
    </row>
    <row r="348" spans="1:1" x14ac:dyDescent="0.2">
      <c r="A348" s="182"/>
    </row>
    <row r="349" spans="1:1" x14ac:dyDescent="0.2">
      <c r="A349" s="182"/>
    </row>
    <row r="350" spans="1:1" x14ac:dyDescent="0.2">
      <c r="A350" s="182"/>
    </row>
  </sheetData>
  <mergeCells count="1">
    <mergeCell ref="C2:H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3"/>
  <sheetViews>
    <sheetView topLeftCell="A15" workbookViewId="0">
      <selection activeCell="A35" sqref="A35:AX43"/>
    </sheetView>
  </sheetViews>
  <sheetFormatPr defaultColWidth="8.85546875" defaultRowHeight="12.75" x14ac:dyDescent="0.2"/>
  <cols>
    <col min="1" max="1" width="4.7109375" style="103" customWidth="1"/>
    <col min="2" max="2" width="15.7109375" style="103" customWidth="1"/>
    <col min="3" max="16384" width="8.85546875" style="103"/>
  </cols>
  <sheetData>
    <row r="2" spans="2:14" x14ac:dyDescent="0.2">
      <c r="B2" s="105" t="s">
        <v>312</v>
      </c>
    </row>
    <row r="3" spans="2:14" x14ac:dyDescent="0.2">
      <c r="B3" s="106" t="s">
        <v>313</v>
      </c>
    </row>
    <row r="4" spans="2:14" x14ac:dyDescent="0.2">
      <c r="B4" s="173" t="s">
        <v>91</v>
      </c>
      <c r="C4" s="173" t="s">
        <v>92</v>
      </c>
      <c r="D4" s="173" t="s">
        <v>93</v>
      </c>
      <c r="E4" s="173" t="s">
        <v>94</v>
      </c>
      <c r="F4" s="173" t="s">
        <v>95</v>
      </c>
      <c r="G4" s="173" t="s">
        <v>96</v>
      </c>
      <c r="H4" s="173" t="s">
        <v>97</v>
      </c>
      <c r="I4" s="173" t="s">
        <v>98</v>
      </c>
      <c r="J4" s="173" t="s">
        <v>99</v>
      </c>
      <c r="K4" s="173" t="s">
        <v>100</v>
      </c>
      <c r="L4" s="173" t="s">
        <v>101</v>
      </c>
      <c r="M4" s="173" t="s">
        <v>102</v>
      </c>
      <c r="N4" s="173" t="s">
        <v>103</v>
      </c>
    </row>
    <row r="5" spans="2:14" x14ac:dyDescent="0.2">
      <c r="B5" s="174" t="s">
        <v>104</v>
      </c>
      <c r="C5" s="103">
        <v>0.88275303217222678</v>
      </c>
      <c r="D5" s="103">
        <v>0.77035236962994946</v>
      </c>
      <c r="E5" s="103">
        <v>0.65650672488651463</v>
      </c>
      <c r="F5" s="103">
        <v>0.77228862484839256</v>
      </c>
      <c r="G5" s="103">
        <v>0.90788126533333957</v>
      </c>
      <c r="H5" s="103">
        <v>0.52759847168678509</v>
      </c>
      <c r="I5" s="103">
        <v>0.68416985132659791</v>
      </c>
      <c r="J5" s="103">
        <v>0.70353119981061152</v>
      </c>
      <c r="K5" s="103">
        <v>0.69318457940636913</v>
      </c>
      <c r="L5" s="103">
        <v>0.50196191605844465</v>
      </c>
      <c r="M5" s="103">
        <v>0.69137824627772992</v>
      </c>
      <c r="N5" s="103">
        <v>0.67066663596381204</v>
      </c>
    </row>
    <row r="6" spans="2:14" x14ac:dyDescent="0.2">
      <c r="B6" s="174" t="s">
        <v>105</v>
      </c>
      <c r="C6" s="103">
        <v>0.71729329187412838</v>
      </c>
      <c r="D6" s="103">
        <v>0.71247525181501248</v>
      </c>
      <c r="E6" s="103">
        <v>0.71664968139548868</v>
      </c>
      <c r="F6" s="103">
        <v>0.77918498797180635</v>
      </c>
      <c r="G6" s="103">
        <v>0.86874060074397341</v>
      </c>
      <c r="H6" s="103">
        <v>0.66921319437415105</v>
      </c>
      <c r="I6" s="103">
        <v>0.63259474109480862</v>
      </c>
      <c r="J6" s="103">
        <v>0.72256633139855087</v>
      </c>
      <c r="K6" s="103">
        <v>0.68966891252590712</v>
      </c>
      <c r="L6" s="103">
        <v>0.73735927978279592</v>
      </c>
      <c r="M6" s="103">
        <v>0.65908811994740735</v>
      </c>
      <c r="N6" s="103">
        <v>0.65057562034256966</v>
      </c>
    </row>
    <row r="7" spans="2:14" x14ac:dyDescent="0.2">
      <c r="B7" s="174" t="s">
        <v>106</v>
      </c>
      <c r="C7" s="103">
        <v>0.77037955798017321</v>
      </c>
      <c r="D7" s="103">
        <v>0.72443279587287746</v>
      </c>
      <c r="E7" s="103">
        <v>0.77581845924703807</v>
      </c>
      <c r="F7" s="103">
        <v>0.77085988080829904</v>
      </c>
      <c r="G7" s="103">
        <v>0.7922420818332675</v>
      </c>
      <c r="H7" s="103">
        <v>0.72738984401965245</v>
      </c>
      <c r="I7" s="103">
        <v>0.74133143895843501</v>
      </c>
      <c r="J7" s="103">
        <v>0.68709328895212851</v>
      </c>
      <c r="K7" s="103">
        <v>0.69893347354776802</v>
      </c>
      <c r="L7" s="103">
        <v>0.70932656555914153</v>
      </c>
      <c r="M7" s="103">
        <v>0.74200844353872664</v>
      </c>
      <c r="N7" s="103">
        <v>0.97092480040221052</v>
      </c>
    </row>
    <row r="8" spans="2:14" x14ac:dyDescent="0.2">
      <c r="B8" s="174" t="s">
        <v>107</v>
      </c>
      <c r="C8" s="103">
        <v>0.77911688721251049</v>
      </c>
      <c r="D8" s="103">
        <v>0.74195216638285544</v>
      </c>
      <c r="E8" s="103">
        <v>0.72035964256298912</v>
      </c>
      <c r="F8" s="103">
        <v>0.68654485608206184</v>
      </c>
      <c r="G8" s="103">
        <v>0.68728120406727</v>
      </c>
      <c r="H8" s="103">
        <v>0.75435991683108972</v>
      </c>
      <c r="I8" s="103">
        <v>0.71877411269178293</v>
      </c>
      <c r="J8" s="103">
        <v>0.75050554397142932</v>
      </c>
      <c r="K8" s="103">
        <v>0.70414351592233704</v>
      </c>
      <c r="L8" s="103">
        <v>0.85982113733646537</v>
      </c>
      <c r="M8" s="103">
        <v>0.7066792787586027</v>
      </c>
      <c r="N8" s="103">
        <v>0.66227539006583636</v>
      </c>
    </row>
    <row r="9" spans="2:14" x14ac:dyDescent="0.2">
      <c r="B9" s="174" t="s">
        <v>108</v>
      </c>
      <c r="C9" s="103">
        <v>2.1041044867038727</v>
      </c>
      <c r="D9" s="103">
        <v>2.0800833320617675</v>
      </c>
      <c r="E9" s="103">
        <v>2.0430586612224579</v>
      </c>
      <c r="F9" s="103">
        <v>2.0751470780372618</v>
      </c>
      <c r="G9" s="103">
        <v>2.034588614702225</v>
      </c>
      <c r="H9" s="103">
        <v>2.0328936433792113</v>
      </c>
      <c r="I9" s="103">
        <v>2.0768396413326262</v>
      </c>
      <c r="J9" s="103">
        <v>2.0221683955192566</v>
      </c>
      <c r="K9" s="103">
        <v>2.0734318888187411</v>
      </c>
      <c r="L9" s="103">
        <v>2.1016421413421633</v>
      </c>
      <c r="M9" s="103">
        <v>2.0397591865062714</v>
      </c>
      <c r="N9" s="103">
        <v>2.0509146428108216</v>
      </c>
    </row>
    <row r="10" spans="2:14" x14ac:dyDescent="0.2">
      <c r="B10" s="174" t="s">
        <v>109</v>
      </c>
      <c r="C10" s="103">
        <v>0.64967849850654602</v>
      </c>
      <c r="D10" s="103">
        <v>0.64044625759124763</v>
      </c>
      <c r="E10" s="103">
        <v>0.68571500182151801</v>
      </c>
      <c r="F10" s="103">
        <v>0.69094270467758179</v>
      </c>
      <c r="G10" s="103">
        <v>0.67090778946876528</v>
      </c>
      <c r="H10" s="103">
        <v>0.68781795501708987</v>
      </c>
      <c r="I10" s="103">
        <v>0.63542119860649116</v>
      </c>
      <c r="J10" s="103">
        <v>0.69136024713516242</v>
      </c>
      <c r="K10" s="103">
        <v>0.64604676365852354</v>
      </c>
      <c r="L10" s="103">
        <v>0.65822622776031492</v>
      </c>
      <c r="M10" s="103">
        <v>0.66172079443931586</v>
      </c>
      <c r="N10" s="103">
        <v>0.62488821744918821</v>
      </c>
    </row>
    <row r="11" spans="2:14" x14ac:dyDescent="0.2">
      <c r="B11" s="175"/>
      <c r="C11" s="104"/>
      <c r="D11" s="104"/>
      <c r="E11" s="104"/>
      <c r="F11" s="104"/>
      <c r="G11" s="104"/>
    </row>
    <row r="12" spans="2:14" x14ac:dyDescent="0.2">
      <c r="B12" s="107" t="s">
        <v>314</v>
      </c>
      <c r="C12" s="104"/>
      <c r="D12" s="104"/>
      <c r="E12" s="104"/>
      <c r="F12" s="104"/>
      <c r="G12" s="104"/>
    </row>
    <row r="13" spans="2:14" x14ac:dyDescent="0.2">
      <c r="B13" s="174" t="s">
        <v>315</v>
      </c>
      <c r="C13" s="174" t="s">
        <v>92</v>
      </c>
      <c r="D13" s="174" t="s">
        <v>93</v>
      </c>
      <c r="E13" s="173" t="s">
        <v>94</v>
      </c>
      <c r="F13" s="173" t="s">
        <v>95</v>
      </c>
      <c r="G13" s="173" t="s">
        <v>96</v>
      </c>
      <c r="H13" s="173" t="s">
        <v>97</v>
      </c>
      <c r="I13" s="173" t="s">
        <v>98</v>
      </c>
      <c r="J13" s="173" t="s">
        <v>99</v>
      </c>
      <c r="K13" s="173" t="s">
        <v>100</v>
      </c>
      <c r="L13" s="173" t="s">
        <v>101</v>
      </c>
      <c r="M13" s="173" t="s">
        <v>102</v>
      </c>
      <c r="N13" s="173" t="s">
        <v>103</v>
      </c>
    </row>
    <row r="14" spans="2:14" x14ac:dyDescent="0.2">
      <c r="B14" s="173" t="s">
        <v>316</v>
      </c>
      <c r="C14" s="104">
        <v>0.35990603858784803</v>
      </c>
      <c r="D14" s="104">
        <v>0.36124196431200883</v>
      </c>
      <c r="E14" s="104">
        <v>0.36257413098528429</v>
      </c>
      <c r="F14" s="104">
        <v>0.36389879013407139</v>
      </c>
      <c r="G14" s="104">
        <v>0.36521221440956914</v>
      </c>
      <c r="H14" s="103">
        <v>0.36651070807585734</v>
      </c>
      <c r="I14" s="103">
        <v>0.36779061740902175</v>
      </c>
      <c r="J14" s="103">
        <v>0.36904834097806594</v>
      </c>
      <c r="K14" s="103">
        <v>0.37028033977867986</v>
      </c>
      <c r="L14" s="103">
        <v>0.37148314719135123</v>
      </c>
      <c r="M14" s="103">
        <v>0.37265337873579968</v>
      </c>
      <c r="N14" s="103">
        <v>0.37378774159428568</v>
      </c>
    </row>
    <row r="15" spans="2:14" x14ac:dyDescent="0.2">
      <c r="B15" s="173" t="s">
        <v>317</v>
      </c>
      <c r="C15" s="103">
        <v>1.1872999200077634</v>
      </c>
      <c r="D15" s="103">
        <v>1.1904478537447702</v>
      </c>
      <c r="E15" s="103">
        <v>1.1935869297714365</v>
      </c>
      <c r="F15" s="103">
        <v>1.1967083153014</v>
      </c>
      <c r="G15" s="103">
        <v>1.1998032273261239</v>
      </c>
      <c r="H15" s="103">
        <v>1.2028629573286778</v>
      </c>
      <c r="I15" s="103">
        <v>1.2058788957879132</v>
      </c>
      <c r="J15" s="103">
        <v>1.2088425564040823</v>
      </c>
      <c r="K15" s="103">
        <v>1.2117455999777365</v>
      </c>
      <c r="L15" s="103">
        <v>1.2145798578747082</v>
      </c>
      <c r="M15" s="103">
        <v>1.2173373550111548</v>
      </c>
      <c r="N15" s="103">
        <v>1.220010332293989</v>
      </c>
    </row>
    <row r="16" spans="2:14" x14ac:dyDescent="0.2">
      <c r="B16" s="104"/>
    </row>
    <row r="17" spans="2:14" x14ac:dyDescent="0.2">
      <c r="B17" s="106" t="s">
        <v>318</v>
      </c>
    </row>
    <row r="18" spans="2:14" x14ac:dyDescent="0.2">
      <c r="B18" s="102" t="s">
        <v>91</v>
      </c>
      <c r="C18" s="102" t="s">
        <v>92</v>
      </c>
      <c r="D18" s="102" t="s">
        <v>93</v>
      </c>
      <c r="E18" s="102" t="s">
        <v>94</v>
      </c>
      <c r="F18" s="102" t="s">
        <v>95</v>
      </c>
      <c r="G18" s="102" t="s">
        <v>96</v>
      </c>
      <c r="H18" s="102" t="s">
        <v>97</v>
      </c>
      <c r="I18" s="102" t="s">
        <v>98</v>
      </c>
      <c r="J18" s="102" t="s">
        <v>99</v>
      </c>
      <c r="K18" s="102" t="s">
        <v>100</v>
      </c>
      <c r="L18" s="102" t="s">
        <v>101</v>
      </c>
      <c r="M18" s="102" t="s">
        <v>102</v>
      </c>
      <c r="N18" s="102" t="s">
        <v>103</v>
      </c>
    </row>
    <row r="19" spans="2:14" x14ac:dyDescent="0.2">
      <c r="B19" s="176" t="s">
        <v>104</v>
      </c>
      <c r="C19" s="103">
        <f>C5</f>
        <v>0.88275303217222678</v>
      </c>
      <c r="D19" s="103">
        <f t="shared" ref="D19:N20" si="0">D5</f>
        <v>0.77035236962994946</v>
      </c>
      <c r="E19" s="103">
        <f t="shared" si="0"/>
        <v>0.65650672488651463</v>
      </c>
      <c r="F19" s="103">
        <f t="shared" si="0"/>
        <v>0.77228862484839256</v>
      </c>
      <c r="G19" s="103">
        <f t="shared" si="0"/>
        <v>0.90788126533333957</v>
      </c>
      <c r="H19" s="103">
        <f t="shared" si="0"/>
        <v>0.52759847168678509</v>
      </c>
      <c r="I19" s="103">
        <f t="shared" si="0"/>
        <v>0.68416985132659791</v>
      </c>
      <c r="J19" s="103">
        <f t="shared" si="0"/>
        <v>0.70353119981061152</v>
      </c>
      <c r="K19" s="103">
        <f t="shared" si="0"/>
        <v>0.69318457940636913</v>
      </c>
      <c r="L19" s="103">
        <f t="shared" si="0"/>
        <v>0.50196191605844465</v>
      </c>
      <c r="M19" s="103">
        <f t="shared" si="0"/>
        <v>0.69137824627772992</v>
      </c>
      <c r="N19" s="103">
        <f t="shared" si="0"/>
        <v>0.67066663596381204</v>
      </c>
    </row>
    <row r="20" spans="2:14" x14ac:dyDescent="0.2">
      <c r="B20" s="176" t="s">
        <v>105</v>
      </c>
      <c r="C20" s="103">
        <f>C6</f>
        <v>0.71729329187412838</v>
      </c>
      <c r="D20" s="103">
        <f t="shared" si="0"/>
        <v>0.71247525181501248</v>
      </c>
      <c r="E20" s="103">
        <f t="shared" si="0"/>
        <v>0.71664968139548868</v>
      </c>
      <c r="F20" s="103">
        <f t="shared" si="0"/>
        <v>0.77918498797180635</v>
      </c>
      <c r="G20" s="103">
        <f t="shared" si="0"/>
        <v>0.86874060074397341</v>
      </c>
      <c r="H20" s="103">
        <f t="shared" si="0"/>
        <v>0.66921319437415105</v>
      </c>
      <c r="I20" s="103">
        <f t="shared" si="0"/>
        <v>0.63259474109480862</v>
      </c>
      <c r="J20" s="103">
        <f t="shared" si="0"/>
        <v>0.72256633139855087</v>
      </c>
      <c r="K20" s="103">
        <f t="shared" si="0"/>
        <v>0.68966891252590712</v>
      </c>
      <c r="L20" s="103">
        <f t="shared" si="0"/>
        <v>0.73735927978279592</v>
      </c>
      <c r="M20" s="103">
        <f t="shared" si="0"/>
        <v>0.65908811994740735</v>
      </c>
      <c r="N20" s="103">
        <f t="shared" si="0"/>
        <v>0.65057562034256966</v>
      </c>
    </row>
    <row r="21" spans="2:14" x14ac:dyDescent="0.2">
      <c r="B21" s="176" t="s">
        <v>106</v>
      </c>
      <c r="C21" s="103">
        <f t="shared" ref="C21:N22" si="1">C7</f>
        <v>0.77037955798017321</v>
      </c>
      <c r="D21" s="103">
        <f t="shared" si="1"/>
        <v>0.72443279587287746</v>
      </c>
      <c r="E21" s="103">
        <f t="shared" si="1"/>
        <v>0.77581845924703807</v>
      </c>
      <c r="F21" s="103">
        <f t="shared" si="1"/>
        <v>0.77085988080829904</v>
      </c>
      <c r="G21" s="103">
        <f t="shared" si="1"/>
        <v>0.7922420818332675</v>
      </c>
      <c r="H21" s="103">
        <f t="shared" si="1"/>
        <v>0.72738984401965245</v>
      </c>
      <c r="I21" s="103">
        <f t="shared" si="1"/>
        <v>0.74133143895843501</v>
      </c>
      <c r="J21" s="103">
        <f t="shared" si="1"/>
        <v>0.68709328895212851</v>
      </c>
      <c r="K21" s="103">
        <f t="shared" si="1"/>
        <v>0.69893347354776802</v>
      </c>
      <c r="L21" s="103">
        <f t="shared" si="1"/>
        <v>0.70932656555914153</v>
      </c>
      <c r="M21" s="103">
        <f t="shared" si="1"/>
        <v>0.74200844353872664</v>
      </c>
      <c r="N21" s="103">
        <f t="shared" si="1"/>
        <v>0.97092480040221052</v>
      </c>
    </row>
    <row r="22" spans="2:14" x14ac:dyDescent="0.2">
      <c r="B22" s="176" t="s">
        <v>107</v>
      </c>
      <c r="C22" s="103">
        <f t="shared" si="1"/>
        <v>0.77911688721251049</v>
      </c>
      <c r="D22" s="103">
        <f t="shared" si="1"/>
        <v>0.74195216638285544</v>
      </c>
      <c r="E22" s="103">
        <f t="shared" si="1"/>
        <v>0.72035964256298912</v>
      </c>
      <c r="F22" s="103">
        <f t="shared" si="1"/>
        <v>0.68654485608206184</v>
      </c>
      <c r="G22" s="103">
        <f t="shared" si="1"/>
        <v>0.68728120406727</v>
      </c>
      <c r="H22" s="103">
        <f t="shared" si="1"/>
        <v>0.75435991683108972</v>
      </c>
      <c r="I22" s="103">
        <f t="shared" si="1"/>
        <v>0.71877411269178293</v>
      </c>
      <c r="J22" s="103">
        <f t="shared" si="1"/>
        <v>0.75050554397142932</v>
      </c>
      <c r="K22" s="103">
        <f t="shared" si="1"/>
        <v>0.70414351592233704</v>
      </c>
      <c r="L22" s="103">
        <f t="shared" si="1"/>
        <v>0.85982113733646537</v>
      </c>
      <c r="M22" s="103">
        <f t="shared" si="1"/>
        <v>0.7066792787586027</v>
      </c>
      <c r="N22" s="103">
        <f t="shared" si="1"/>
        <v>0.66227539006583636</v>
      </c>
    </row>
    <row r="23" spans="2:14" x14ac:dyDescent="0.2">
      <c r="B23" s="176" t="s">
        <v>108</v>
      </c>
      <c r="C23" s="103">
        <f>C9*C14</f>
        <v>0.75727991058450816</v>
      </c>
      <c r="D23" s="103">
        <f t="shared" ref="D23:N24" si="2">D9*D14</f>
        <v>0.75141338880666142</v>
      </c>
      <c r="E23" s="103">
        <f t="shared" si="2"/>
        <v>0.74076021864469099</v>
      </c>
      <c r="F23" s="103">
        <f t="shared" si="2"/>
        <v>0.75514351104801303</v>
      </c>
      <c r="G23" s="103">
        <f t="shared" si="2"/>
        <v>0.74305661338789719</v>
      </c>
      <c r="H23" s="103">
        <f t="shared" si="2"/>
        <v>0.74507728867782419</v>
      </c>
      <c r="I23" s="103">
        <f t="shared" si="2"/>
        <v>0.76384213394525791</v>
      </c>
      <c r="J23" s="103">
        <f t="shared" si="2"/>
        <v>0.74627789154465918</v>
      </c>
      <c r="K23" s="103">
        <f t="shared" si="2"/>
        <v>0.76775106429975337</v>
      </c>
      <c r="L23" s="103">
        <f t="shared" si="2"/>
        <v>0.78072463693575744</v>
      </c>
      <c r="M23" s="103">
        <f t="shared" si="2"/>
        <v>0.76012315265894825</v>
      </c>
      <c r="N23" s="103">
        <f t="shared" si="2"/>
        <v>0.76660675253890809</v>
      </c>
    </row>
    <row r="24" spans="2:14" x14ac:dyDescent="0.2">
      <c r="B24" s="176" t="s">
        <v>109</v>
      </c>
      <c r="C24" s="103">
        <f>C10*C15</f>
        <v>0.77136322930758594</v>
      </c>
      <c r="D24" s="103">
        <f t="shared" si="2"/>
        <v>0.76241787278837103</v>
      </c>
      <c r="E24" s="103">
        <f t="shared" si="2"/>
        <v>0.8184604637223607</v>
      </c>
      <c r="F24" s="103">
        <f t="shared" si="2"/>
        <v>0.82685688008450164</v>
      </c>
      <c r="G24" s="103">
        <f t="shared" si="2"/>
        <v>0.80495733104286027</v>
      </c>
      <c r="H24" s="103">
        <f t="shared" si="2"/>
        <v>0.82735073947562021</v>
      </c>
      <c r="I24" s="103">
        <f t="shared" si="2"/>
        <v>0.76624101333582784</v>
      </c>
      <c r="J24" s="103">
        <f t="shared" si="2"/>
        <v>0.83574568854302789</v>
      </c>
      <c r="K24" s="103">
        <f t="shared" si="2"/>
        <v>0.78284432324307252</v>
      </c>
      <c r="L24" s="103">
        <f t="shared" si="2"/>
        <v>0.79946831816252861</v>
      </c>
      <c r="M24" s="103">
        <f t="shared" si="2"/>
        <v>0.80553744165863683</v>
      </c>
      <c r="N24" s="103">
        <f t="shared" si="2"/>
        <v>0.76237008181678256</v>
      </c>
    </row>
    <row r="25" spans="2:14" x14ac:dyDescent="0.2">
      <c r="B25" s="175"/>
    </row>
    <row r="26" spans="2:14" x14ac:dyDescent="0.2">
      <c r="B26" s="107" t="s">
        <v>319</v>
      </c>
    </row>
    <row r="27" spans="2:14" x14ac:dyDescent="0.2">
      <c r="B27" s="102" t="s">
        <v>320</v>
      </c>
      <c r="C27" s="102" t="s">
        <v>92</v>
      </c>
      <c r="D27" s="102" t="s">
        <v>93</v>
      </c>
      <c r="E27" s="102" t="s">
        <v>94</v>
      </c>
      <c r="F27" s="102" t="s">
        <v>95</v>
      </c>
      <c r="G27" s="102" t="s">
        <v>96</v>
      </c>
      <c r="H27" s="102" t="s">
        <v>97</v>
      </c>
      <c r="I27" s="102" t="s">
        <v>98</v>
      </c>
      <c r="J27" s="102" t="s">
        <v>99</v>
      </c>
      <c r="K27" s="102" t="s">
        <v>100</v>
      </c>
      <c r="L27" s="102" t="s">
        <v>101</v>
      </c>
      <c r="M27" s="102" t="s">
        <v>102</v>
      </c>
      <c r="N27" s="102" t="s">
        <v>103</v>
      </c>
    </row>
    <row r="28" spans="2:14" x14ac:dyDescent="0.2">
      <c r="B28" s="102" t="s">
        <v>104</v>
      </c>
      <c r="C28" s="103">
        <f>IF(C19&lt;=raw_materials!$D17,raw_materials!$C17,IF(C19&lt;=raw_materials!$F17,raw_materials!$E17,IF(C19&lt;=raw_materials!$H17,raw_materials!$G17,0)))</f>
        <v>1.5</v>
      </c>
      <c r="D28" s="103">
        <f>IF(D19&lt;=raw_materials!$D17,raw_materials!$C17,IF(D19&lt;=raw_materials!$F17,raw_materials!$E17,IF(D19&lt;=raw_materials!$H17,raw_materials!$G17,0)))</f>
        <v>1.5</v>
      </c>
      <c r="E28" s="103">
        <f>IF(E19&lt;=raw_materials!$D17,raw_materials!$C17,IF(E19&lt;=raw_materials!$F17,raw_materials!$E17,IF(E19&lt;=raw_materials!$H17,raw_materials!$G17,0)))</f>
        <v>1.5</v>
      </c>
      <c r="F28" s="103">
        <f>IF(F19&lt;=raw_materials!$D17,raw_materials!$C17,IF(F19&lt;=raw_materials!$F17,raw_materials!$E17,IF(F19&lt;=raw_materials!$H17,raw_materials!$G17,0)))</f>
        <v>1.5</v>
      </c>
      <c r="G28" s="103">
        <f>IF(G19&lt;=raw_materials!$D17,raw_materials!$C17,IF(G19&lt;=raw_materials!$F17,raw_materials!$E17,IF(G19&lt;=raw_materials!$H17,raw_materials!$G17,0)))</f>
        <v>1</v>
      </c>
      <c r="H28" s="103">
        <f>IF(H19&lt;=raw_materials!$D17,raw_materials!$C17,IF(H19&lt;=raw_materials!$F17,raw_materials!$E17,IF(H19&lt;=raw_materials!$H17,raw_materials!$G17,0)))</f>
        <v>1.5</v>
      </c>
      <c r="I28" s="103">
        <f>IF(I19&lt;=raw_materials!$D17,raw_materials!$C17,IF(I19&lt;=raw_materials!$F17,raw_materials!$E17,IF(I19&lt;=raw_materials!$H17,raw_materials!$G17,0)))</f>
        <v>1.5</v>
      </c>
      <c r="J28" s="103">
        <f>IF(J19&lt;=raw_materials!$D17,raw_materials!$C17,IF(J19&lt;=raw_materials!$F17,raw_materials!$E17,IF(J19&lt;=raw_materials!$H17,raw_materials!$G17,0)))</f>
        <v>1.5</v>
      </c>
      <c r="K28" s="103">
        <f>IF(K19&lt;=raw_materials!$D17,raw_materials!$C17,IF(K19&lt;=raw_materials!$F17,raw_materials!$E17,IF(K19&lt;=raw_materials!$H17,raw_materials!$G17,0)))</f>
        <v>1.5</v>
      </c>
      <c r="L28" s="103">
        <f>IF(L19&lt;=raw_materials!$D17,raw_materials!$C17,IF(L19&lt;=raw_materials!$F17,raw_materials!$E17,IF(L19&lt;=raw_materials!$H17,raw_materials!$G17,0)))</f>
        <v>1.5</v>
      </c>
      <c r="M28" s="103">
        <f>IF(M19&lt;=raw_materials!$D17,raw_materials!$C17,IF(M19&lt;=raw_materials!$F17,raw_materials!$E17,IF(M19&lt;=raw_materials!$H17,raw_materials!$G17,0)))</f>
        <v>1.5</v>
      </c>
      <c r="N28" s="103">
        <f>IF(N19&lt;=raw_materials!$D17,raw_materials!$C17,IF(N19&lt;=raw_materials!$F17,raw_materials!$E17,IF(N19&lt;=raw_materials!$H17,raw_materials!$G17,0)))</f>
        <v>1.5</v>
      </c>
    </row>
    <row r="29" spans="2:14" x14ac:dyDescent="0.2">
      <c r="B29" s="102" t="s">
        <v>105</v>
      </c>
      <c r="C29" s="103">
        <f>IF(C20&lt;=raw_materials!$D18,raw_materials!$C18,IF(C20&lt;=raw_materials!$F18,raw_materials!$E18,IF(C20&lt;=raw_materials!$H18,raw_materials!$G18,0)))</f>
        <v>1.5</v>
      </c>
      <c r="D29" s="103">
        <f>IF(D20&lt;=raw_materials!$D18,raw_materials!$C18,IF(D20&lt;=raw_materials!$F18,raw_materials!$E18,IF(D20&lt;=raw_materials!$H18,raw_materials!$G18,0)))</f>
        <v>1.5</v>
      </c>
      <c r="E29" s="103">
        <f>IF(E20&lt;=raw_materials!$D18,raw_materials!$C18,IF(E20&lt;=raw_materials!$F18,raw_materials!$E18,IF(E20&lt;=raw_materials!$H18,raw_materials!$G18,0)))</f>
        <v>1.5</v>
      </c>
      <c r="F29" s="103">
        <f>IF(F20&lt;=raw_materials!$D18,raw_materials!$C18,IF(F20&lt;=raw_materials!$F18,raw_materials!$E18,IF(F20&lt;=raw_materials!$H18,raw_materials!$G18,0)))</f>
        <v>1.5</v>
      </c>
      <c r="G29" s="103">
        <f>IF(G20&lt;=raw_materials!$D18,raw_materials!$C18,IF(G20&lt;=raw_materials!$F18,raw_materials!$E18,IF(G20&lt;=raw_materials!$H18,raw_materials!$G18,0)))</f>
        <v>1</v>
      </c>
      <c r="H29" s="103">
        <f>IF(H20&lt;=raw_materials!$D18,raw_materials!$C18,IF(H20&lt;=raw_materials!$F18,raw_materials!$E18,IF(H20&lt;=raw_materials!$H18,raw_materials!$G18,0)))</f>
        <v>1.5</v>
      </c>
      <c r="I29" s="103">
        <f>IF(I20&lt;=raw_materials!$D18,raw_materials!$C18,IF(I20&lt;=raw_materials!$F18,raw_materials!$E18,IF(I20&lt;=raw_materials!$H18,raw_materials!$G18,0)))</f>
        <v>1.5</v>
      </c>
      <c r="J29" s="103">
        <f>IF(J20&lt;=raw_materials!$D18,raw_materials!$C18,IF(J20&lt;=raw_materials!$F18,raw_materials!$E18,IF(J20&lt;=raw_materials!$H18,raw_materials!$G18,0)))</f>
        <v>1.5</v>
      </c>
      <c r="K29" s="103">
        <f>IF(K20&lt;=raw_materials!$D18,raw_materials!$C18,IF(K20&lt;=raw_materials!$F18,raw_materials!$E18,IF(K20&lt;=raw_materials!$H18,raw_materials!$G18,0)))</f>
        <v>1.5</v>
      </c>
      <c r="L29" s="103">
        <f>IF(L20&lt;=raw_materials!$D18,raw_materials!$C18,IF(L20&lt;=raw_materials!$F18,raw_materials!$E18,IF(L20&lt;=raw_materials!$H18,raw_materials!$G18,0)))</f>
        <v>1.5</v>
      </c>
      <c r="M29" s="103">
        <f>IF(M20&lt;=raw_materials!$D18,raw_materials!$C18,IF(M20&lt;=raw_materials!$F18,raw_materials!$E18,IF(M20&lt;=raw_materials!$H18,raw_materials!$G18,0)))</f>
        <v>1.5</v>
      </c>
      <c r="N29" s="103">
        <f>IF(N20&lt;=raw_materials!$D18,raw_materials!$C18,IF(N20&lt;=raw_materials!$F18,raw_materials!$E18,IF(N20&lt;=raw_materials!$H18,raw_materials!$G18,0)))</f>
        <v>1.5</v>
      </c>
    </row>
    <row r="30" spans="2:14" x14ac:dyDescent="0.2">
      <c r="B30" s="102" t="s">
        <v>106</v>
      </c>
      <c r="C30" s="103">
        <f>IF(C21&lt;=raw_materials!$D19,raw_materials!$C19,IF(C21&lt;=raw_materials!$F19,raw_materials!$E19,IF(C21&lt;=raw_materials!$H19,raw_materials!$G19,0)))</f>
        <v>1.5</v>
      </c>
      <c r="D30" s="103">
        <f>IF(D21&lt;=raw_materials!$D19,raw_materials!$C19,IF(D21&lt;=raw_materials!$F19,raw_materials!$E19,IF(D21&lt;=raw_materials!$H19,raw_materials!$G19,0)))</f>
        <v>1.5</v>
      </c>
      <c r="E30" s="103">
        <f>IF(E21&lt;=raw_materials!$D19,raw_materials!$C19,IF(E21&lt;=raw_materials!$F19,raw_materials!$E19,IF(E21&lt;=raw_materials!$H19,raw_materials!$G19,0)))</f>
        <v>1.5</v>
      </c>
      <c r="F30" s="103">
        <f>IF(F21&lt;=raw_materials!$D19,raw_materials!$C19,IF(F21&lt;=raw_materials!$F19,raw_materials!$E19,IF(F21&lt;=raw_materials!$H19,raw_materials!$G19,0)))</f>
        <v>1.5</v>
      </c>
      <c r="G30" s="103">
        <f>IF(G21&lt;=raw_materials!$D19,raw_materials!$C19,IF(G21&lt;=raw_materials!$F19,raw_materials!$E19,IF(G21&lt;=raw_materials!$H19,raw_materials!$G19,0)))</f>
        <v>1.5</v>
      </c>
      <c r="H30" s="103">
        <f>IF(H21&lt;=raw_materials!$D19,raw_materials!$C19,IF(H21&lt;=raw_materials!$F19,raw_materials!$E19,IF(H21&lt;=raw_materials!$H19,raw_materials!$G19,0)))</f>
        <v>1.5</v>
      </c>
      <c r="I30" s="103">
        <f>IF(I21&lt;=raw_materials!$D19,raw_materials!$C19,IF(I21&lt;=raw_materials!$F19,raw_materials!$E19,IF(I21&lt;=raw_materials!$H19,raw_materials!$G19,0)))</f>
        <v>1.5</v>
      </c>
      <c r="J30" s="103">
        <f>IF(J21&lt;=raw_materials!$D19,raw_materials!$C19,IF(J21&lt;=raw_materials!$F19,raw_materials!$E19,IF(J21&lt;=raw_materials!$H19,raw_materials!$G19,0)))</f>
        <v>1.5</v>
      </c>
      <c r="K30" s="103">
        <f>IF(K21&lt;=raw_materials!$D19,raw_materials!$C19,IF(K21&lt;=raw_materials!$F19,raw_materials!$E19,IF(K21&lt;=raw_materials!$H19,raw_materials!$G19,0)))</f>
        <v>1.5</v>
      </c>
      <c r="L30" s="103">
        <f>IF(L21&lt;=raw_materials!$D19,raw_materials!$C19,IF(L21&lt;=raw_materials!$F19,raw_materials!$E19,IF(L21&lt;=raw_materials!$H19,raw_materials!$G19,0)))</f>
        <v>1.5</v>
      </c>
      <c r="M30" s="103">
        <f>IF(M21&lt;=raw_materials!$D19,raw_materials!$C19,IF(M21&lt;=raw_materials!$F19,raw_materials!$E19,IF(M21&lt;=raw_materials!$H19,raw_materials!$G19,0)))</f>
        <v>1.5</v>
      </c>
      <c r="N30" s="103">
        <f>IF(N21&lt;=raw_materials!$D19,raw_materials!$C19,IF(N21&lt;=raw_materials!$F19,raw_materials!$E19,IF(N21&lt;=raw_materials!$H19,raw_materials!$G19,0)))</f>
        <v>1</v>
      </c>
    </row>
    <row r="31" spans="2:14" x14ac:dyDescent="0.2">
      <c r="B31" s="102" t="s">
        <v>107</v>
      </c>
      <c r="C31" s="103">
        <f>IF(C22&lt;=raw_materials!$D20,raw_materials!$C20,IF(C22&lt;=raw_materials!$F20,raw_materials!$E20,IF(C22&lt;=raw_materials!$H20,raw_materials!$G20,0)))</f>
        <v>1.5</v>
      </c>
      <c r="D31" s="103">
        <f>IF(D22&lt;=raw_materials!$D20,raw_materials!$C20,IF(D22&lt;=raw_materials!$F20,raw_materials!$E20,IF(D22&lt;=raw_materials!$H20,raw_materials!$G20,0)))</f>
        <v>1.5</v>
      </c>
      <c r="E31" s="103">
        <f>IF(E22&lt;=raw_materials!$D20,raw_materials!$C20,IF(E22&lt;=raw_materials!$F20,raw_materials!$E20,IF(E22&lt;=raw_materials!$H20,raw_materials!$G20,0)))</f>
        <v>1.5</v>
      </c>
      <c r="F31" s="103">
        <f>IF(F22&lt;=raw_materials!$D20,raw_materials!$C20,IF(F22&lt;=raw_materials!$F20,raw_materials!$E20,IF(F22&lt;=raw_materials!$H20,raw_materials!$G20,0)))</f>
        <v>1.5</v>
      </c>
      <c r="G31" s="103">
        <f>IF(G22&lt;=raw_materials!$D20,raw_materials!$C20,IF(G22&lt;=raw_materials!$F20,raw_materials!$E20,IF(G22&lt;=raw_materials!$H20,raw_materials!$G20,0)))</f>
        <v>1.5</v>
      </c>
      <c r="H31" s="103">
        <f>IF(H22&lt;=raw_materials!$D20,raw_materials!$C20,IF(H22&lt;=raw_materials!$F20,raw_materials!$E20,IF(H22&lt;=raw_materials!$H20,raw_materials!$G20,0)))</f>
        <v>1.5</v>
      </c>
      <c r="I31" s="103">
        <f>IF(I22&lt;=raw_materials!$D20,raw_materials!$C20,IF(I22&lt;=raw_materials!$F20,raw_materials!$E20,IF(I22&lt;=raw_materials!$H20,raw_materials!$G20,0)))</f>
        <v>1.5</v>
      </c>
      <c r="J31" s="103">
        <f>IF(J22&lt;=raw_materials!$D20,raw_materials!$C20,IF(J22&lt;=raw_materials!$F20,raw_materials!$E20,IF(J22&lt;=raw_materials!$H20,raw_materials!$G20,0)))</f>
        <v>1.5</v>
      </c>
      <c r="K31" s="103">
        <f>IF(K22&lt;=raw_materials!$D20,raw_materials!$C20,IF(K22&lt;=raw_materials!$F20,raw_materials!$E20,IF(K22&lt;=raw_materials!$H20,raw_materials!$G20,0)))</f>
        <v>1.5</v>
      </c>
      <c r="L31" s="103">
        <f>IF(L22&lt;=raw_materials!$D20,raw_materials!$C20,IF(L22&lt;=raw_materials!$F20,raw_materials!$E20,IF(L22&lt;=raw_materials!$H20,raw_materials!$G20,0)))</f>
        <v>1</v>
      </c>
      <c r="M31" s="103">
        <f>IF(M22&lt;=raw_materials!$D20,raw_materials!$C20,IF(M22&lt;=raw_materials!$F20,raw_materials!$E20,IF(M22&lt;=raw_materials!$H20,raw_materials!$G20,0)))</f>
        <v>1.5</v>
      </c>
      <c r="N31" s="103">
        <f>IF(N22&lt;=raw_materials!$D20,raw_materials!$C20,IF(N22&lt;=raw_materials!$F20,raw_materials!$E20,IF(N22&lt;=raw_materials!$H20,raw_materials!$G20,0)))</f>
        <v>1.5</v>
      </c>
    </row>
    <row r="32" spans="2:14" x14ac:dyDescent="0.2">
      <c r="B32" s="102" t="s">
        <v>108</v>
      </c>
      <c r="C32" s="103">
        <f>IF(C23&lt;=raw_materials!$D21,raw_materials!$C21,IF(C23&lt;=raw_materials!$F21,raw_materials!$E21,IF(C23&lt;=raw_materials!$H21,raw_materials!$G21,0)))</f>
        <v>1.5</v>
      </c>
      <c r="D32" s="103">
        <f>IF(D23&lt;=raw_materials!$D21,raw_materials!$C21,IF(D23&lt;=raw_materials!$F21,raw_materials!$E21,IF(D23&lt;=raw_materials!$H21,raw_materials!$G21,0)))</f>
        <v>1.5</v>
      </c>
      <c r="E32" s="103">
        <f>IF(E23&lt;=raw_materials!$D21,raw_materials!$C21,IF(E23&lt;=raw_materials!$F21,raw_materials!$E21,IF(E23&lt;=raw_materials!$H21,raw_materials!$G21,0)))</f>
        <v>1.5</v>
      </c>
      <c r="F32" s="103">
        <f>IF(F23&lt;=raw_materials!$D21,raw_materials!$C21,IF(F23&lt;=raw_materials!$F21,raw_materials!$E21,IF(F23&lt;=raw_materials!$H21,raw_materials!$G21,0)))</f>
        <v>1.5</v>
      </c>
      <c r="G32" s="103">
        <f>IF(G23&lt;=raw_materials!$D21,raw_materials!$C21,IF(G23&lt;=raw_materials!$F21,raw_materials!$E21,IF(G23&lt;=raw_materials!$H21,raw_materials!$G21,0)))</f>
        <v>1.5</v>
      </c>
      <c r="H32" s="103">
        <f>IF(H23&lt;=raw_materials!$D21,raw_materials!$C21,IF(H23&lt;=raw_materials!$F21,raw_materials!$E21,IF(H23&lt;=raw_materials!$H21,raw_materials!$G21,0)))</f>
        <v>1.5</v>
      </c>
      <c r="I32" s="103">
        <f>IF(I23&lt;=raw_materials!$D21,raw_materials!$C21,IF(I23&lt;=raw_materials!$F21,raw_materials!$E21,IF(I23&lt;=raw_materials!$H21,raw_materials!$G21,0)))</f>
        <v>1.5</v>
      </c>
      <c r="J32" s="103">
        <f>IF(J23&lt;=raw_materials!$D21,raw_materials!$C21,IF(J23&lt;=raw_materials!$F21,raw_materials!$E21,IF(J23&lt;=raw_materials!$H21,raw_materials!$G21,0)))</f>
        <v>1.5</v>
      </c>
      <c r="K32" s="103">
        <f>IF(K23&lt;=raw_materials!$D21,raw_materials!$C21,IF(K23&lt;=raw_materials!$F21,raw_materials!$E21,IF(K23&lt;=raw_materials!$H21,raw_materials!$G21,0)))</f>
        <v>1.5</v>
      </c>
      <c r="L32" s="103">
        <f>IF(L23&lt;=raw_materials!$D21,raw_materials!$C21,IF(L23&lt;=raw_materials!$F21,raw_materials!$E21,IF(L23&lt;=raw_materials!$H21,raw_materials!$G21,0)))</f>
        <v>1.5</v>
      </c>
      <c r="M32" s="103">
        <f>IF(M23&lt;=raw_materials!$D21,raw_materials!$C21,IF(M23&lt;=raw_materials!$F21,raw_materials!$E21,IF(M23&lt;=raw_materials!$H21,raw_materials!$G21,0)))</f>
        <v>1.5</v>
      </c>
      <c r="N32" s="103">
        <f>IF(N23&lt;=raw_materials!$D21,raw_materials!$C21,IF(N23&lt;=raw_materials!$F21,raw_materials!$E21,IF(N23&lt;=raw_materials!$H21,raw_materials!$G21,0)))</f>
        <v>1.5</v>
      </c>
    </row>
    <row r="33" spans="2:50" x14ac:dyDescent="0.2">
      <c r="B33" s="102" t="s">
        <v>109</v>
      </c>
      <c r="C33" s="103">
        <f>IF(C24&lt;=raw_materials!$D22,raw_materials!$C22,IF(C24&lt;=raw_materials!$F22,raw_materials!$E22,IF(C24&lt;=raw_materials!$H22,raw_materials!$G22,0)))</f>
        <v>1.5</v>
      </c>
      <c r="D33" s="103">
        <f>IF(D24&lt;=raw_materials!$D22,raw_materials!$C22,IF(D24&lt;=raw_materials!$F22,raw_materials!$E22,IF(D24&lt;=raw_materials!$H22,raw_materials!$G22,0)))</f>
        <v>1.5</v>
      </c>
      <c r="E33" s="103">
        <f>IF(E24&lt;=raw_materials!$D22,raw_materials!$C22,IF(E24&lt;=raw_materials!$F22,raw_materials!$E22,IF(E24&lt;=raw_materials!$H22,raw_materials!$G22,0)))</f>
        <v>1</v>
      </c>
      <c r="F33" s="103">
        <f>IF(F24&lt;=raw_materials!$D22,raw_materials!$C22,IF(F24&lt;=raw_materials!$F22,raw_materials!$E22,IF(F24&lt;=raw_materials!$H22,raw_materials!$G22,0)))</f>
        <v>1</v>
      </c>
      <c r="G33" s="103">
        <f>IF(G24&lt;=raw_materials!$D22,raw_materials!$C22,IF(G24&lt;=raw_materials!$F22,raw_materials!$E22,IF(G24&lt;=raw_materials!$H22,raw_materials!$G22,0)))</f>
        <v>1.5</v>
      </c>
      <c r="H33" s="103">
        <f>IF(H24&lt;=raw_materials!$D22,raw_materials!$C22,IF(H24&lt;=raw_materials!$F22,raw_materials!$E22,IF(H24&lt;=raw_materials!$H22,raw_materials!$G22,0)))</f>
        <v>1</v>
      </c>
      <c r="I33" s="103">
        <f>IF(I24&lt;=raw_materials!$D22,raw_materials!$C22,IF(I24&lt;=raw_materials!$F22,raw_materials!$E22,IF(I24&lt;=raw_materials!$H22,raw_materials!$G22,0)))</f>
        <v>1.5</v>
      </c>
      <c r="J33" s="103">
        <f>IF(J24&lt;=raw_materials!$D22,raw_materials!$C22,IF(J24&lt;=raw_materials!$F22,raw_materials!$E22,IF(J24&lt;=raw_materials!$H22,raw_materials!$G22,0)))</f>
        <v>1</v>
      </c>
      <c r="K33" s="103">
        <f>IF(K24&lt;=raw_materials!$D22,raw_materials!$C22,IF(K24&lt;=raw_materials!$F22,raw_materials!$E22,IF(K24&lt;=raw_materials!$H22,raw_materials!$G22,0)))</f>
        <v>1.5</v>
      </c>
      <c r="L33" s="103">
        <f>IF(L24&lt;=raw_materials!$D22,raw_materials!$C22,IF(L24&lt;=raw_materials!$F22,raw_materials!$E22,IF(L24&lt;=raw_materials!$H22,raw_materials!$G22,0)))</f>
        <v>1.5</v>
      </c>
      <c r="M33" s="103">
        <f>IF(M24&lt;=raw_materials!$D22,raw_materials!$C22,IF(M24&lt;=raw_materials!$F22,raw_materials!$E22,IF(M24&lt;=raw_materials!$H22,raw_materials!$G22,0)))</f>
        <v>1.5</v>
      </c>
      <c r="N33" s="103">
        <f>IF(N24&lt;=raw_materials!$D22,raw_materials!$C22,IF(N24&lt;=raw_materials!$F22,raw_materials!$E22,IF(N24&lt;=raw_materials!$H22,raw_materials!$G22,0)))</f>
        <v>1.5</v>
      </c>
    </row>
    <row r="35" spans="2:50" x14ac:dyDescent="0.2">
      <c r="B35" s="106" t="s">
        <v>321</v>
      </c>
    </row>
    <row r="36" spans="2:50" x14ac:dyDescent="0.2">
      <c r="B36" s="173" t="s">
        <v>273</v>
      </c>
      <c r="C36" s="173" t="s">
        <v>92</v>
      </c>
      <c r="D36" s="104"/>
      <c r="E36" s="104"/>
      <c r="F36" s="104"/>
      <c r="G36" s="173" t="s">
        <v>93</v>
      </c>
      <c r="H36" s="104"/>
      <c r="I36" s="104"/>
      <c r="J36" s="104"/>
      <c r="K36" s="173" t="s">
        <v>94</v>
      </c>
      <c r="L36" s="104"/>
      <c r="M36" s="104"/>
      <c r="N36" s="104"/>
      <c r="O36" s="173" t="s">
        <v>95</v>
      </c>
      <c r="P36" s="104"/>
      <c r="Q36" s="104"/>
      <c r="R36" s="104"/>
      <c r="S36" s="173" t="s">
        <v>96</v>
      </c>
      <c r="T36" s="104"/>
      <c r="U36" s="104"/>
      <c r="V36" s="104"/>
      <c r="W36" s="173" t="s">
        <v>97</v>
      </c>
      <c r="X36" s="104"/>
      <c r="Y36" s="104"/>
      <c r="Z36" s="104"/>
      <c r="AA36" s="173" t="s">
        <v>98</v>
      </c>
      <c r="AB36" s="104"/>
      <c r="AC36" s="104"/>
      <c r="AD36" s="104"/>
      <c r="AE36" s="173" t="s">
        <v>99</v>
      </c>
      <c r="AF36" s="104"/>
      <c r="AG36" s="104"/>
      <c r="AH36" s="104"/>
      <c r="AI36" s="173" t="s">
        <v>100</v>
      </c>
      <c r="AJ36" s="104"/>
      <c r="AK36" s="104"/>
      <c r="AL36" s="104"/>
      <c r="AM36" s="173" t="s">
        <v>101</v>
      </c>
      <c r="AN36" s="104"/>
      <c r="AO36" s="104"/>
      <c r="AP36" s="104"/>
      <c r="AQ36" s="173" t="s">
        <v>102</v>
      </c>
      <c r="AR36" s="104"/>
      <c r="AS36" s="104"/>
      <c r="AT36" s="104"/>
      <c r="AU36" s="173" t="s">
        <v>103</v>
      </c>
      <c r="AV36" s="104"/>
      <c r="AW36" s="104"/>
      <c r="AX36" s="104"/>
    </row>
    <row r="37" spans="2:50" x14ac:dyDescent="0.2">
      <c r="B37" s="173" t="s">
        <v>322</v>
      </c>
      <c r="C37" s="173">
        <v>1</v>
      </c>
      <c r="D37" s="173">
        <v>2</v>
      </c>
      <c r="E37" s="173">
        <v>3</v>
      </c>
      <c r="F37" s="173">
        <v>4</v>
      </c>
      <c r="G37" s="173">
        <v>1</v>
      </c>
      <c r="H37" s="173">
        <v>2</v>
      </c>
      <c r="I37" s="173">
        <v>3</v>
      </c>
      <c r="J37" s="173">
        <v>4</v>
      </c>
      <c r="K37" s="173">
        <v>1</v>
      </c>
      <c r="L37" s="173">
        <v>2</v>
      </c>
      <c r="M37" s="173">
        <v>3</v>
      </c>
      <c r="N37" s="173">
        <v>4</v>
      </c>
      <c r="O37" s="173">
        <v>1</v>
      </c>
      <c r="P37" s="173">
        <v>2</v>
      </c>
      <c r="Q37" s="173">
        <v>3</v>
      </c>
      <c r="R37" s="173">
        <v>4</v>
      </c>
      <c r="S37" s="173">
        <v>1</v>
      </c>
      <c r="T37" s="173">
        <v>2</v>
      </c>
      <c r="U37" s="173">
        <v>3</v>
      </c>
      <c r="V37" s="173">
        <v>4</v>
      </c>
      <c r="W37" s="173">
        <v>1</v>
      </c>
      <c r="X37" s="173">
        <v>2</v>
      </c>
      <c r="Y37" s="173">
        <v>3</v>
      </c>
      <c r="Z37" s="173">
        <v>4</v>
      </c>
      <c r="AA37" s="173">
        <v>1</v>
      </c>
      <c r="AB37" s="173">
        <v>2</v>
      </c>
      <c r="AC37" s="173">
        <v>3</v>
      </c>
      <c r="AD37" s="173">
        <v>4</v>
      </c>
      <c r="AE37" s="173">
        <v>1</v>
      </c>
      <c r="AF37" s="173">
        <v>2</v>
      </c>
      <c r="AG37" s="173">
        <v>3</v>
      </c>
      <c r="AH37" s="173">
        <v>4</v>
      </c>
      <c r="AI37" s="173">
        <v>1</v>
      </c>
      <c r="AJ37" s="173">
        <v>2</v>
      </c>
      <c r="AK37" s="173">
        <v>3</v>
      </c>
      <c r="AL37" s="173">
        <v>4</v>
      </c>
      <c r="AM37" s="173">
        <v>1</v>
      </c>
      <c r="AN37" s="173">
        <v>2</v>
      </c>
      <c r="AO37" s="173">
        <v>3</v>
      </c>
      <c r="AP37" s="173">
        <v>4</v>
      </c>
      <c r="AQ37" s="173">
        <v>1</v>
      </c>
      <c r="AR37" s="173">
        <v>2</v>
      </c>
      <c r="AS37" s="173">
        <v>3</v>
      </c>
      <c r="AT37" s="173">
        <v>4</v>
      </c>
      <c r="AU37" s="173">
        <v>1</v>
      </c>
      <c r="AV37" s="173">
        <v>2</v>
      </c>
      <c r="AW37" s="173">
        <v>3</v>
      </c>
      <c r="AX37" s="173">
        <v>4</v>
      </c>
    </row>
    <row r="38" spans="2:50" x14ac:dyDescent="0.2">
      <c r="B38" s="173" t="s">
        <v>104</v>
      </c>
      <c r="C38" s="103">
        <v>10021.961005604602</v>
      </c>
      <c r="D38" s="103">
        <v>2510.9816752626243</v>
      </c>
      <c r="E38" s="103">
        <v>25164.733912812586</v>
      </c>
      <c r="F38" s="103">
        <v>25219.64518704552</v>
      </c>
      <c r="G38" s="103">
        <v>17692.179235395437</v>
      </c>
      <c r="H38" s="103">
        <v>17730.590384044619</v>
      </c>
      <c r="I38" s="103">
        <v>10153.702233522454</v>
      </c>
      <c r="J38" s="103">
        <v>25439.055203174696</v>
      </c>
      <c r="K38" s="103">
        <v>25493.804885647136</v>
      </c>
      <c r="L38" s="103">
        <v>25548.495829201689</v>
      </c>
      <c r="M38" s="103">
        <v>25603.119238151201</v>
      </c>
      <c r="N38" s="103">
        <v>25657.666324691218</v>
      </c>
      <c r="O38" s="103">
        <v>25712.128310447646</v>
      </c>
      <c r="P38" s="103">
        <v>18036.547499616488</v>
      </c>
      <c r="Q38" s="103">
        <v>18074.53334578146</v>
      </c>
      <c r="R38" s="103">
        <v>18112.441237243656</v>
      </c>
      <c r="S38" s="103">
        <v>25928.950094808049</v>
      </c>
      <c r="T38" s="103">
        <v>10393.142135723308</v>
      </c>
      <c r="U38" s="103">
        <v>10414.649238940299</v>
      </c>
      <c r="V38" s="103">
        <v>2609.0244699806753</v>
      </c>
      <c r="W38" s="103">
        <v>26143.711499307632</v>
      </c>
      <c r="X38" s="103">
        <v>26197.014871775551</v>
      </c>
      <c r="Y38" s="103">
        <v>26250.146217950878</v>
      </c>
      <c r="Z38" s="103">
        <v>26303.096964916222</v>
      </c>
      <c r="AA38" s="103">
        <v>26355.858567616488</v>
      </c>
      <c r="AB38" s="103">
        <v>26408.422510375025</v>
      </c>
      <c r="AC38" s="103">
        <v>26460.780308405316</v>
      </c>
      <c r="AD38" s="103">
        <v>26512.923509318131</v>
      </c>
      <c r="AE38" s="103">
        <v>26564.8436946238</v>
      </c>
      <c r="AF38" s="103">
        <v>26616.532481229282</v>
      </c>
      <c r="AG38" s="103">
        <v>26667.981522929855</v>
      </c>
      <c r="AH38" s="103">
        <v>18703.427758326601</v>
      </c>
      <c r="AI38" s="103">
        <v>26770.127180149142</v>
      </c>
      <c r="AJ38" s="103">
        <v>26820.807301044035</v>
      </c>
      <c r="AK38" s="103">
        <v>26871.21469072756</v>
      </c>
      <c r="AL38" s="103">
        <v>26921.341209603564</v>
      </c>
      <c r="AM38" s="103">
        <v>26971.178763785614</v>
      </c>
      <c r="AN38" s="103">
        <v>27020.719306543244</v>
      </c>
      <c r="AO38" s="103">
        <v>27069.954839740756</v>
      </c>
      <c r="AP38" s="103">
        <v>27118.877415268147</v>
      </c>
      <c r="AQ38" s="103">
        <v>19017.235395524818</v>
      </c>
      <c r="AR38" s="103">
        <v>19051.02651167112</v>
      </c>
      <c r="AS38" s="103">
        <v>27263.688694937566</v>
      </c>
      <c r="AT38" s="103">
        <v>27311.281008823513</v>
      </c>
      <c r="AU38" s="103">
        <v>27358.521424379818</v>
      </c>
      <c r="AV38" s="103">
        <v>27405.40232323145</v>
      </c>
      <c r="AW38" s="103">
        <v>27451.916146805794</v>
      </c>
      <c r="AX38" s="103">
        <v>27498.055397691911</v>
      </c>
    </row>
    <row r="39" spans="2:50" x14ac:dyDescent="0.2">
      <c r="B39" s="173" t="s">
        <v>105</v>
      </c>
      <c r="C39" s="103">
        <v>15032.941508406904</v>
      </c>
      <c r="D39" s="103">
        <v>15065.890051575743</v>
      </c>
      <c r="E39" s="103">
        <v>15098.84034768755</v>
      </c>
      <c r="F39" s="103">
        <v>15131.787112227312</v>
      </c>
      <c r="G39" s="103">
        <v>15164.725058910377</v>
      </c>
      <c r="H39" s="103">
        <v>15197.648900609674</v>
      </c>
      <c r="I39" s="103">
        <v>15230.553350283679</v>
      </c>
      <c r="J39" s="103">
        <v>15263.433121904818</v>
      </c>
      <c r="K39" s="103">
        <v>15296.282931388283</v>
      </c>
      <c r="L39" s="103">
        <v>15329.097497521014</v>
      </c>
      <c r="M39" s="103">
        <v>15361.87154289072</v>
      </c>
      <c r="N39" s="103">
        <v>15394.599794814729</v>
      </c>
      <c r="O39" s="103">
        <v>15427.276986268587</v>
      </c>
      <c r="P39" s="103">
        <v>15459.897856814132</v>
      </c>
      <c r="Q39" s="103">
        <v>15492.457153526968</v>
      </c>
      <c r="R39" s="103">
        <v>1552.4949631923137</v>
      </c>
      <c r="S39" s="103">
        <v>1555.7370056884831</v>
      </c>
      <c r="T39" s="103">
        <v>15589.713203584963</v>
      </c>
      <c r="U39" s="103">
        <v>10935.381700887314</v>
      </c>
      <c r="V39" s="103">
        <v>15654.14681988405</v>
      </c>
      <c r="W39" s="103">
        <v>15686.226899584581</v>
      </c>
      <c r="X39" s="103">
        <v>15718.208923065331</v>
      </c>
      <c r="Y39" s="103">
        <v>15750.087730770527</v>
      </c>
      <c r="Z39" s="103">
        <v>15781.858178949733</v>
      </c>
      <c r="AA39" s="103">
        <v>15813.515140569893</v>
      </c>
      <c r="AB39" s="103">
        <v>15845.053506225015</v>
      </c>
      <c r="AC39" s="103">
        <v>15876.468185043188</v>
      </c>
      <c r="AD39" s="103">
        <v>15907.754105590879</v>
      </c>
      <c r="AE39" s="103">
        <v>15938.90621677428</v>
      </c>
      <c r="AF39" s="103">
        <v>15969.919488737569</v>
      </c>
      <c r="AG39" s="103">
        <v>16000.788913757913</v>
      </c>
      <c r="AH39" s="103">
        <v>16031.509507137089</v>
      </c>
      <c r="AI39" s="103">
        <v>16062.076308089485</v>
      </c>
      <c r="AJ39" s="103">
        <v>16092.48438062642</v>
      </c>
      <c r="AK39" s="103">
        <v>16122.728814436536</v>
      </c>
      <c r="AL39" s="103">
        <v>16152.80472576214</v>
      </c>
      <c r="AM39" s="103">
        <v>16182.707258271368</v>
      </c>
      <c r="AN39" s="103">
        <v>11348.702108748161</v>
      </c>
      <c r="AO39" s="103">
        <v>11369.381032691117</v>
      </c>
      <c r="AP39" s="103">
        <v>16271.326449160888</v>
      </c>
      <c r="AQ39" s="103">
        <v>16300.487481878417</v>
      </c>
      <c r="AR39" s="103">
        <v>16329.451295718105</v>
      </c>
      <c r="AS39" s="103">
        <v>16358.213216962538</v>
      </c>
      <c r="AT39" s="103">
        <v>16386.768605294106</v>
      </c>
      <c r="AU39" s="103">
        <v>16415.112854627889</v>
      </c>
      <c r="AV39" s="103">
        <v>11510.268975757208</v>
      </c>
      <c r="AW39" s="103">
        <v>16471.149688083475</v>
      </c>
      <c r="AX39" s="103">
        <v>16498.833238615145</v>
      </c>
    </row>
    <row r="40" spans="2:50" x14ac:dyDescent="0.2">
      <c r="B40" s="173" t="s">
        <v>106</v>
      </c>
      <c r="C40" s="103">
        <v>5010.9805028023011</v>
      </c>
      <c r="D40" s="103">
        <v>5021.9633505252477</v>
      </c>
      <c r="E40" s="103">
        <v>5032.946782562517</v>
      </c>
      <c r="F40" s="103">
        <v>5043.9290374091042</v>
      </c>
      <c r="G40" s="103">
        <v>5054.9083529701256</v>
      </c>
      <c r="H40" s="103">
        <v>5065.8829668698918</v>
      </c>
      <c r="I40" s="103">
        <v>5076.851116761226</v>
      </c>
      <c r="J40" s="103">
        <v>3561.4677284444574</v>
      </c>
      <c r="K40" s="103">
        <v>2039.5043908517712</v>
      </c>
      <c r="L40" s="103">
        <v>5109.6991658403376</v>
      </c>
      <c r="M40" s="103">
        <v>5120.6238476302397</v>
      </c>
      <c r="N40" s="103">
        <v>5131.5332649382435</v>
      </c>
      <c r="O40" s="103">
        <v>3599.6979634626705</v>
      </c>
      <c r="P40" s="103">
        <v>5153.2992856047113</v>
      </c>
      <c r="Q40" s="103">
        <v>5164.1523845089887</v>
      </c>
      <c r="R40" s="103">
        <v>5174.9832106410449</v>
      </c>
      <c r="S40" s="103">
        <v>5185.7900189616103</v>
      </c>
      <c r="T40" s="103">
        <v>3637.5997475031577</v>
      </c>
      <c r="U40" s="103">
        <v>3645.1272336291045</v>
      </c>
      <c r="V40" s="103">
        <v>3652.6342579729449</v>
      </c>
      <c r="W40" s="103">
        <v>5228.7422998615266</v>
      </c>
      <c r="X40" s="103">
        <v>5239.40297435511</v>
      </c>
      <c r="Y40" s="103">
        <v>5250.0292435901756</v>
      </c>
      <c r="Z40" s="103">
        <v>5260.6193929832443</v>
      </c>
      <c r="AA40" s="103">
        <v>5271.1717135232975</v>
      </c>
      <c r="AB40" s="103">
        <v>5281.6845020750052</v>
      </c>
      <c r="AC40" s="103">
        <v>5292.156061681063</v>
      </c>
      <c r="AD40" s="103">
        <v>5302.5847018636268</v>
      </c>
      <c r="AE40" s="103">
        <v>5312.9687389247601</v>
      </c>
      <c r="AF40" s="103">
        <v>5323.3064962458566</v>
      </c>
      <c r="AG40" s="103">
        <v>5333.5963045859717</v>
      </c>
      <c r="AH40" s="103">
        <v>5343.8365023790293</v>
      </c>
      <c r="AI40" s="103">
        <v>5354.0254360298286</v>
      </c>
      <c r="AJ40" s="103">
        <v>5364.1614602088066</v>
      </c>
      <c r="AK40" s="103">
        <v>5374.2429381455113</v>
      </c>
      <c r="AL40" s="103">
        <v>5384.2682419207131</v>
      </c>
      <c r="AM40" s="103">
        <v>5394.2357527571221</v>
      </c>
      <c r="AN40" s="103">
        <v>5404.1438613086484</v>
      </c>
      <c r="AO40" s="103">
        <v>5413.9909679481507</v>
      </c>
      <c r="AP40" s="103">
        <v>5423.7754830536296</v>
      </c>
      <c r="AQ40" s="103">
        <v>5433.4958272928061</v>
      </c>
      <c r="AR40" s="103">
        <v>5443.150431906035</v>
      </c>
      <c r="AS40" s="103">
        <v>5452.7377389875128</v>
      </c>
      <c r="AT40" s="103">
        <v>3823.5793412352914</v>
      </c>
      <c r="AU40" s="103">
        <v>2188.6817139503855</v>
      </c>
      <c r="AV40" s="103">
        <v>2192.4321858585163</v>
      </c>
      <c r="AW40" s="103">
        <v>3843.2682605528112</v>
      </c>
      <c r="AX40" s="103">
        <v>3849.7277556768672</v>
      </c>
    </row>
    <row r="41" spans="2:50" x14ac:dyDescent="0.2">
      <c r="B41" s="173" t="s">
        <v>107</v>
      </c>
      <c r="C41" s="103">
        <v>3006.5883016813805</v>
      </c>
      <c r="D41" s="103">
        <v>3013.1780103151486</v>
      </c>
      <c r="E41" s="103">
        <v>1207.907227815004</v>
      </c>
      <c r="F41" s="103">
        <v>3026.3574224454624</v>
      </c>
      <c r="G41" s="103">
        <v>3032.9450117820752</v>
      </c>
      <c r="H41" s="103">
        <v>3039.5297801219349</v>
      </c>
      <c r="I41" s="103">
        <v>3046.1106700567357</v>
      </c>
      <c r="J41" s="103">
        <v>3052.6866243809636</v>
      </c>
      <c r="K41" s="103">
        <v>3059.2565862776564</v>
      </c>
      <c r="L41" s="103">
        <v>3065.8194995042027</v>
      </c>
      <c r="M41" s="103">
        <v>3072.3743085781439</v>
      </c>
      <c r="N41" s="103">
        <v>3078.9199589629461</v>
      </c>
      <c r="O41" s="103">
        <v>3085.4553972537178</v>
      </c>
      <c r="P41" s="103">
        <v>3091.9795713628264</v>
      </c>
      <c r="Q41" s="103">
        <v>3098.4914307053937</v>
      </c>
      <c r="R41" s="103">
        <v>3104.9899263846269</v>
      </c>
      <c r="S41" s="103">
        <v>3111.4740113769658</v>
      </c>
      <c r="T41" s="103">
        <v>3117.9426407169926</v>
      </c>
      <c r="U41" s="103">
        <v>3124.3947716820899</v>
      </c>
      <c r="V41" s="103">
        <v>3130.8293639768099</v>
      </c>
      <c r="W41" s="103">
        <v>2196.071765941841</v>
      </c>
      <c r="X41" s="103">
        <v>3143.6417846130662</v>
      </c>
      <c r="Y41" s="103">
        <v>3150.0175461541053</v>
      </c>
      <c r="Z41" s="103">
        <v>3156.3716357899466</v>
      </c>
      <c r="AA41" s="103">
        <v>3162.7030281139782</v>
      </c>
      <c r="AB41" s="103">
        <v>3169.010701245003</v>
      </c>
      <c r="AC41" s="103">
        <v>3175.2936370086377</v>
      </c>
      <c r="AD41" s="103">
        <v>3181.5508211181759</v>
      </c>
      <c r="AE41" s="103">
        <v>3187.7812433548561</v>
      </c>
      <c r="AF41" s="103">
        <v>3193.9838977475138</v>
      </c>
      <c r="AG41" s="103">
        <v>2240.1104479261076</v>
      </c>
      <c r="AH41" s="103">
        <v>3206.3019014274178</v>
      </c>
      <c r="AI41" s="103">
        <v>3212.4152616178967</v>
      </c>
      <c r="AJ41" s="103">
        <v>3218.496876125284</v>
      </c>
      <c r="AK41" s="103">
        <v>3224.5457628873069</v>
      </c>
      <c r="AL41" s="103">
        <v>2261.3926616066992</v>
      </c>
      <c r="AM41" s="103">
        <v>1294.6165806617096</v>
      </c>
      <c r="AN41" s="103">
        <v>1296.9945267140758</v>
      </c>
      <c r="AO41" s="103">
        <v>3248.3945807688906</v>
      </c>
      <c r="AP41" s="103">
        <v>3254.2652898321776</v>
      </c>
      <c r="AQ41" s="103">
        <v>3260.0974963756835</v>
      </c>
      <c r="AR41" s="103">
        <v>3265.8902591436208</v>
      </c>
      <c r="AS41" s="103">
        <v>3271.6426433925076</v>
      </c>
      <c r="AT41" s="103">
        <v>3277.3537210588215</v>
      </c>
      <c r="AU41" s="103">
        <v>3283.0225709255783</v>
      </c>
      <c r="AV41" s="103">
        <v>3288.648278787774</v>
      </c>
      <c r="AW41" s="103">
        <v>3294.2299376166952</v>
      </c>
      <c r="AX41" s="103">
        <v>3299.7666477230291</v>
      </c>
    </row>
    <row r="42" spans="2:50" x14ac:dyDescent="0.2">
      <c r="B42" s="173" t="s">
        <v>108</v>
      </c>
      <c r="C42" s="103">
        <v>10000000</v>
      </c>
      <c r="D42" s="103">
        <v>10000000</v>
      </c>
      <c r="E42" s="103">
        <v>10000000</v>
      </c>
      <c r="F42" s="103">
        <v>10000000</v>
      </c>
      <c r="G42" s="103">
        <v>10000000</v>
      </c>
      <c r="H42" s="103">
        <v>10000000</v>
      </c>
      <c r="I42" s="103">
        <v>10000000</v>
      </c>
      <c r="J42" s="103">
        <v>10000000</v>
      </c>
      <c r="K42" s="103">
        <v>10000000</v>
      </c>
      <c r="L42" s="103">
        <v>10000000</v>
      </c>
      <c r="M42" s="103">
        <v>10000000</v>
      </c>
      <c r="N42" s="103">
        <v>10000000</v>
      </c>
      <c r="O42" s="103">
        <v>10000000</v>
      </c>
      <c r="P42" s="103">
        <v>10000000</v>
      </c>
      <c r="Q42" s="103">
        <v>10000000</v>
      </c>
      <c r="R42" s="103">
        <v>10000000</v>
      </c>
      <c r="S42" s="103">
        <v>10000000</v>
      </c>
      <c r="T42" s="103">
        <v>10000000</v>
      </c>
      <c r="U42" s="103">
        <v>10000000</v>
      </c>
      <c r="V42" s="103">
        <v>10000000</v>
      </c>
      <c r="W42" s="103">
        <v>10000000</v>
      </c>
      <c r="X42" s="103">
        <v>10000000</v>
      </c>
      <c r="Y42" s="103">
        <v>10000000</v>
      </c>
      <c r="Z42" s="103">
        <v>10000000</v>
      </c>
      <c r="AA42" s="103">
        <v>10000000</v>
      </c>
      <c r="AB42" s="103">
        <v>10000000</v>
      </c>
      <c r="AC42" s="103">
        <v>10000000</v>
      </c>
      <c r="AD42" s="103">
        <v>10000000</v>
      </c>
      <c r="AE42" s="103">
        <v>10000000</v>
      </c>
      <c r="AF42" s="103">
        <v>10000000</v>
      </c>
      <c r="AG42" s="103">
        <v>10000000</v>
      </c>
      <c r="AH42" s="103">
        <v>10000000</v>
      </c>
      <c r="AI42" s="103">
        <v>10000000</v>
      </c>
      <c r="AJ42" s="103">
        <v>10000000</v>
      </c>
      <c r="AK42" s="103">
        <v>10000000</v>
      </c>
      <c r="AL42" s="103">
        <v>10000000</v>
      </c>
      <c r="AM42" s="103">
        <v>10000000</v>
      </c>
      <c r="AN42" s="103">
        <v>10000000</v>
      </c>
      <c r="AO42" s="103">
        <v>10000000</v>
      </c>
      <c r="AP42" s="103">
        <v>10000000</v>
      </c>
      <c r="AQ42" s="103">
        <v>10000000</v>
      </c>
      <c r="AR42" s="103">
        <v>10000000</v>
      </c>
      <c r="AS42" s="103">
        <v>10000000</v>
      </c>
      <c r="AT42" s="103">
        <v>10000000</v>
      </c>
      <c r="AU42" s="103">
        <v>10000000</v>
      </c>
      <c r="AV42" s="103">
        <v>10000000</v>
      </c>
      <c r="AW42" s="103">
        <v>10000000</v>
      </c>
      <c r="AX42" s="103">
        <v>10000000</v>
      </c>
    </row>
    <row r="43" spans="2:50" x14ac:dyDescent="0.2">
      <c r="B43" s="173" t="s">
        <v>109</v>
      </c>
      <c r="C43" s="103">
        <v>10000000</v>
      </c>
      <c r="D43" s="103">
        <v>10000000</v>
      </c>
      <c r="E43" s="103">
        <v>10000000</v>
      </c>
      <c r="F43" s="103">
        <v>10000000</v>
      </c>
      <c r="G43" s="103">
        <v>10000000</v>
      </c>
      <c r="H43" s="103">
        <v>10000000</v>
      </c>
      <c r="I43" s="103">
        <v>10000000</v>
      </c>
      <c r="J43" s="103">
        <v>10000000</v>
      </c>
      <c r="K43" s="103">
        <v>10000000</v>
      </c>
      <c r="L43" s="103">
        <v>10000000</v>
      </c>
      <c r="M43" s="103">
        <v>10000000</v>
      </c>
      <c r="N43" s="103">
        <v>10000000</v>
      </c>
      <c r="O43" s="103">
        <v>10000000</v>
      </c>
      <c r="P43" s="103">
        <v>10000000</v>
      </c>
      <c r="Q43" s="103">
        <v>10000000</v>
      </c>
      <c r="R43" s="103">
        <v>10000000</v>
      </c>
      <c r="S43" s="103">
        <v>10000000</v>
      </c>
      <c r="T43" s="103">
        <v>10000000</v>
      </c>
      <c r="U43" s="103">
        <v>10000000</v>
      </c>
      <c r="V43" s="103">
        <v>10000000</v>
      </c>
      <c r="W43" s="103">
        <v>10000000</v>
      </c>
      <c r="X43" s="103">
        <v>10000000</v>
      </c>
      <c r="Y43" s="103">
        <v>10000000</v>
      </c>
      <c r="Z43" s="103">
        <v>10000000</v>
      </c>
      <c r="AA43" s="103">
        <v>10000000</v>
      </c>
      <c r="AB43" s="103">
        <v>10000000</v>
      </c>
      <c r="AC43" s="103">
        <v>10000000</v>
      </c>
      <c r="AD43" s="103">
        <v>10000000</v>
      </c>
      <c r="AE43" s="103">
        <v>10000000</v>
      </c>
      <c r="AF43" s="103">
        <v>10000000</v>
      </c>
      <c r="AG43" s="103">
        <v>10000000</v>
      </c>
      <c r="AH43" s="103">
        <v>10000000</v>
      </c>
      <c r="AI43" s="103">
        <v>10000000</v>
      </c>
      <c r="AJ43" s="103">
        <v>10000000</v>
      </c>
      <c r="AK43" s="103">
        <v>10000000</v>
      </c>
      <c r="AL43" s="103">
        <v>10000000</v>
      </c>
      <c r="AM43" s="103">
        <v>10000000</v>
      </c>
      <c r="AN43" s="103">
        <v>10000000</v>
      </c>
      <c r="AO43" s="103">
        <v>10000000</v>
      </c>
      <c r="AP43" s="103">
        <v>10000000</v>
      </c>
      <c r="AQ43" s="103">
        <v>10000000</v>
      </c>
      <c r="AR43" s="103">
        <v>10000000</v>
      </c>
      <c r="AS43" s="103">
        <v>10000000</v>
      </c>
      <c r="AT43" s="103">
        <v>10000000</v>
      </c>
      <c r="AU43" s="103">
        <v>10000000</v>
      </c>
      <c r="AV43" s="103">
        <v>10000000</v>
      </c>
      <c r="AW43" s="103">
        <v>10000000</v>
      </c>
      <c r="AX43" s="103">
        <v>10000000</v>
      </c>
    </row>
    <row r="45" spans="2:50" x14ac:dyDescent="0.2">
      <c r="B45" s="106" t="s">
        <v>323</v>
      </c>
    </row>
    <row r="46" spans="2:50" x14ac:dyDescent="0.2">
      <c r="B46" s="102" t="s">
        <v>273</v>
      </c>
      <c r="C46" s="102" t="s">
        <v>92</v>
      </c>
      <c r="D46" s="104"/>
      <c r="E46" s="104"/>
      <c r="F46" s="104"/>
      <c r="G46" s="102" t="s">
        <v>93</v>
      </c>
      <c r="H46" s="104"/>
      <c r="I46" s="104"/>
      <c r="J46" s="104"/>
      <c r="K46" s="102" t="s">
        <v>94</v>
      </c>
      <c r="L46" s="104"/>
      <c r="M46" s="104"/>
      <c r="N46" s="104"/>
      <c r="O46" s="102" t="s">
        <v>95</v>
      </c>
      <c r="P46" s="104"/>
      <c r="Q46" s="104"/>
      <c r="R46" s="104"/>
      <c r="S46" s="102" t="s">
        <v>96</v>
      </c>
      <c r="T46" s="104"/>
      <c r="U46" s="104"/>
      <c r="V46" s="104"/>
      <c r="W46" s="102" t="s">
        <v>97</v>
      </c>
      <c r="X46" s="104"/>
      <c r="Y46" s="104"/>
      <c r="Z46" s="104"/>
      <c r="AA46" s="102" t="s">
        <v>98</v>
      </c>
      <c r="AB46" s="104"/>
      <c r="AC46" s="104"/>
      <c r="AD46" s="104"/>
      <c r="AE46" s="102" t="s">
        <v>99</v>
      </c>
      <c r="AF46" s="104"/>
      <c r="AG46" s="104"/>
      <c r="AH46" s="104"/>
      <c r="AI46" s="102" t="s">
        <v>100</v>
      </c>
      <c r="AJ46" s="104"/>
      <c r="AK46" s="104"/>
      <c r="AL46" s="104"/>
      <c r="AM46" s="102" t="s">
        <v>101</v>
      </c>
      <c r="AN46" s="104"/>
      <c r="AO46" s="104"/>
      <c r="AP46" s="104"/>
      <c r="AQ46" s="102" t="s">
        <v>102</v>
      </c>
      <c r="AR46" s="104"/>
      <c r="AS46" s="104"/>
      <c r="AT46" s="104"/>
      <c r="AU46" s="102" t="s">
        <v>103</v>
      </c>
      <c r="AV46" s="104"/>
      <c r="AW46" s="104"/>
    </row>
    <row r="47" spans="2:50" x14ac:dyDescent="0.2">
      <c r="B47" s="102" t="s">
        <v>324</v>
      </c>
      <c r="C47" s="102">
        <v>1</v>
      </c>
      <c r="D47" s="102">
        <v>2</v>
      </c>
      <c r="E47" s="102">
        <v>3</v>
      </c>
      <c r="F47" s="102">
        <v>4</v>
      </c>
      <c r="G47" s="102">
        <v>1</v>
      </c>
      <c r="H47" s="102">
        <v>2</v>
      </c>
      <c r="I47" s="102">
        <v>3</v>
      </c>
      <c r="J47" s="102">
        <v>4</v>
      </c>
      <c r="K47" s="102">
        <v>1</v>
      </c>
      <c r="L47" s="102">
        <v>2</v>
      </c>
      <c r="M47" s="102">
        <v>3</v>
      </c>
      <c r="N47" s="102">
        <v>4</v>
      </c>
      <c r="O47" s="102">
        <v>1</v>
      </c>
      <c r="P47" s="102">
        <v>2</v>
      </c>
      <c r="Q47" s="102">
        <v>3</v>
      </c>
      <c r="R47" s="102">
        <v>4</v>
      </c>
      <c r="S47" s="102">
        <v>1</v>
      </c>
      <c r="T47" s="102">
        <v>2</v>
      </c>
      <c r="U47" s="102">
        <v>3</v>
      </c>
      <c r="V47" s="102">
        <v>4</v>
      </c>
      <c r="W47" s="102">
        <v>1</v>
      </c>
      <c r="X47" s="102">
        <v>2</v>
      </c>
      <c r="Y47" s="102">
        <v>3</v>
      </c>
      <c r="Z47" s="102">
        <v>4</v>
      </c>
      <c r="AA47" s="102">
        <v>1</v>
      </c>
      <c r="AB47" s="102">
        <v>2</v>
      </c>
      <c r="AC47" s="102">
        <v>3</v>
      </c>
      <c r="AD47" s="102">
        <v>4</v>
      </c>
      <c r="AE47" s="102">
        <v>1</v>
      </c>
      <c r="AF47" s="102">
        <v>2</v>
      </c>
      <c r="AG47" s="102">
        <v>3</v>
      </c>
      <c r="AH47" s="102">
        <v>4</v>
      </c>
      <c r="AI47" s="102">
        <v>1</v>
      </c>
      <c r="AJ47" s="102">
        <v>2</v>
      </c>
      <c r="AK47" s="102">
        <v>3</v>
      </c>
      <c r="AL47" s="102">
        <v>4</v>
      </c>
      <c r="AM47" s="102">
        <v>1</v>
      </c>
      <c r="AN47" s="102">
        <v>2</v>
      </c>
      <c r="AO47" s="102">
        <v>3</v>
      </c>
      <c r="AP47" s="102">
        <v>4</v>
      </c>
      <c r="AQ47" s="102">
        <v>1</v>
      </c>
      <c r="AR47" s="102">
        <v>2</v>
      </c>
      <c r="AS47" s="102">
        <v>3</v>
      </c>
      <c r="AT47" s="102">
        <v>4</v>
      </c>
      <c r="AU47" s="102">
        <v>1</v>
      </c>
      <c r="AV47" s="102">
        <v>2</v>
      </c>
      <c r="AW47" s="102">
        <v>3</v>
      </c>
      <c r="AX47" s="102">
        <v>4</v>
      </c>
    </row>
    <row r="48" spans="2:50" x14ac:dyDescent="0.2">
      <c r="B48" s="102" t="s">
        <v>104</v>
      </c>
      <c r="C48" s="103">
        <v>2250</v>
      </c>
      <c r="D48" s="103">
        <v>2250</v>
      </c>
      <c r="E48" s="103">
        <v>2250</v>
      </c>
      <c r="F48" s="103">
        <v>2250</v>
      </c>
      <c r="G48" s="103">
        <v>2250</v>
      </c>
      <c r="H48" s="103">
        <v>2250</v>
      </c>
      <c r="I48" s="103">
        <v>2250</v>
      </c>
      <c r="J48" s="103">
        <v>2250</v>
      </c>
      <c r="K48" s="103">
        <v>2250</v>
      </c>
      <c r="L48" s="103">
        <v>2250</v>
      </c>
      <c r="M48" s="103">
        <v>2250</v>
      </c>
      <c r="N48" s="103">
        <v>2250</v>
      </c>
      <c r="O48" s="103">
        <v>2250</v>
      </c>
      <c r="P48" s="103">
        <v>2250</v>
      </c>
      <c r="Q48" s="103">
        <v>2250</v>
      </c>
      <c r="R48" s="103">
        <v>2250</v>
      </c>
      <c r="S48" s="103">
        <v>1500</v>
      </c>
      <c r="T48" s="103">
        <v>1500</v>
      </c>
      <c r="U48" s="103">
        <v>1500</v>
      </c>
      <c r="V48" s="103">
        <v>1500</v>
      </c>
      <c r="W48" s="103">
        <v>2250</v>
      </c>
      <c r="X48" s="103">
        <v>2250</v>
      </c>
      <c r="Y48" s="103">
        <v>2250</v>
      </c>
      <c r="Z48" s="103">
        <v>2250</v>
      </c>
      <c r="AA48" s="103">
        <v>2250</v>
      </c>
      <c r="AB48" s="103">
        <v>2250</v>
      </c>
      <c r="AC48" s="103">
        <v>2250</v>
      </c>
      <c r="AD48" s="103">
        <v>2250</v>
      </c>
      <c r="AE48" s="103">
        <v>2250</v>
      </c>
      <c r="AF48" s="103">
        <v>2250</v>
      </c>
      <c r="AG48" s="103">
        <v>2250</v>
      </c>
      <c r="AH48" s="103">
        <v>2250</v>
      </c>
      <c r="AI48" s="103">
        <v>2250</v>
      </c>
      <c r="AJ48" s="103">
        <v>2250</v>
      </c>
      <c r="AK48" s="103">
        <v>2250</v>
      </c>
      <c r="AL48" s="103">
        <v>2250</v>
      </c>
      <c r="AM48" s="103">
        <v>2250</v>
      </c>
      <c r="AN48" s="103">
        <v>2250</v>
      </c>
      <c r="AO48" s="103">
        <v>2250</v>
      </c>
      <c r="AP48" s="103">
        <v>2250</v>
      </c>
      <c r="AQ48" s="103">
        <v>2250</v>
      </c>
      <c r="AR48" s="103">
        <v>2250</v>
      </c>
      <c r="AS48" s="103">
        <v>2250</v>
      </c>
      <c r="AT48" s="103">
        <v>2250</v>
      </c>
      <c r="AU48" s="103">
        <v>2250</v>
      </c>
      <c r="AV48" s="103">
        <v>2250</v>
      </c>
      <c r="AW48" s="103">
        <v>2250</v>
      </c>
      <c r="AX48" s="103">
        <v>2250</v>
      </c>
    </row>
    <row r="49" spans="2:51" x14ac:dyDescent="0.2">
      <c r="B49" s="102" t="s">
        <v>105</v>
      </c>
      <c r="C49" s="103">
        <v>2250</v>
      </c>
      <c r="D49" s="103">
        <v>2250</v>
      </c>
      <c r="E49" s="103">
        <v>2250</v>
      </c>
      <c r="F49" s="103">
        <v>2250</v>
      </c>
      <c r="G49" s="103">
        <v>2250</v>
      </c>
      <c r="H49" s="103">
        <v>2250</v>
      </c>
      <c r="I49" s="103">
        <v>2250</v>
      </c>
      <c r="J49" s="103">
        <v>2250</v>
      </c>
      <c r="K49" s="103">
        <v>2250</v>
      </c>
      <c r="L49" s="103">
        <v>2250</v>
      </c>
      <c r="M49" s="103">
        <v>2250</v>
      </c>
      <c r="N49" s="103">
        <v>2250</v>
      </c>
      <c r="O49" s="103">
        <v>2250</v>
      </c>
      <c r="P49" s="103">
        <v>2250</v>
      </c>
      <c r="Q49" s="103">
        <v>2250</v>
      </c>
      <c r="R49" s="103">
        <v>1552.4949631923137</v>
      </c>
      <c r="S49" s="103">
        <v>1500</v>
      </c>
      <c r="T49" s="103">
        <v>1500</v>
      </c>
      <c r="U49" s="103">
        <v>1500</v>
      </c>
      <c r="V49" s="103">
        <v>1500</v>
      </c>
      <c r="W49" s="103">
        <v>2250</v>
      </c>
      <c r="X49" s="103">
        <v>2250</v>
      </c>
      <c r="Y49" s="103">
        <v>2250</v>
      </c>
      <c r="Z49" s="103">
        <v>2250</v>
      </c>
      <c r="AA49" s="103">
        <v>2250</v>
      </c>
      <c r="AB49" s="103">
        <v>2250</v>
      </c>
      <c r="AC49" s="103">
        <v>2250</v>
      </c>
      <c r="AD49" s="103">
        <v>2250</v>
      </c>
      <c r="AE49" s="103">
        <v>2250</v>
      </c>
      <c r="AF49" s="103">
        <v>2250</v>
      </c>
      <c r="AG49" s="103">
        <v>2250</v>
      </c>
      <c r="AH49" s="103">
        <v>2250</v>
      </c>
      <c r="AI49" s="103">
        <v>2250</v>
      </c>
      <c r="AJ49" s="103">
        <v>2250</v>
      </c>
      <c r="AK49" s="103">
        <v>2250</v>
      </c>
      <c r="AL49" s="103">
        <v>2250</v>
      </c>
      <c r="AM49" s="103">
        <v>2250</v>
      </c>
      <c r="AN49" s="103">
        <v>2250</v>
      </c>
      <c r="AO49" s="103">
        <v>2250</v>
      </c>
      <c r="AP49" s="103">
        <v>2250</v>
      </c>
      <c r="AQ49" s="103">
        <v>2250</v>
      </c>
      <c r="AR49" s="103">
        <v>2250</v>
      </c>
      <c r="AS49" s="103">
        <v>2250</v>
      </c>
      <c r="AT49" s="103">
        <v>2250</v>
      </c>
      <c r="AU49" s="103">
        <v>2250</v>
      </c>
      <c r="AV49" s="103">
        <v>2250</v>
      </c>
      <c r="AW49" s="103">
        <v>2250</v>
      </c>
      <c r="AX49" s="103">
        <v>2250</v>
      </c>
    </row>
    <row r="50" spans="2:51" x14ac:dyDescent="0.2">
      <c r="B50" s="102" t="s">
        <v>106</v>
      </c>
      <c r="C50" s="103">
        <v>2250</v>
      </c>
      <c r="D50" s="103">
        <v>2250</v>
      </c>
      <c r="E50" s="103">
        <v>2250</v>
      </c>
      <c r="F50" s="103">
        <v>2250</v>
      </c>
      <c r="G50" s="103">
        <v>2250</v>
      </c>
      <c r="H50" s="103">
        <v>2250</v>
      </c>
      <c r="I50" s="103">
        <v>2250</v>
      </c>
      <c r="J50" s="103">
        <v>2250</v>
      </c>
      <c r="K50" s="103">
        <v>2039.5043908517712</v>
      </c>
      <c r="L50" s="103">
        <v>2250</v>
      </c>
      <c r="M50" s="103">
        <v>2250</v>
      </c>
      <c r="N50" s="103">
        <v>2250</v>
      </c>
      <c r="O50" s="103">
        <v>2250</v>
      </c>
      <c r="P50" s="103">
        <v>2250</v>
      </c>
      <c r="Q50" s="103">
        <v>2250</v>
      </c>
      <c r="R50" s="103">
        <v>2250</v>
      </c>
      <c r="S50" s="103">
        <v>2250</v>
      </c>
      <c r="T50" s="103">
        <v>2250</v>
      </c>
      <c r="U50" s="103">
        <v>2250</v>
      </c>
      <c r="V50" s="103">
        <v>2250</v>
      </c>
      <c r="W50" s="103">
        <v>2250</v>
      </c>
      <c r="X50" s="103">
        <v>2250</v>
      </c>
      <c r="Y50" s="103">
        <v>2250</v>
      </c>
      <c r="Z50" s="103">
        <v>2250</v>
      </c>
      <c r="AA50" s="103">
        <v>2250</v>
      </c>
      <c r="AB50" s="103">
        <v>2250</v>
      </c>
      <c r="AC50" s="103">
        <v>2250</v>
      </c>
      <c r="AD50" s="103">
        <v>2250</v>
      </c>
      <c r="AE50" s="103">
        <v>2250</v>
      </c>
      <c r="AF50" s="103">
        <v>2250</v>
      </c>
      <c r="AG50" s="103">
        <v>2250</v>
      </c>
      <c r="AH50" s="103">
        <v>2250</v>
      </c>
      <c r="AI50" s="103">
        <v>2250</v>
      </c>
      <c r="AJ50" s="103">
        <v>2250</v>
      </c>
      <c r="AK50" s="103">
        <v>2250</v>
      </c>
      <c r="AL50" s="103">
        <v>2250</v>
      </c>
      <c r="AM50" s="103">
        <v>2250</v>
      </c>
      <c r="AN50" s="103">
        <v>2250</v>
      </c>
      <c r="AO50" s="103">
        <v>2250</v>
      </c>
      <c r="AP50" s="103">
        <v>2250</v>
      </c>
      <c r="AQ50" s="103">
        <v>2250</v>
      </c>
      <c r="AR50" s="103">
        <v>2250</v>
      </c>
      <c r="AS50" s="103">
        <v>2250</v>
      </c>
      <c r="AT50" s="103">
        <v>2250</v>
      </c>
      <c r="AU50" s="103">
        <v>1500</v>
      </c>
      <c r="AV50" s="103">
        <v>1500</v>
      </c>
      <c r="AW50" s="103">
        <v>1500</v>
      </c>
      <c r="AX50" s="103">
        <v>1500</v>
      </c>
      <c r="AY50" s="115"/>
    </row>
    <row r="51" spans="2:51" x14ac:dyDescent="0.2">
      <c r="B51" s="102" t="s">
        <v>107</v>
      </c>
      <c r="C51" s="103">
        <v>2250</v>
      </c>
      <c r="D51" s="103">
        <v>2250</v>
      </c>
      <c r="E51" s="103">
        <v>1207.907227815004</v>
      </c>
      <c r="F51" s="103">
        <v>2250</v>
      </c>
      <c r="G51" s="103">
        <v>2250</v>
      </c>
      <c r="H51" s="103">
        <v>2250</v>
      </c>
      <c r="I51" s="103">
        <v>2250</v>
      </c>
      <c r="J51" s="103">
        <v>2250</v>
      </c>
      <c r="K51" s="103">
        <v>2250</v>
      </c>
      <c r="L51" s="103">
        <v>2250</v>
      </c>
      <c r="M51" s="103">
        <v>2250</v>
      </c>
      <c r="N51" s="103">
        <v>2250</v>
      </c>
      <c r="O51" s="103">
        <v>2250</v>
      </c>
      <c r="P51" s="103">
        <v>2250</v>
      </c>
      <c r="Q51" s="103">
        <v>2250</v>
      </c>
      <c r="R51" s="103">
        <v>2250</v>
      </c>
      <c r="S51" s="103">
        <v>2250</v>
      </c>
      <c r="T51" s="103">
        <v>2250</v>
      </c>
      <c r="U51" s="103">
        <v>2250</v>
      </c>
      <c r="V51" s="103">
        <v>2250</v>
      </c>
      <c r="W51" s="103">
        <v>2196.071765941841</v>
      </c>
      <c r="X51" s="103">
        <v>2250</v>
      </c>
      <c r="Y51" s="103">
        <v>2250</v>
      </c>
      <c r="Z51" s="103">
        <v>2250</v>
      </c>
      <c r="AA51" s="103">
        <v>2250</v>
      </c>
      <c r="AB51" s="103">
        <v>2250</v>
      </c>
      <c r="AC51" s="103">
        <v>2250</v>
      </c>
      <c r="AD51" s="103">
        <v>2250</v>
      </c>
      <c r="AE51" s="103">
        <v>2250</v>
      </c>
      <c r="AF51" s="103">
        <v>2250</v>
      </c>
      <c r="AG51" s="103">
        <v>2240.1104479261076</v>
      </c>
      <c r="AH51" s="103">
        <v>2250</v>
      </c>
      <c r="AI51" s="103">
        <v>2250</v>
      </c>
      <c r="AJ51" s="103">
        <v>2250</v>
      </c>
      <c r="AK51" s="103">
        <v>2250</v>
      </c>
      <c r="AL51" s="103">
        <v>2250</v>
      </c>
      <c r="AM51" s="103">
        <v>1294.6165806617096</v>
      </c>
      <c r="AN51" s="103">
        <v>1296.9945267140758</v>
      </c>
      <c r="AO51" s="103">
        <v>1500</v>
      </c>
      <c r="AP51" s="103">
        <v>1500</v>
      </c>
      <c r="AQ51" s="103">
        <v>2250</v>
      </c>
      <c r="AR51" s="103">
        <v>2250</v>
      </c>
      <c r="AS51" s="103">
        <v>2250</v>
      </c>
      <c r="AT51" s="103">
        <v>2250</v>
      </c>
      <c r="AU51" s="103">
        <v>2250</v>
      </c>
      <c r="AV51" s="103">
        <v>2250</v>
      </c>
      <c r="AW51" s="103">
        <v>2250</v>
      </c>
      <c r="AX51" s="103">
        <v>2250</v>
      </c>
      <c r="AY51" s="114"/>
    </row>
    <row r="52" spans="2:51" x14ac:dyDescent="0.2">
      <c r="B52" s="102" t="s">
        <v>108</v>
      </c>
      <c r="C52" s="103">
        <v>15000</v>
      </c>
      <c r="D52" s="103">
        <v>15000</v>
      </c>
      <c r="E52" s="103">
        <v>15000</v>
      </c>
      <c r="F52" s="103">
        <v>15000</v>
      </c>
      <c r="G52" s="103">
        <v>15000</v>
      </c>
      <c r="H52" s="103">
        <v>15000</v>
      </c>
      <c r="I52" s="103">
        <v>15000</v>
      </c>
      <c r="J52" s="103">
        <v>15000</v>
      </c>
      <c r="K52" s="103">
        <v>15000</v>
      </c>
      <c r="L52" s="103">
        <v>15000</v>
      </c>
      <c r="M52" s="103">
        <v>15000</v>
      </c>
      <c r="N52" s="103">
        <v>15000</v>
      </c>
      <c r="O52" s="103">
        <v>15000</v>
      </c>
      <c r="P52" s="103">
        <v>15000</v>
      </c>
      <c r="Q52" s="103">
        <v>15000</v>
      </c>
      <c r="R52" s="103">
        <v>15000</v>
      </c>
      <c r="S52" s="103">
        <v>15000</v>
      </c>
      <c r="T52" s="103">
        <v>15000</v>
      </c>
      <c r="U52" s="103">
        <v>15000</v>
      </c>
      <c r="V52" s="103">
        <v>15000</v>
      </c>
      <c r="W52" s="103">
        <v>15000</v>
      </c>
      <c r="X52" s="103">
        <v>15000</v>
      </c>
      <c r="Y52" s="103">
        <v>15000</v>
      </c>
      <c r="Z52" s="103">
        <v>15000</v>
      </c>
      <c r="AA52" s="103">
        <v>15000</v>
      </c>
      <c r="AB52" s="103">
        <v>15000</v>
      </c>
      <c r="AC52" s="103">
        <v>15000</v>
      </c>
      <c r="AD52" s="103">
        <v>15000</v>
      </c>
      <c r="AE52" s="103">
        <v>15000</v>
      </c>
      <c r="AF52" s="103">
        <v>15000</v>
      </c>
      <c r="AG52" s="103">
        <v>15000</v>
      </c>
      <c r="AH52" s="103">
        <v>15000</v>
      </c>
      <c r="AI52" s="103">
        <v>15000</v>
      </c>
      <c r="AJ52" s="103">
        <v>15000</v>
      </c>
      <c r="AK52" s="103">
        <v>15000</v>
      </c>
      <c r="AL52" s="103">
        <v>15000</v>
      </c>
      <c r="AM52" s="103">
        <v>15000</v>
      </c>
      <c r="AN52" s="103">
        <v>15000</v>
      </c>
      <c r="AO52" s="103">
        <v>15000</v>
      </c>
      <c r="AP52" s="103">
        <v>15000</v>
      </c>
      <c r="AQ52" s="103">
        <v>15000</v>
      </c>
      <c r="AR52" s="103">
        <v>15000</v>
      </c>
      <c r="AS52" s="103">
        <v>15000</v>
      </c>
      <c r="AT52" s="103">
        <v>15000</v>
      </c>
      <c r="AU52" s="103">
        <v>15000</v>
      </c>
      <c r="AV52" s="103">
        <v>15000</v>
      </c>
      <c r="AW52" s="103">
        <v>15000</v>
      </c>
      <c r="AX52" s="103">
        <v>15000</v>
      </c>
    </row>
    <row r="53" spans="2:51" x14ac:dyDescent="0.2">
      <c r="B53" s="102" t="s">
        <v>109</v>
      </c>
      <c r="C53" s="103">
        <v>15000</v>
      </c>
      <c r="D53" s="103">
        <v>15000</v>
      </c>
      <c r="E53" s="103">
        <v>15000</v>
      </c>
      <c r="F53" s="103">
        <v>15000</v>
      </c>
      <c r="G53" s="103">
        <v>15000</v>
      </c>
      <c r="H53" s="103">
        <v>15000</v>
      </c>
      <c r="I53" s="103">
        <v>15000</v>
      </c>
      <c r="J53" s="103">
        <v>15000</v>
      </c>
      <c r="K53" s="103">
        <v>10000</v>
      </c>
      <c r="L53" s="103">
        <v>10000</v>
      </c>
      <c r="M53" s="103">
        <v>10000</v>
      </c>
      <c r="N53" s="103">
        <v>10000</v>
      </c>
      <c r="O53" s="103">
        <v>10000</v>
      </c>
      <c r="P53" s="103">
        <v>10000</v>
      </c>
      <c r="Q53" s="103">
        <v>10000</v>
      </c>
      <c r="R53" s="103">
        <v>10000</v>
      </c>
      <c r="S53" s="103">
        <v>15000</v>
      </c>
      <c r="T53" s="103">
        <v>15000</v>
      </c>
      <c r="U53" s="103">
        <v>15000</v>
      </c>
      <c r="V53" s="103">
        <v>15000</v>
      </c>
      <c r="W53" s="103">
        <v>10000</v>
      </c>
      <c r="X53" s="103">
        <v>10000</v>
      </c>
      <c r="Y53" s="103">
        <v>10000</v>
      </c>
      <c r="Z53" s="103">
        <v>10000</v>
      </c>
      <c r="AA53" s="103">
        <v>15000</v>
      </c>
      <c r="AB53" s="103">
        <v>15000</v>
      </c>
      <c r="AC53" s="103">
        <v>15000</v>
      </c>
      <c r="AD53" s="103">
        <v>15000</v>
      </c>
      <c r="AE53" s="103">
        <v>10000</v>
      </c>
      <c r="AF53" s="103">
        <v>10000</v>
      </c>
      <c r="AG53" s="103">
        <v>10000</v>
      </c>
      <c r="AH53" s="103">
        <v>10000</v>
      </c>
      <c r="AI53" s="103">
        <v>15000</v>
      </c>
      <c r="AJ53" s="103">
        <v>15000</v>
      </c>
      <c r="AK53" s="103">
        <v>15000</v>
      </c>
      <c r="AL53" s="103">
        <v>15000</v>
      </c>
      <c r="AM53" s="103">
        <v>15000</v>
      </c>
      <c r="AN53" s="103">
        <v>15000</v>
      </c>
      <c r="AO53" s="103">
        <v>15000</v>
      </c>
      <c r="AP53" s="103">
        <v>15000</v>
      </c>
      <c r="AQ53" s="103">
        <v>15000</v>
      </c>
      <c r="AR53" s="103">
        <v>15000</v>
      </c>
      <c r="AS53" s="103">
        <v>15000</v>
      </c>
      <c r="AT53" s="103">
        <v>15000</v>
      </c>
      <c r="AU53" s="103">
        <v>15000</v>
      </c>
      <c r="AV53" s="103">
        <v>15000</v>
      </c>
      <c r="AW53" s="103">
        <v>15000</v>
      </c>
      <c r="AX53" s="103">
        <v>15000</v>
      </c>
    </row>
    <row r="55" spans="2:51" x14ac:dyDescent="0.2">
      <c r="B55" s="177" t="s">
        <v>325</v>
      </c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</row>
    <row r="56" spans="2:51" x14ac:dyDescent="0.2">
      <c r="B56" s="108" t="s">
        <v>273</v>
      </c>
      <c r="C56" s="108" t="s">
        <v>92</v>
      </c>
      <c r="D56" s="104"/>
      <c r="E56" s="104"/>
      <c r="F56" s="104"/>
      <c r="G56" s="108" t="s">
        <v>93</v>
      </c>
      <c r="H56" s="104"/>
      <c r="I56" s="104"/>
      <c r="J56" s="104"/>
      <c r="K56" s="108" t="s">
        <v>94</v>
      </c>
      <c r="L56" s="104"/>
      <c r="M56" s="104"/>
      <c r="N56" s="104"/>
      <c r="O56" s="108" t="s">
        <v>95</v>
      </c>
      <c r="P56" s="104"/>
      <c r="Q56" s="104"/>
      <c r="R56" s="104"/>
      <c r="S56" s="108" t="s">
        <v>96</v>
      </c>
      <c r="T56" s="104"/>
      <c r="U56" s="104"/>
      <c r="V56" s="104"/>
      <c r="W56" s="108" t="s">
        <v>97</v>
      </c>
      <c r="X56" s="104"/>
      <c r="Y56" s="104"/>
      <c r="Z56" s="104"/>
      <c r="AA56" s="108" t="s">
        <v>98</v>
      </c>
      <c r="AB56" s="104"/>
      <c r="AC56" s="104"/>
      <c r="AD56" s="104"/>
      <c r="AE56" s="108" t="s">
        <v>99</v>
      </c>
      <c r="AF56" s="104"/>
      <c r="AG56" s="104"/>
      <c r="AH56" s="104"/>
      <c r="AI56" s="108" t="s">
        <v>100</v>
      </c>
      <c r="AJ56" s="104"/>
      <c r="AK56" s="104"/>
      <c r="AL56" s="104"/>
      <c r="AM56" s="108" t="s">
        <v>101</v>
      </c>
      <c r="AN56" s="104"/>
      <c r="AO56" s="104"/>
      <c r="AP56" s="104"/>
      <c r="AQ56" s="108" t="s">
        <v>102</v>
      </c>
      <c r="AR56" s="104"/>
      <c r="AS56" s="104"/>
      <c r="AT56" s="104"/>
      <c r="AU56" s="108" t="s">
        <v>103</v>
      </c>
      <c r="AV56" s="104"/>
      <c r="AW56" s="104"/>
    </row>
    <row r="57" spans="2:51" x14ac:dyDescent="0.2">
      <c r="B57" s="108" t="s">
        <v>324</v>
      </c>
      <c r="C57" s="108">
        <v>1</v>
      </c>
      <c r="D57" s="108">
        <v>2</v>
      </c>
      <c r="E57" s="108">
        <v>3</v>
      </c>
      <c r="F57" s="108">
        <v>4</v>
      </c>
      <c r="G57" s="108">
        <v>1</v>
      </c>
      <c r="H57" s="108">
        <v>2</v>
      </c>
      <c r="I57" s="108">
        <v>3</v>
      </c>
      <c r="J57" s="108">
        <v>4</v>
      </c>
      <c r="K57" s="108">
        <v>1</v>
      </c>
      <c r="L57" s="108">
        <v>2</v>
      </c>
      <c r="M57" s="108">
        <v>3</v>
      </c>
      <c r="N57" s="108">
        <v>4</v>
      </c>
      <c r="O57" s="108">
        <v>1</v>
      </c>
      <c r="P57" s="108">
        <v>2</v>
      </c>
      <c r="Q57" s="108">
        <v>3</v>
      </c>
      <c r="R57" s="108">
        <v>4</v>
      </c>
      <c r="S57" s="108">
        <v>1</v>
      </c>
      <c r="T57" s="108">
        <v>2</v>
      </c>
      <c r="U57" s="108">
        <v>3</v>
      </c>
      <c r="V57" s="108">
        <v>4</v>
      </c>
      <c r="W57" s="108">
        <v>1</v>
      </c>
      <c r="X57" s="108">
        <v>2</v>
      </c>
      <c r="Y57" s="108">
        <v>3</v>
      </c>
      <c r="Z57" s="108">
        <v>4</v>
      </c>
      <c r="AA57" s="108">
        <v>1</v>
      </c>
      <c r="AB57" s="108">
        <v>2</v>
      </c>
      <c r="AC57" s="108">
        <v>3</v>
      </c>
      <c r="AD57" s="108">
        <v>4</v>
      </c>
      <c r="AE57" s="108">
        <v>1</v>
      </c>
      <c r="AF57" s="108">
        <v>2</v>
      </c>
      <c r="AG57" s="108">
        <v>3</v>
      </c>
      <c r="AH57" s="108">
        <v>4</v>
      </c>
      <c r="AI57" s="108">
        <v>1</v>
      </c>
      <c r="AJ57" s="108">
        <v>2</v>
      </c>
      <c r="AK57" s="108">
        <v>3</v>
      </c>
      <c r="AL57" s="108">
        <v>4</v>
      </c>
      <c r="AM57" s="108">
        <v>1</v>
      </c>
      <c r="AN57" s="108">
        <v>2</v>
      </c>
      <c r="AO57" s="108">
        <v>3</v>
      </c>
      <c r="AP57" s="108">
        <v>4</v>
      </c>
      <c r="AQ57" s="108">
        <v>1</v>
      </c>
      <c r="AR57" s="108">
        <v>2</v>
      </c>
      <c r="AS57" s="108">
        <v>3</v>
      </c>
      <c r="AT57" s="108">
        <v>4</v>
      </c>
      <c r="AU57" s="108">
        <v>1</v>
      </c>
      <c r="AV57" s="108">
        <v>2</v>
      </c>
      <c r="AW57" s="108">
        <v>3</v>
      </c>
      <c r="AX57" s="108">
        <v>4</v>
      </c>
    </row>
    <row r="58" spans="2:51" x14ac:dyDescent="0.2">
      <c r="B58" s="108" t="s">
        <v>104</v>
      </c>
      <c r="C58" s="103">
        <v>3972388.6447750204</v>
      </c>
      <c r="D58" s="103">
        <v>3972388.6447750204</v>
      </c>
      <c r="E58" s="103">
        <v>3972388.6447750204</v>
      </c>
      <c r="F58" s="103">
        <v>3972388.6447750204</v>
      </c>
      <c r="G58" s="103">
        <v>3466585.6633347725</v>
      </c>
      <c r="H58" s="103">
        <v>3466585.6633347725</v>
      </c>
      <c r="I58" s="103">
        <v>3466585.6633347725</v>
      </c>
      <c r="J58" s="103">
        <v>3466585.6633347725</v>
      </c>
      <c r="K58" s="103">
        <v>2954280.261989316</v>
      </c>
      <c r="L58" s="103">
        <v>2954280.261989316</v>
      </c>
      <c r="M58" s="103">
        <v>2954280.261989316</v>
      </c>
      <c r="N58" s="103">
        <v>2954280.261989316</v>
      </c>
      <c r="O58" s="103">
        <v>3475298.8118177662</v>
      </c>
      <c r="P58" s="103">
        <v>3475298.8118177662</v>
      </c>
      <c r="Q58" s="103">
        <v>3475298.8118177662</v>
      </c>
      <c r="R58" s="103">
        <v>3475298.8118177662</v>
      </c>
      <c r="S58" s="103">
        <v>2723643.7960000187</v>
      </c>
      <c r="T58" s="103">
        <v>2723643.7960000187</v>
      </c>
      <c r="U58" s="103">
        <v>2723643.7960000187</v>
      </c>
      <c r="V58" s="103">
        <v>2723643.7960000187</v>
      </c>
      <c r="W58" s="103">
        <v>2374193.122590533</v>
      </c>
      <c r="X58" s="103">
        <v>2374193.122590533</v>
      </c>
      <c r="Y58" s="103">
        <v>2374193.122590533</v>
      </c>
      <c r="Z58" s="103">
        <v>2374193.122590533</v>
      </c>
      <c r="AA58" s="103">
        <v>3078764.3309696903</v>
      </c>
      <c r="AB58" s="103">
        <v>3078764.3309696903</v>
      </c>
      <c r="AC58" s="103">
        <v>3078764.3309696903</v>
      </c>
      <c r="AD58" s="103">
        <v>3078764.3309696903</v>
      </c>
      <c r="AE58" s="103">
        <v>3165890.3991477517</v>
      </c>
      <c r="AF58" s="103">
        <v>3165890.3991477517</v>
      </c>
      <c r="AG58" s="103">
        <v>3165890.3991477517</v>
      </c>
      <c r="AH58" s="103">
        <v>3165890.3991477517</v>
      </c>
      <c r="AI58" s="103">
        <v>3119330.6073286613</v>
      </c>
      <c r="AJ58" s="103">
        <v>3119330.6073286613</v>
      </c>
      <c r="AK58" s="103">
        <v>3119330.6073286613</v>
      </c>
      <c r="AL58" s="103">
        <v>3119330.6073286613</v>
      </c>
      <c r="AM58" s="103">
        <v>2258828.6222630008</v>
      </c>
      <c r="AN58" s="103">
        <v>2258828.6222630008</v>
      </c>
      <c r="AO58" s="103">
        <v>2258828.6222630008</v>
      </c>
      <c r="AP58" s="103">
        <v>2258828.6222630008</v>
      </c>
      <c r="AQ58" s="103">
        <v>3111202.1082497844</v>
      </c>
      <c r="AR58" s="103">
        <v>3111202.1082497844</v>
      </c>
      <c r="AS58" s="103">
        <v>3111202.1082497844</v>
      </c>
      <c r="AT58" s="103">
        <v>3111202.1082497844</v>
      </c>
      <c r="AU58" s="103">
        <v>3017999.8618371543</v>
      </c>
      <c r="AV58" s="103">
        <v>3017999.8618371543</v>
      </c>
      <c r="AW58" s="103">
        <v>3017999.8618371543</v>
      </c>
      <c r="AX58" s="103">
        <v>3017999.8618371543</v>
      </c>
    </row>
    <row r="59" spans="2:51" x14ac:dyDescent="0.2">
      <c r="B59" s="108" t="s">
        <v>105</v>
      </c>
      <c r="C59" s="103">
        <v>3227819.8134335778</v>
      </c>
      <c r="D59" s="103">
        <v>3227819.8134335778</v>
      </c>
      <c r="E59" s="103">
        <v>3227819.8134335778</v>
      </c>
      <c r="F59" s="103">
        <v>3227819.8134335778</v>
      </c>
      <c r="G59" s="103">
        <v>3206138.633167556</v>
      </c>
      <c r="H59" s="103">
        <v>3206138.633167556</v>
      </c>
      <c r="I59" s="103">
        <v>3206138.633167556</v>
      </c>
      <c r="J59" s="103">
        <v>3206138.633167556</v>
      </c>
      <c r="K59" s="103">
        <v>3224923.5662796991</v>
      </c>
      <c r="L59" s="103">
        <v>3224923.5662796991</v>
      </c>
      <c r="M59" s="103">
        <v>3224923.5662796991</v>
      </c>
      <c r="N59" s="103">
        <v>3224923.5662796991</v>
      </c>
      <c r="O59" s="103">
        <v>3506332.4458731287</v>
      </c>
      <c r="P59" s="103">
        <v>3506332.4458731287</v>
      </c>
      <c r="Q59" s="103">
        <v>3506332.4458731287</v>
      </c>
      <c r="R59" s="103">
        <v>2419361.5384425856</v>
      </c>
      <c r="S59" s="103">
        <v>2606221.8022319204</v>
      </c>
      <c r="T59" s="103">
        <v>2606221.8022319204</v>
      </c>
      <c r="U59" s="103">
        <v>2606221.8022319204</v>
      </c>
      <c r="V59" s="103">
        <v>2606221.8022319204</v>
      </c>
      <c r="W59" s="103">
        <v>3011459.37468368</v>
      </c>
      <c r="X59" s="103">
        <v>3011459.37468368</v>
      </c>
      <c r="Y59" s="103">
        <v>3011459.37468368</v>
      </c>
      <c r="Z59" s="103">
        <v>3011459.37468368</v>
      </c>
      <c r="AA59" s="103">
        <v>2846676.3349266388</v>
      </c>
      <c r="AB59" s="103">
        <v>2846676.3349266388</v>
      </c>
      <c r="AC59" s="103">
        <v>2846676.3349266388</v>
      </c>
      <c r="AD59" s="103">
        <v>2846676.3349266388</v>
      </c>
      <c r="AE59" s="103">
        <v>3251548.4912934788</v>
      </c>
      <c r="AF59" s="103">
        <v>3251548.4912934788</v>
      </c>
      <c r="AG59" s="103">
        <v>3251548.4912934788</v>
      </c>
      <c r="AH59" s="103">
        <v>3251548.4912934788</v>
      </c>
      <c r="AI59" s="103">
        <v>3103510.1063665822</v>
      </c>
      <c r="AJ59" s="103">
        <v>3103510.1063665822</v>
      </c>
      <c r="AK59" s="103">
        <v>3103510.1063665822</v>
      </c>
      <c r="AL59" s="103">
        <v>3103510.1063665822</v>
      </c>
      <c r="AM59" s="103">
        <v>3318116.7590225819</v>
      </c>
      <c r="AN59" s="103">
        <v>3318116.7590225819</v>
      </c>
      <c r="AO59" s="103">
        <v>3318116.7590225819</v>
      </c>
      <c r="AP59" s="103">
        <v>3318116.7590225819</v>
      </c>
      <c r="AQ59" s="103">
        <v>2965896.5397633328</v>
      </c>
      <c r="AR59" s="103">
        <v>2965896.5397633328</v>
      </c>
      <c r="AS59" s="103">
        <v>2965896.5397633328</v>
      </c>
      <c r="AT59" s="103">
        <v>2965896.5397633328</v>
      </c>
      <c r="AU59" s="103">
        <v>2927590.2915415638</v>
      </c>
      <c r="AV59" s="103">
        <v>2927590.2915415638</v>
      </c>
      <c r="AW59" s="103">
        <v>2927590.2915415638</v>
      </c>
      <c r="AX59" s="103">
        <v>2927590.2915415638</v>
      </c>
    </row>
    <row r="60" spans="2:51" x14ac:dyDescent="0.2">
      <c r="B60" s="108" t="s">
        <v>106</v>
      </c>
      <c r="C60" s="103">
        <v>3466708.0109107797</v>
      </c>
      <c r="D60" s="103">
        <v>3466708.0109107797</v>
      </c>
      <c r="E60" s="103">
        <v>3466708.0109107797</v>
      </c>
      <c r="F60" s="103">
        <v>3466708.0109107797</v>
      </c>
      <c r="G60" s="103">
        <v>3259947.5814279485</v>
      </c>
      <c r="H60" s="103">
        <v>3259947.5814279485</v>
      </c>
      <c r="I60" s="103">
        <v>3259947.5814279485</v>
      </c>
      <c r="J60" s="103">
        <v>3259947.5814279485</v>
      </c>
      <c r="K60" s="103">
        <v>3164570.3082763804</v>
      </c>
      <c r="L60" s="103">
        <v>3491183.0666116714</v>
      </c>
      <c r="M60" s="103">
        <v>3491183.0666116714</v>
      </c>
      <c r="N60" s="103">
        <v>3491183.0666116714</v>
      </c>
      <c r="O60" s="103">
        <v>3468869.4636373455</v>
      </c>
      <c r="P60" s="103">
        <v>3468869.4636373455</v>
      </c>
      <c r="Q60" s="103">
        <v>3468869.4636373455</v>
      </c>
      <c r="R60" s="103">
        <v>3468869.4636373455</v>
      </c>
      <c r="S60" s="103">
        <v>3565089.3682497037</v>
      </c>
      <c r="T60" s="103">
        <v>3565089.3682497037</v>
      </c>
      <c r="U60" s="103">
        <v>3565089.3682497037</v>
      </c>
      <c r="V60" s="103">
        <v>3565089.3682497037</v>
      </c>
      <c r="W60" s="103">
        <v>3273254.298088436</v>
      </c>
      <c r="X60" s="103">
        <v>3273254.298088436</v>
      </c>
      <c r="Y60" s="103">
        <v>3273254.298088436</v>
      </c>
      <c r="Z60" s="103">
        <v>3273254.298088436</v>
      </c>
      <c r="AA60" s="103">
        <v>3335991.4753129575</v>
      </c>
      <c r="AB60" s="103">
        <v>3335991.4753129575</v>
      </c>
      <c r="AC60" s="103">
        <v>3335991.4753129575</v>
      </c>
      <c r="AD60" s="103">
        <v>3335991.4753129575</v>
      </c>
      <c r="AE60" s="103">
        <v>3091919.8002845785</v>
      </c>
      <c r="AF60" s="103">
        <v>3091919.8002845785</v>
      </c>
      <c r="AG60" s="103">
        <v>3091919.8002845785</v>
      </c>
      <c r="AH60" s="103">
        <v>3091919.8002845785</v>
      </c>
      <c r="AI60" s="103">
        <v>3145200.6309649558</v>
      </c>
      <c r="AJ60" s="103">
        <v>3145200.6309649558</v>
      </c>
      <c r="AK60" s="103">
        <v>3145200.6309649558</v>
      </c>
      <c r="AL60" s="103">
        <v>3145200.6309649558</v>
      </c>
      <c r="AM60" s="103">
        <v>3191969.545016137</v>
      </c>
      <c r="AN60" s="103">
        <v>3191969.545016137</v>
      </c>
      <c r="AO60" s="103">
        <v>3191969.545016137</v>
      </c>
      <c r="AP60" s="103">
        <v>3191969.545016137</v>
      </c>
      <c r="AQ60" s="103">
        <v>3339037.9959242702</v>
      </c>
      <c r="AR60" s="103">
        <v>3339037.9959242702</v>
      </c>
      <c r="AS60" s="103">
        <v>3339037.9959242702</v>
      </c>
      <c r="AT60" s="103">
        <v>3339037.9959242702</v>
      </c>
      <c r="AU60" s="103">
        <v>2912774.4012066312</v>
      </c>
      <c r="AV60" s="103">
        <v>2912774.4012066312</v>
      </c>
      <c r="AW60" s="103">
        <v>2912774.4012066312</v>
      </c>
      <c r="AX60" s="103">
        <v>2912774.4012066312</v>
      </c>
    </row>
    <row r="61" spans="2:51" x14ac:dyDescent="0.2">
      <c r="B61" s="108" t="s">
        <v>107</v>
      </c>
      <c r="C61" s="103">
        <v>3506025.9924562969</v>
      </c>
      <c r="D61" s="103">
        <v>3506025.9924562969</v>
      </c>
      <c r="E61" s="103">
        <v>1882201.8387534374</v>
      </c>
      <c r="F61" s="103">
        <v>3506025.9924562969</v>
      </c>
      <c r="G61" s="103">
        <v>3338784.7487228494</v>
      </c>
      <c r="H61" s="103">
        <v>3338784.7487228494</v>
      </c>
      <c r="I61" s="103">
        <v>3338784.7487228494</v>
      </c>
      <c r="J61" s="103">
        <v>3338784.7487228494</v>
      </c>
      <c r="K61" s="103">
        <v>3241618.3915334507</v>
      </c>
      <c r="L61" s="103">
        <v>3241618.3915334507</v>
      </c>
      <c r="M61" s="103">
        <v>3241618.3915334507</v>
      </c>
      <c r="N61" s="103">
        <v>3241618.3915334507</v>
      </c>
      <c r="O61" s="103">
        <v>3089451.8523692782</v>
      </c>
      <c r="P61" s="103">
        <v>3089451.8523692782</v>
      </c>
      <c r="Q61" s="103">
        <v>3089451.8523692782</v>
      </c>
      <c r="R61" s="103">
        <v>3089451.8523692782</v>
      </c>
      <c r="S61" s="103">
        <v>3092765.4183027148</v>
      </c>
      <c r="T61" s="103">
        <v>3092765.4183027148</v>
      </c>
      <c r="U61" s="103">
        <v>3092765.4183027148</v>
      </c>
      <c r="V61" s="103">
        <v>3092765.4183027148</v>
      </c>
      <c r="W61" s="103">
        <v>3313257.0294219833</v>
      </c>
      <c r="X61" s="103">
        <v>3394619.6257399037</v>
      </c>
      <c r="Y61" s="103">
        <v>3394619.6257399037</v>
      </c>
      <c r="Z61" s="103">
        <v>3394619.6257399037</v>
      </c>
      <c r="AA61" s="103">
        <v>3234483.5071130232</v>
      </c>
      <c r="AB61" s="103">
        <v>3234483.5071130232</v>
      </c>
      <c r="AC61" s="103">
        <v>3234483.5071130232</v>
      </c>
      <c r="AD61" s="103">
        <v>3234483.5071130232</v>
      </c>
      <c r="AE61" s="103">
        <v>3377274.9478714317</v>
      </c>
      <c r="AF61" s="103">
        <v>3377274.9478714317</v>
      </c>
      <c r="AG61" s="103">
        <v>3362430.620553731</v>
      </c>
      <c r="AH61" s="103">
        <v>3377274.9478714317</v>
      </c>
      <c r="AI61" s="103">
        <v>3168645.8216505167</v>
      </c>
      <c r="AJ61" s="103">
        <v>3168645.8216505167</v>
      </c>
      <c r="AK61" s="103">
        <v>3168645.8216505167</v>
      </c>
      <c r="AL61" s="103">
        <v>3168645.8216505167</v>
      </c>
      <c r="AM61" s="103">
        <v>2226277.4015983939</v>
      </c>
      <c r="AN61" s="103">
        <v>2230366.6181569346</v>
      </c>
      <c r="AO61" s="103">
        <v>2579463.4120093961</v>
      </c>
      <c r="AP61" s="103">
        <v>2579463.4120093961</v>
      </c>
      <c r="AQ61" s="103">
        <v>3180056.7544137118</v>
      </c>
      <c r="AR61" s="103">
        <v>3180056.7544137118</v>
      </c>
      <c r="AS61" s="103">
        <v>3180056.7544137118</v>
      </c>
      <c r="AT61" s="103">
        <v>3180056.7544137118</v>
      </c>
      <c r="AU61" s="103">
        <v>2980239.2552962638</v>
      </c>
      <c r="AV61" s="103">
        <v>2980239.2552962638</v>
      </c>
      <c r="AW61" s="103">
        <v>2980239.2552962638</v>
      </c>
      <c r="AX61" s="103">
        <v>2980239.2552962638</v>
      </c>
    </row>
    <row r="62" spans="2:51" x14ac:dyDescent="0.2">
      <c r="B62" s="108" t="s">
        <v>108</v>
      </c>
      <c r="C62" s="103">
        <v>22718397.317535244</v>
      </c>
      <c r="D62" s="103">
        <v>22718397.317535244</v>
      </c>
      <c r="E62" s="103">
        <v>22718397.317535244</v>
      </c>
      <c r="F62" s="103">
        <v>22718397.317535244</v>
      </c>
      <c r="G62" s="103">
        <v>22542401.664199844</v>
      </c>
      <c r="H62" s="103">
        <v>22542401.664199844</v>
      </c>
      <c r="I62" s="103">
        <v>22542401.664199844</v>
      </c>
      <c r="J62" s="103">
        <v>22542401.664199844</v>
      </c>
      <c r="K62" s="103">
        <v>22222806.55934073</v>
      </c>
      <c r="L62" s="103">
        <v>22222806.55934073</v>
      </c>
      <c r="M62" s="103">
        <v>22222806.55934073</v>
      </c>
      <c r="N62" s="103">
        <v>22222806.55934073</v>
      </c>
      <c r="O62" s="103">
        <v>22654305.331440393</v>
      </c>
      <c r="P62" s="103">
        <v>22654305.331440393</v>
      </c>
      <c r="Q62" s="103">
        <v>22654305.331440393</v>
      </c>
      <c r="R62" s="103">
        <v>22654305.331440393</v>
      </c>
      <c r="S62" s="103">
        <v>22291698.401636917</v>
      </c>
      <c r="T62" s="103">
        <v>22291698.401636917</v>
      </c>
      <c r="U62" s="103">
        <v>22291698.401636917</v>
      </c>
      <c r="V62" s="103">
        <v>22291698.401636917</v>
      </c>
      <c r="W62" s="103">
        <v>22352318.660334725</v>
      </c>
      <c r="X62" s="103">
        <v>22352318.660334725</v>
      </c>
      <c r="Y62" s="103">
        <v>22352318.660334725</v>
      </c>
      <c r="Z62" s="103">
        <v>22352318.660334725</v>
      </c>
      <c r="AA62" s="103">
        <v>22915264.018357739</v>
      </c>
      <c r="AB62" s="103">
        <v>22915264.018357739</v>
      </c>
      <c r="AC62" s="103">
        <v>22915264.018357739</v>
      </c>
      <c r="AD62" s="103">
        <v>22915264.018357739</v>
      </c>
      <c r="AE62" s="103">
        <v>22388336.746339772</v>
      </c>
      <c r="AF62" s="103">
        <v>22388336.746339772</v>
      </c>
      <c r="AG62" s="103">
        <v>22388336.746339772</v>
      </c>
      <c r="AH62" s="103">
        <v>22388336.746339772</v>
      </c>
      <c r="AI62" s="103">
        <v>23032531.928992599</v>
      </c>
      <c r="AJ62" s="103">
        <v>23032531.928992599</v>
      </c>
      <c r="AK62" s="103">
        <v>23032531.928992599</v>
      </c>
      <c r="AL62" s="103">
        <v>23032531.928992599</v>
      </c>
      <c r="AM62" s="103">
        <v>23421739.108072724</v>
      </c>
      <c r="AN62" s="103">
        <v>23421739.108072724</v>
      </c>
      <c r="AO62" s="103">
        <v>23421739.108072724</v>
      </c>
      <c r="AP62" s="103">
        <v>23421739.108072724</v>
      </c>
      <c r="AQ62" s="103">
        <v>22803694.579768449</v>
      </c>
      <c r="AR62" s="103">
        <v>22803694.579768449</v>
      </c>
      <c r="AS62" s="103">
        <v>22803694.579768449</v>
      </c>
      <c r="AT62" s="103">
        <v>22803694.579768449</v>
      </c>
      <c r="AU62" s="103">
        <v>22998202.576167241</v>
      </c>
      <c r="AV62" s="103">
        <v>22998202.576167241</v>
      </c>
      <c r="AW62" s="103">
        <v>22998202.576167241</v>
      </c>
      <c r="AX62" s="103">
        <v>22998202.576167241</v>
      </c>
    </row>
    <row r="63" spans="2:51" x14ac:dyDescent="0.2">
      <c r="B63" s="108" t="s">
        <v>109</v>
      </c>
      <c r="C63" s="103">
        <v>23140896.879227579</v>
      </c>
      <c r="D63" s="103">
        <v>23140896.879227579</v>
      </c>
      <c r="E63" s="103">
        <v>23140896.879227579</v>
      </c>
      <c r="F63" s="103">
        <v>23140896.879227579</v>
      </c>
      <c r="G63" s="103">
        <v>22872536.183651131</v>
      </c>
      <c r="H63" s="103">
        <v>22872536.183651131</v>
      </c>
      <c r="I63" s="103">
        <v>22872536.183651131</v>
      </c>
      <c r="J63" s="103">
        <v>22872536.183651131</v>
      </c>
      <c r="K63" s="103">
        <v>16369209.274447214</v>
      </c>
      <c r="L63" s="103">
        <v>16369209.274447214</v>
      </c>
      <c r="M63" s="103">
        <v>16369209.274447214</v>
      </c>
      <c r="N63" s="103">
        <v>16369209.274447214</v>
      </c>
      <c r="O63" s="103">
        <v>16537137.601690032</v>
      </c>
      <c r="P63" s="103">
        <v>16537137.601690032</v>
      </c>
      <c r="Q63" s="103">
        <v>16537137.601690032</v>
      </c>
      <c r="R63" s="103">
        <v>16537137.601690032</v>
      </c>
      <c r="S63" s="103">
        <v>24148719.931285806</v>
      </c>
      <c r="T63" s="103">
        <v>24148719.931285806</v>
      </c>
      <c r="U63" s="103">
        <v>24148719.931285806</v>
      </c>
      <c r="V63" s="103">
        <v>24148719.931285806</v>
      </c>
      <c r="W63" s="103">
        <v>16547014.789512403</v>
      </c>
      <c r="X63" s="103">
        <v>16547014.789512403</v>
      </c>
      <c r="Y63" s="103">
        <v>16547014.789512403</v>
      </c>
      <c r="Z63" s="103">
        <v>16547014.789512403</v>
      </c>
      <c r="AA63" s="103">
        <v>22987230.400074832</v>
      </c>
      <c r="AB63" s="103">
        <v>22987230.400074832</v>
      </c>
      <c r="AC63" s="103">
        <v>22987230.400074832</v>
      </c>
      <c r="AD63" s="103">
        <v>22987230.400074832</v>
      </c>
      <c r="AE63" s="103">
        <v>16714913.77086056</v>
      </c>
      <c r="AF63" s="103">
        <v>16714913.77086056</v>
      </c>
      <c r="AG63" s="103">
        <v>16714913.77086056</v>
      </c>
      <c r="AH63" s="103">
        <v>16714913.77086056</v>
      </c>
      <c r="AI63" s="103">
        <v>23485329.697292175</v>
      </c>
      <c r="AJ63" s="103">
        <v>23485329.697292175</v>
      </c>
      <c r="AK63" s="103">
        <v>23485329.697292175</v>
      </c>
      <c r="AL63" s="103">
        <v>23485329.697292175</v>
      </c>
      <c r="AM63" s="103">
        <v>23984049.54487586</v>
      </c>
      <c r="AN63" s="103">
        <v>23984049.54487586</v>
      </c>
      <c r="AO63" s="103">
        <v>23984049.54487586</v>
      </c>
      <c r="AP63" s="103">
        <v>23984049.54487586</v>
      </c>
      <c r="AQ63" s="103">
        <v>24166123.249759104</v>
      </c>
      <c r="AR63" s="103">
        <v>24166123.249759104</v>
      </c>
      <c r="AS63" s="103">
        <v>24166123.249759104</v>
      </c>
      <c r="AT63" s="103">
        <v>24166123.249759104</v>
      </c>
      <c r="AU63" s="103">
        <v>22871102.454503477</v>
      </c>
      <c r="AV63" s="103">
        <v>22871102.454503477</v>
      </c>
      <c r="AW63" s="103">
        <v>22871102.454503477</v>
      </c>
      <c r="AX63" s="103">
        <v>22871102.454503477</v>
      </c>
    </row>
    <row r="64" spans="2:51" x14ac:dyDescent="0.2">
      <c r="B64" s="104"/>
    </row>
    <row r="65" spans="1:14" x14ac:dyDescent="0.2">
      <c r="B65" s="107" t="s">
        <v>326</v>
      </c>
    </row>
    <row r="66" spans="1:14" x14ac:dyDescent="0.2">
      <c r="B66" s="102" t="s">
        <v>327</v>
      </c>
      <c r="C66" s="102" t="s">
        <v>92</v>
      </c>
      <c r="D66" s="102" t="s">
        <v>93</v>
      </c>
      <c r="E66" s="102" t="s">
        <v>94</v>
      </c>
      <c r="F66" s="102" t="s">
        <v>95</v>
      </c>
      <c r="G66" s="102" t="s">
        <v>96</v>
      </c>
      <c r="H66" s="102" t="s">
        <v>97</v>
      </c>
      <c r="I66" s="102" t="s">
        <v>98</v>
      </c>
      <c r="J66" s="102" t="s">
        <v>99</v>
      </c>
      <c r="K66" s="102" t="s">
        <v>100</v>
      </c>
      <c r="L66" s="102" t="s">
        <v>101</v>
      </c>
      <c r="M66" s="102" t="s">
        <v>102</v>
      </c>
      <c r="N66" s="102" t="s">
        <v>103</v>
      </c>
    </row>
    <row r="67" spans="1:14" x14ac:dyDescent="0.2">
      <c r="B67" s="102" t="s">
        <v>328</v>
      </c>
      <c r="C67" s="103">
        <v>0</v>
      </c>
      <c r="D67" s="103">
        <v>0</v>
      </c>
      <c r="E67" s="103">
        <v>0</v>
      </c>
      <c r="F67" s="103">
        <v>0</v>
      </c>
      <c r="G67" s="103">
        <v>0</v>
      </c>
      <c r="H67" s="103">
        <v>0</v>
      </c>
      <c r="I67" s="103">
        <v>0</v>
      </c>
      <c r="J67" s="103">
        <v>0</v>
      </c>
      <c r="K67" s="103">
        <v>0</v>
      </c>
      <c r="L67" s="103">
        <v>0</v>
      </c>
      <c r="M67" s="103">
        <v>0</v>
      </c>
      <c r="N67" s="103">
        <v>0</v>
      </c>
    </row>
    <row r="68" spans="1:14" x14ac:dyDescent="0.2">
      <c r="B68" s="102" t="s">
        <v>329</v>
      </c>
      <c r="C68" s="103">
        <v>0</v>
      </c>
      <c r="D68" s="103">
        <v>0</v>
      </c>
      <c r="E68" s="103">
        <v>0</v>
      </c>
      <c r="F68" s="103">
        <v>0</v>
      </c>
      <c r="G68" s="103">
        <v>0</v>
      </c>
      <c r="H68" s="103">
        <v>0</v>
      </c>
      <c r="I68" s="103">
        <v>0</v>
      </c>
      <c r="J68" s="103">
        <v>0</v>
      </c>
      <c r="K68" s="103">
        <v>0</v>
      </c>
      <c r="L68" s="103">
        <v>0</v>
      </c>
      <c r="M68" s="103">
        <v>0</v>
      </c>
      <c r="N68" s="103">
        <v>0</v>
      </c>
    </row>
    <row r="70" spans="1:14" x14ac:dyDescent="0.2">
      <c r="B70" s="107" t="s">
        <v>330</v>
      </c>
    </row>
    <row r="71" spans="1:14" x14ac:dyDescent="0.2">
      <c r="A71" s="108" t="s">
        <v>121</v>
      </c>
      <c r="B71" s="108" t="s">
        <v>331</v>
      </c>
      <c r="C71" s="108" t="s">
        <v>22</v>
      </c>
      <c r="D71" s="108" t="s">
        <v>59</v>
      </c>
    </row>
    <row r="72" spans="1:14" x14ac:dyDescent="0.2">
      <c r="A72" s="108" t="s">
        <v>104</v>
      </c>
      <c r="B72" s="108" t="s">
        <v>92</v>
      </c>
      <c r="C72" s="103">
        <v>0</v>
      </c>
      <c r="D72" s="103">
        <v>0</v>
      </c>
    </row>
    <row r="73" spans="1:14" x14ac:dyDescent="0.2">
      <c r="B73" s="108" t="s">
        <v>93</v>
      </c>
      <c r="C73" s="103">
        <v>0</v>
      </c>
      <c r="D73" s="103">
        <v>0</v>
      </c>
    </row>
    <row r="74" spans="1:14" x14ac:dyDescent="0.2">
      <c r="B74" s="108" t="s">
        <v>94</v>
      </c>
      <c r="C74" s="103">
        <v>0</v>
      </c>
      <c r="D74" s="103">
        <v>0</v>
      </c>
    </row>
    <row r="75" spans="1:14" x14ac:dyDescent="0.2">
      <c r="B75" s="108" t="s">
        <v>95</v>
      </c>
      <c r="C75" s="103">
        <v>0</v>
      </c>
      <c r="D75" s="103">
        <v>0</v>
      </c>
    </row>
    <row r="76" spans="1:14" x14ac:dyDescent="0.2">
      <c r="B76" s="108" t="s">
        <v>96</v>
      </c>
      <c r="C76" s="103">
        <v>0</v>
      </c>
      <c r="D76" s="103">
        <v>0</v>
      </c>
    </row>
    <row r="77" spans="1:14" x14ac:dyDescent="0.2">
      <c r="B77" s="108" t="s">
        <v>97</v>
      </c>
      <c r="C77" s="103">
        <v>0</v>
      </c>
      <c r="D77" s="103">
        <v>0</v>
      </c>
    </row>
    <row r="78" spans="1:14" x14ac:dyDescent="0.2">
      <c r="B78" s="108" t="s">
        <v>98</v>
      </c>
      <c r="C78" s="103">
        <v>0</v>
      </c>
      <c r="D78" s="103">
        <v>0</v>
      </c>
    </row>
    <row r="79" spans="1:14" x14ac:dyDescent="0.2">
      <c r="B79" s="108" t="s">
        <v>99</v>
      </c>
      <c r="C79" s="103">
        <v>0</v>
      </c>
      <c r="D79" s="103">
        <v>0</v>
      </c>
    </row>
    <row r="80" spans="1:14" x14ac:dyDescent="0.2">
      <c r="B80" s="108" t="s">
        <v>100</v>
      </c>
      <c r="C80" s="103">
        <v>0</v>
      </c>
      <c r="D80" s="103">
        <v>0</v>
      </c>
    </row>
    <row r="81" spans="2:50" x14ac:dyDescent="0.2">
      <c r="B81" s="108" t="s">
        <v>101</v>
      </c>
      <c r="C81" s="103">
        <v>0</v>
      </c>
      <c r="D81" s="103">
        <v>0</v>
      </c>
    </row>
    <row r="82" spans="2:50" x14ac:dyDescent="0.2">
      <c r="B82" s="108" t="s">
        <v>102</v>
      </c>
      <c r="C82" s="103">
        <v>0</v>
      </c>
      <c r="D82" s="103">
        <v>0</v>
      </c>
    </row>
    <row r="83" spans="2:50" x14ac:dyDescent="0.2">
      <c r="B83" s="108" t="s">
        <v>103</v>
      </c>
      <c r="C83" s="103">
        <v>0</v>
      </c>
      <c r="D83" s="103">
        <v>0</v>
      </c>
    </row>
    <row r="85" spans="2:50" x14ac:dyDescent="0.2">
      <c r="B85" s="106" t="s">
        <v>332</v>
      </c>
    </row>
    <row r="86" spans="2:50" x14ac:dyDescent="0.2">
      <c r="B86" s="102" t="s">
        <v>273</v>
      </c>
      <c r="C86" s="102" t="s">
        <v>92</v>
      </c>
      <c r="D86" s="104"/>
      <c r="E86" s="104"/>
      <c r="F86" s="104"/>
      <c r="G86" s="102" t="s">
        <v>93</v>
      </c>
      <c r="H86" s="104"/>
      <c r="I86" s="104"/>
      <c r="J86" s="104"/>
      <c r="K86" s="102" t="s">
        <v>94</v>
      </c>
      <c r="L86" s="104"/>
      <c r="M86" s="104"/>
      <c r="N86" s="104"/>
      <c r="O86" s="102" t="s">
        <v>95</v>
      </c>
      <c r="P86" s="104"/>
      <c r="Q86" s="104"/>
      <c r="R86" s="104"/>
      <c r="S86" s="102" t="s">
        <v>96</v>
      </c>
      <c r="T86" s="104"/>
      <c r="U86" s="104"/>
      <c r="V86" s="104"/>
      <c r="W86" s="102" t="s">
        <v>97</v>
      </c>
      <c r="X86" s="104"/>
      <c r="Y86" s="104"/>
      <c r="Z86" s="104"/>
      <c r="AA86" s="102" t="s">
        <v>98</v>
      </c>
      <c r="AB86" s="104"/>
      <c r="AC86" s="104"/>
      <c r="AD86" s="104"/>
      <c r="AE86" s="102" t="s">
        <v>99</v>
      </c>
      <c r="AF86" s="104"/>
      <c r="AG86" s="104"/>
      <c r="AH86" s="104"/>
      <c r="AI86" s="102" t="s">
        <v>100</v>
      </c>
      <c r="AJ86" s="104"/>
      <c r="AK86" s="104"/>
      <c r="AL86" s="104"/>
      <c r="AM86" s="102" t="s">
        <v>101</v>
      </c>
      <c r="AN86" s="104"/>
      <c r="AO86" s="104"/>
      <c r="AP86" s="104"/>
      <c r="AQ86" s="102" t="s">
        <v>102</v>
      </c>
      <c r="AR86" s="104"/>
      <c r="AS86" s="104"/>
      <c r="AT86" s="104"/>
      <c r="AU86" s="102" t="s">
        <v>103</v>
      </c>
      <c r="AV86" s="104"/>
      <c r="AW86" s="104"/>
    </row>
    <row r="87" spans="2:50" x14ac:dyDescent="0.2">
      <c r="B87" s="102" t="s">
        <v>333</v>
      </c>
      <c r="C87" s="102">
        <v>1</v>
      </c>
      <c r="D87" s="102">
        <v>2</v>
      </c>
      <c r="E87" s="102">
        <v>3</v>
      </c>
      <c r="F87" s="102">
        <v>4</v>
      </c>
      <c r="G87" s="102">
        <v>1</v>
      </c>
      <c r="H87" s="102">
        <v>2</v>
      </c>
      <c r="I87" s="102">
        <v>3</v>
      </c>
      <c r="J87" s="102">
        <v>4</v>
      </c>
      <c r="K87" s="102">
        <v>1</v>
      </c>
      <c r="L87" s="102">
        <v>2</v>
      </c>
      <c r="M87" s="102">
        <v>3</v>
      </c>
      <c r="N87" s="102">
        <v>4</v>
      </c>
      <c r="O87" s="102">
        <v>1</v>
      </c>
      <c r="P87" s="102">
        <v>2</v>
      </c>
      <c r="Q87" s="102">
        <v>3</v>
      </c>
      <c r="R87" s="102">
        <v>4</v>
      </c>
      <c r="S87" s="102">
        <v>1</v>
      </c>
      <c r="T87" s="102">
        <v>2</v>
      </c>
      <c r="U87" s="102">
        <v>3</v>
      </c>
      <c r="V87" s="102">
        <v>4</v>
      </c>
      <c r="W87" s="102">
        <v>1</v>
      </c>
      <c r="X87" s="102">
        <v>2</v>
      </c>
      <c r="Y87" s="102">
        <v>3</v>
      </c>
      <c r="Z87" s="102">
        <v>4</v>
      </c>
      <c r="AA87" s="102">
        <v>1</v>
      </c>
      <c r="AB87" s="102">
        <v>2</v>
      </c>
      <c r="AC87" s="102">
        <v>3</v>
      </c>
      <c r="AD87" s="102">
        <v>4</v>
      </c>
      <c r="AE87" s="102">
        <v>1</v>
      </c>
      <c r="AF87" s="102">
        <v>2</v>
      </c>
      <c r="AG87" s="102">
        <v>3</v>
      </c>
      <c r="AH87" s="102">
        <v>4</v>
      </c>
      <c r="AI87" s="102">
        <v>1</v>
      </c>
      <c r="AJ87" s="102">
        <v>2</v>
      </c>
      <c r="AK87" s="102">
        <v>3</v>
      </c>
      <c r="AL87" s="102">
        <v>4</v>
      </c>
      <c r="AM87" s="102">
        <v>1</v>
      </c>
      <c r="AN87" s="102">
        <v>2</v>
      </c>
      <c r="AO87" s="102">
        <v>3</v>
      </c>
      <c r="AP87" s="102">
        <v>4</v>
      </c>
      <c r="AQ87" s="102">
        <v>1</v>
      </c>
      <c r="AR87" s="102">
        <v>2</v>
      </c>
      <c r="AS87" s="102">
        <v>3</v>
      </c>
      <c r="AT87" s="102">
        <v>4</v>
      </c>
      <c r="AU87" s="102">
        <v>1</v>
      </c>
      <c r="AV87" s="102">
        <v>2</v>
      </c>
      <c r="AW87" s="102">
        <v>3</v>
      </c>
      <c r="AX87" s="102">
        <v>4</v>
      </c>
    </row>
    <row r="88" spans="2:50" x14ac:dyDescent="0.2">
      <c r="B88" s="102" t="s">
        <v>104</v>
      </c>
      <c r="C88" s="103">
        <f>C48+$C$67/4</f>
        <v>2250</v>
      </c>
      <c r="D88" s="103">
        <f>D48+$C$67/4</f>
        <v>2250</v>
      </c>
      <c r="E88" s="103">
        <f>E48+$C$67/4</f>
        <v>2250</v>
      </c>
      <c r="F88" s="103">
        <f>F48+$C$67/4</f>
        <v>2250</v>
      </c>
      <c r="G88" s="103">
        <f>G48+$D$67/4</f>
        <v>2250</v>
      </c>
      <c r="H88" s="103">
        <f>H48+$D$67/4</f>
        <v>2250</v>
      </c>
      <c r="I88" s="103">
        <f>I48+$D$67/4</f>
        <v>2250</v>
      </c>
      <c r="J88" s="103">
        <f>J48+$D$67/4</f>
        <v>2250</v>
      </c>
      <c r="K88" s="103">
        <f>K48+$E$67/4</f>
        <v>2250</v>
      </c>
      <c r="L88" s="103">
        <f>L48+$E$67/4</f>
        <v>2250</v>
      </c>
      <c r="M88" s="103">
        <f>M48+$E$67/4</f>
        <v>2250</v>
      </c>
      <c r="N88" s="103">
        <f>N48+$E$67/4</f>
        <v>2250</v>
      </c>
      <c r="O88" s="103">
        <f>O48+$F$67/4</f>
        <v>2250</v>
      </c>
      <c r="P88" s="103">
        <f>P48+$F$67/4</f>
        <v>2250</v>
      </c>
      <c r="Q88" s="103">
        <f>Q48+$F$67/4</f>
        <v>2250</v>
      </c>
      <c r="R88" s="103">
        <f>R48+$F$67/4</f>
        <v>2250</v>
      </c>
      <c r="S88" s="103">
        <f>S48+$G$67/4</f>
        <v>1500</v>
      </c>
      <c r="T88" s="103">
        <f>T48+$G$67/4</f>
        <v>1500</v>
      </c>
      <c r="U88" s="103">
        <f>U48+$G$67/4</f>
        <v>1500</v>
      </c>
      <c r="V88" s="103">
        <f>V48+$G$67/4</f>
        <v>1500</v>
      </c>
      <c r="W88" s="103">
        <f>W48+$H$67/4</f>
        <v>2250</v>
      </c>
      <c r="X88" s="103">
        <f>X48+$H$67/4</f>
        <v>2250</v>
      </c>
      <c r="Y88" s="103">
        <f>Y48+$H$67/4</f>
        <v>2250</v>
      </c>
      <c r="Z88" s="103">
        <f>Z48+$H$67/4</f>
        <v>2250</v>
      </c>
      <c r="AA88" s="103">
        <f>AA48+$I$67/4</f>
        <v>2250</v>
      </c>
      <c r="AB88" s="103">
        <f>AB48+$I$67/4</f>
        <v>2250</v>
      </c>
      <c r="AC88" s="103">
        <f>AC48+$I$67/4</f>
        <v>2250</v>
      </c>
      <c r="AD88" s="103">
        <f>AD48+$I$67/4</f>
        <v>2250</v>
      </c>
      <c r="AE88" s="103">
        <f>AE48+$J$67/4</f>
        <v>2250</v>
      </c>
      <c r="AF88" s="103">
        <f>AF48+$J$67/4</f>
        <v>2250</v>
      </c>
      <c r="AG88" s="103">
        <f>AG48+$J$67/4</f>
        <v>2250</v>
      </c>
      <c r="AH88" s="103">
        <f>AH48+$J$67/4</f>
        <v>2250</v>
      </c>
      <c r="AI88" s="103">
        <f>AI48+$K$67/4</f>
        <v>2250</v>
      </c>
      <c r="AJ88" s="103">
        <f>AJ48+$K$67/4</f>
        <v>2250</v>
      </c>
      <c r="AK88" s="103">
        <f>AK48+$K$67/4</f>
        <v>2250</v>
      </c>
      <c r="AL88" s="103">
        <f>AL48+$K$67/4</f>
        <v>2250</v>
      </c>
      <c r="AM88" s="103">
        <f>AM48+$L$67/4</f>
        <v>2250</v>
      </c>
      <c r="AN88" s="103">
        <f>AN48+$L$67/4</f>
        <v>2250</v>
      </c>
      <c r="AO88" s="103">
        <f>AO48+$L$67/4</f>
        <v>2250</v>
      </c>
      <c r="AP88" s="103">
        <f>AP48+$L$67/4</f>
        <v>2250</v>
      </c>
      <c r="AQ88" s="103">
        <f>AQ48+$M$67/4</f>
        <v>2250</v>
      </c>
      <c r="AR88" s="103">
        <f>AR48+$M$67/4</f>
        <v>2250</v>
      </c>
      <c r="AS88" s="103">
        <f>AS48+$M$67/4</f>
        <v>2250</v>
      </c>
      <c r="AT88" s="103">
        <f>AT48+$M$67/4</f>
        <v>2250</v>
      </c>
      <c r="AU88" s="103">
        <f>AU48+$N$67/4</f>
        <v>2250</v>
      </c>
      <c r="AV88" s="103">
        <f>AV48+$N$67/4</f>
        <v>2250</v>
      </c>
      <c r="AW88" s="103">
        <f>AW48+$N$67/4</f>
        <v>2250</v>
      </c>
      <c r="AX88" s="103">
        <f>AX48+$N$67/4</f>
        <v>2250</v>
      </c>
    </row>
    <row r="89" spans="2:50" x14ac:dyDescent="0.2">
      <c r="B89" s="102" t="s">
        <v>105</v>
      </c>
      <c r="C89" s="103">
        <f>C49</f>
        <v>2250</v>
      </c>
      <c r="D89" s="103">
        <f t="shared" ref="D89:AX93" si="3">D49</f>
        <v>2250</v>
      </c>
      <c r="E89" s="103">
        <f t="shared" si="3"/>
        <v>2250</v>
      </c>
      <c r="F89" s="103">
        <f t="shared" si="3"/>
        <v>2250</v>
      </c>
      <c r="G89" s="103">
        <f t="shared" si="3"/>
        <v>2250</v>
      </c>
      <c r="H89" s="103">
        <f t="shared" si="3"/>
        <v>2250</v>
      </c>
      <c r="I89" s="103">
        <f t="shared" si="3"/>
        <v>2250</v>
      </c>
      <c r="J89" s="103">
        <f t="shared" si="3"/>
        <v>2250</v>
      </c>
      <c r="K89" s="103">
        <f t="shared" si="3"/>
        <v>2250</v>
      </c>
      <c r="L89" s="103">
        <f t="shared" si="3"/>
        <v>2250</v>
      </c>
      <c r="M89" s="103">
        <f t="shared" si="3"/>
        <v>2250</v>
      </c>
      <c r="N89" s="103">
        <f t="shared" si="3"/>
        <v>2250</v>
      </c>
      <c r="O89" s="103">
        <f t="shared" si="3"/>
        <v>2250</v>
      </c>
      <c r="P89" s="103">
        <f t="shared" si="3"/>
        <v>2250</v>
      </c>
      <c r="Q89" s="103">
        <f t="shared" si="3"/>
        <v>2250</v>
      </c>
      <c r="R89" s="103">
        <f t="shared" si="3"/>
        <v>1552.4949631923137</v>
      </c>
      <c r="S89" s="103">
        <f t="shared" si="3"/>
        <v>1500</v>
      </c>
      <c r="T89" s="103">
        <f t="shared" si="3"/>
        <v>1500</v>
      </c>
      <c r="U89" s="103">
        <f t="shared" si="3"/>
        <v>1500</v>
      </c>
      <c r="V89" s="103">
        <f t="shared" si="3"/>
        <v>1500</v>
      </c>
      <c r="W89" s="103">
        <f t="shared" si="3"/>
        <v>2250</v>
      </c>
      <c r="X89" s="103">
        <f t="shared" si="3"/>
        <v>2250</v>
      </c>
      <c r="Y89" s="103">
        <f t="shared" si="3"/>
        <v>2250</v>
      </c>
      <c r="Z89" s="103">
        <f t="shared" si="3"/>
        <v>2250</v>
      </c>
      <c r="AA89" s="103">
        <f t="shared" si="3"/>
        <v>2250</v>
      </c>
      <c r="AB89" s="103">
        <f t="shared" si="3"/>
        <v>2250</v>
      </c>
      <c r="AC89" s="103">
        <f t="shared" si="3"/>
        <v>2250</v>
      </c>
      <c r="AD89" s="103">
        <f t="shared" si="3"/>
        <v>2250</v>
      </c>
      <c r="AE89" s="103">
        <f t="shared" si="3"/>
        <v>2250</v>
      </c>
      <c r="AF89" s="103">
        <f t="shared" si="3"/>
        <v>2250</v>
      </c>
      <c r="AG89" s="103">
        <f t="shared" si="3"/>
        <v>2250</v>
      </c>
      <c r="AH89" s="103">
        <f t="shared" si="3"/>
        <v>2250</v>
      </c>
      <c r="AI89" s="103">
        <f t="shared" si="3"/>
        <v>2250</v>
      </c>
      <c r="AJ89" s="103">
        <f t="shared" si="3"/>
        <v>2250</v>
      </c>
      <c r="AK89" s="103">
        <f t="shared" si="3"/>
        <v>2250</v>
      </c>
      <c r="AL89" s="103">
        <f t="shared" si="3"/>
        <v>2250</v>
      </c>
      <c r="AM89" s="103">
        <f t="shared" si="3"/>
        <v>2250</v>
      </c>
      <c r="AN89" s="103">
        <f t="shared" si="3"/>
        <v>2250</v>
      </c>
      <c r="AO89" s="103">
        <f t="shared" si="3"/>
        <v>2250</v>
      </c>
      <c r="AP89" s="103">
        <f t="shared" si="3"/>
        <v>2250</v>
      </c>
      <c r="AQ89" s="103">
        <f t="shared" si="3"/>
        <v>2250</v>
      </c>
      <c r="AR89" s="103">
        <f t="shared" si="3"/>
        <v>2250</v>
      </c>
      <c r="AS89" s="103">
        <f t="shared" si="3"/>
        <v>2250</v>
      </c>
      <c r="AT89" s="103">
        <f t="shared" si="3"/>
        <v>2250</v>
      </c>
      <c r="AU89" s="103">
        <f t="shared" si="3"/>
        <v>2250</v>
      </c>
      <c r="AV89" s="103">
        <f t="shared" si="3"/>
        <v>2250</v>
      </c>
      <c r="AW89" s="103">
        <f t="shared" si="3"/>
        <v>2250</v>
      </c>
      <c r="AX89" s="103">
        <f t="shared" si="3"/>
        <v>2250</v>
      </c>
    </row>
    <row r="90" spans="2:50" x14ac:dyDescent="0.2">
      <c r="B90" s="102" t="s">
        <v>106</v>
      </c>
      <c r="C90" s="103">
        <f t="shared" ref="C90:R93" si="4">C50</f>
        <v>2250</v>
      </c>
      <c r="D90" s="103">
        <f t="shared" si="4"/>
        <v>2250</v>
      </c>
      <c r="E90" s="103">
        <f t="shared" si="4"/>
        <v>2250</v>
      </c>
      <c r="F90" s="103">
        <f t="shared" si="4"/>
        <v>2250</v>
      </c>
      <c r="G90" s="103">
        <f t="shared" si="4"/>
        <v>2250</v>
      </c>
      <c r="H90" s="103">
        <f t="shared" si="4"/>
        <v>2250</v>
      </c>
      <c r="I90" s="103">
        <f t="shared" si="4"/>
        <v>2250</v>
      </c>
      <c r="J90" s="103">
        <f t="shared" si="4"/>
        <v>2250</v>
      </c>
      <c r="K90" s="103">
        <f t="shared" si="4"/>
        <v>2039.5043908517712</v>
      </c>
      <c r="L90" s="103">
        <f t="shared" si="4"/>
        <v>2250</v>
      </c>
      <c r="M90" s="103">
        <f t="shared" si="4"/>
        <v>2250</v>
      </c>
      <c r="N90" s="103">
        <f t="shared" si="4"/>
        <v>2250</v>
      </c>
      <c r="O90" s="103">
        <f t="shared" si="4"/>
        <v>2250</v>
      </c>
      <c r="P90" s="103">
        <f t="shared" si="4"/>
        <v>2250</v>
      </c>
      <c r="Q90" s="103">
        <f t="shared" si="4"/>
        <v>2250</v>
      </c>
      <c r="R90" s="103">
        <f t="shared" si="4"/>
        <v>2250</v>
      </c>
      <c r="S90" s="103">
        <f t="shared" si="3"/>
        <v>2250</v>
      </c>
      <c r="T90" s="103">
        <f t="shared" si="3"/>
        <v>2250</v>
      </c>
      <c r="U90" s="103">
        <f t="shared" si="3"/>
        <v>2250</v>
      </c>
      <c r="V90" s="103">
        <f t="shared" si="3"/>
        <v>2250</v>
      </c>
      <c r="W90" s="103">
        <f t="shared" si="3"/>
        <v>2250</v>
      </c>
      <c r="X90" s="103">
        <f t="shared" si="3"/>
        <v>2250</v>
      </c>
      <c r="Y90" s="103">
        <f t="shared" si="3"/>
        <v>2250</v>
      </c>
      <c r="Z90" s="103">
        <f t="shared" si="3"/>
        <v>2250</v>
      </c>
      <c r="AA90" s="103">
        <f t="shared" si="3"/>
        <v>2250</v>
      </c>
      <c r="AB90" s="103">
        <f t="shared" si="3"/>
        <v>2250</v>
      </c>
      <c r="AC90" s="103">
        <f t="shared" si="3"/>
        <v>2250</v>
      </c>
      <c r="AD90" s="103">
        <f t="shared" si="3"/>
        <v>2250</v>
      </c>
      <c r="AE90" s="103">
        <f t="shared" si="3"/>
        <v>2250</v>
      </c>
      <c r="AF90" s="103">
        <f t="shared" si="3"/>
        <v>2250</v>
      </c>
      <c r="AG90" s="103">
        <f t="shared" si="3"/>
        <v>2250</v>
      </c>
      <c r="AH90" s="103">
        <f t="shared" si="3"/>
        <v>2250</v>
      </c>
      <c r="AI90" s="103">
        <f t="shared" si="3"/>
        <v>2250</v>
      </c>
      <c r="AJ90" s="103">
        <f t="shared" si="3"/>
        <v>2250</v>
      </c>
      <c r="AK90" s="103">
        <f t="shared" si="3"/>
        <v>2250</v>
      </c>
      <c r="AL90" s="103">
        <f t="shared" si="3"/>
        <v>2250</v>
      </c>
      <c r="AM90" s="103">
        <f t="shared" si="3"/>
        <v>2250</v>
      </c>
      <c r="AN90" s="103">
        <f t="shared" si="3"/>
        <v>2250</v>
      </c>
      <c r="AO90" s="103">
        <f t="shared" si="3"/>
        <v>2250</v>
      </c>
      <c r="AP90" s="103">
        <f t="shared" si="3"/>
        <v>2250</v>
      </c>
      <c r="AQ90" s="103">
        <f t="shared" si="3"/>
        <v>2250</v>
      </c>
      <c r="AR90" s="103">
        <f t="shared" si="3"/>
        <v>2250</v>
      </c>
      <c r="AS90" s="103">
        <f t="shared" si="3"/>
        <v>2250</v>
      </c>
      <c r="AT90" s="103">
        <f t="shared" si="3"/>
        <v>2250</v>
      </c>
      <c r="AU90" s="103">
        <f t="shared" si="3"/>
        <v>1500</v>
      </c>
      <c r="AV90" s="103">
        <f t="shared" si="3"/>
        <v>1500</v>
      </c>
      <c r="AW90" s="103">
        <f t="shared" si="3"/>
        <v>1500</v>
      </c>
      <c r="AX90" s="103">
        <f t="shared" si="3"/>
        <v>1500</v>
      </c>
    </row>
    <row r="91" spans="2:50" x14ac:dyDescent="0.2">
      <c r="B91" s="102" t="s">
        <v>107</v>
      </c>
      <c r="C91" s="103">
        <f t="shared" si="4"/>
        <v>2250</v>
      </c>
      <c r="D91" s="103">
        <f t="shared" si="3"/>
        <v>2250</v>
      </c>
      <c r="E91" s="103">
        <f t="shared" si="3"/>
        <v>1207.907227815004</v>
      </c>
      <c r="F91" s="103">
        <f t="shared" si="3"/>
        <v>2250</v>
      </c>
      <c r="G91" s="103">
        <f t="shared" si="3"/>
        <v>2250</v>
      </c>
      <c r="H91" s="103">
        <f t="shared" si="3"/>
        <v>2250</v>
      </c>
      <c r="I91" s="103">
        <f t="shared" si="3"/>
        <v>2250</v>
      </c>
      <c r="J91" s="103">
        <f t="shared" si="3"/>
        <v>2250</v>
      </c>
      <c r="K91" s="103">
        <f t="shared" si="3"/>
        <v>2250</v>
      </c>
      <c r="L91" s="103">
        <f t="shared" si="3"/>
        <v>2250</v>
      </c>
      <c r="M91" s="103">
        <f t="shared" si="3"/>
        <v>2250</v>
      </c>
      <c r="N91" s="103">
        <f t="shared" si="3"/>
        <v>2250</v>
      </c>
      <c r="O91" s="103">
        <f t="shared" si="3"/>
        <v>2250</v>
      </c>
      <c r="P91" s="103">
        <f t="shared" si="3"/>
        <v>2250</v>
      </c>
      <c r="Q91" s="103">
        <f t="shared" si="3"/>
        <v>2250</v>
      </c>
      <c r="R91" s="103">
        <f t="shared" si="3"/>
        <v>2250</v>
      </c>
      <c r="S91" s="103">
        <f t="shared" si="3"/>
        <v>2250</v>
      </c>
      <c r="T91" s="103">
        <f t="shared" si="3"/>
        <v>2250</v>
      </c>
      <c r="U91" s="103">
        <f t="shared" si="3"/>
        <v>2250</v>
      </c>
      <c r="V91" s="103">
        <f t="shared" si="3"/>
        <v>2250</v>
      </c>
      <c r="W91" s="103">
        <f t="shared" si="3"/>
        <v>2196.071765941841</v>
      </c>
      <c r="X91" s="103">
        <f t="shared" si="3"/>
        <v>2250</v>
      </c>
      <c r="Y91" s="103">
        <f t="shared" si="3"/>
        <v>2250</v>
      </c>
      <c r="Z91" s="103">
        <f t="shared" si="3"/>
        <v>2250</v>
      </c>
      <c r="AA91" s="103">
        <f t="shared" si="3"/>
        <v>2250</v>
      </c>
      <c r="AB91" s="103">
        <f t="shared" si="3"/>
        <v>2250</v>
      </c>
      <c r="AC91" s="103">
        <f t="shared" si="3"/>
        <v>2250</v>
      </c>
      <c r="AD91" s="103">
        <f t="shared" si="3"/>
        <v>2250</v>
      </c>
      <c r="AE91" s="103">
        <f t="shared" si="3"/>
        <v>2250</v>
      </c>
      <c r="AF91" s="103">
        <f t="shared" si="3"/>
        <v>2250</v>
      </c>
      <c r="AG91" s="103">
        <f t="shared" si="3"/>
        <v>2240.1104479261076</v>
      </c>
      <c r="AH91" s="103">
        <f t="shared" si="3"/>
        <v>2250</v>
      </c>
      <c r="AI91" s="103">
        <f t="shared" si="3"/>
        <v>2250</v>
      </c>
      <c r="AJ91" s="103">
        <f t="shared" si="3"/>
        <v>2250</v>
      </c>
      <c r="AK91" s="103">
        <f t="shared" si="3"/>
        <v>2250</v>
      </c>
      <c r="AL91" s="103">
        <f t="shared" si="3"/>
        <v>2250</v>
      </c>
      <c r="AM91" s="103">
        <f t="shared" si="3"/>
        <v>1294.6165806617096</v>
      </c>
      <c r="AN91" s="103">
        <f t="shared" si="3"/>
        <v>1296.9945267140758</v>
      </c>
      <c r="AO91" s="103">
        <f t="shared" si="3"/>
        <v>1500</v>
      </c>
      <c r="AP91" s="103">
        <f t="shared" si="3"/>
        <v>1500</v>
      </c>
      <c r="AQ91" s="103">
        <f t="shared" si="3"/>
        <v>2250</v>
      </c>
      <c r="AR91" s="103">
        <f t="shared" si="3"/>
        <v>2250</v>
      </c>
      <c r="AS91" s="103">
        <f t="shared" si="3"/>
        <v>2250</v>
      </c>
      <c r="AT91" s="103">
        <f t="shared" si="3"/>
        <v>2250</v>
      </c>
      <c r="AU91" s="103">
        <f t="shared" si="3"/>
        <v>2250</v>
      </c>
      <c r="AV91" s="103">
        <f t="shared" si="3"/>
        <v>2250</v>
      </c>
      <c r="AW91" s="103">
        <f t="shared" si="3"/>
        <v>2250</v>
      </c>
      <c r="AX91" s="103">
        <f t="shared" si="3"/>
        <v>2250</v>
      </c>
    </row>
    <row r="92" spans="2:50" x14ac:dyDescent="0.2">
      <c r="B92" s="102" t="s">
        <v>108</v>
      </c>
      <c r="C92" s="103">
        <f t="shared" si="4"/>
        <v>15000</v>
      </c>
      <c r="D92" s="103">
        <f t="shared" si="4"/>
        <v>15000</v>
      </c>
      <c r="E92" s="103">
        <f t="shared" si="4"/>
        <v>15000</v>
      </c>
      <c r="F92" s="103">
        <f t="shared" si="4"/>
        <v>15000</v>
      </c>
      <c r="G92" s="103">
        <f t="shared" si="4"/>
        <v>15000</v>
      </c>
      <c r="H92" s="103">
        <f t="shared" si="4"/>
        <v>15000</v>
      </c>
      <c r="I92" s="103">
        <f t="shared" si="4"/>
        <v>15000</v>
      </c>
      <c r="J92" s="103">
        <f t="shared" si="4"/>
        <v>15000</v>
      </c>
      <c r="K92" s="103">
        <f t="shared" si="4"/>
        <v>15000</v>
      </c>
      <c r="L92" s="103">
        <f t="shared" si="4"/>
        <v>15000</v>
      </c>
      <c r="M92" s="103">
        <f t="shared" si="4"/>
        <v>15000</v>
      </c>
      <c r="N92" s="103">
        <f t="shared" si="4"/>
        <v>15000</v>
      </c>
      <c r="O92" s="103">
        <f t="shared" si="4"/>
        <v>15000</v>
      </c>
      <c r="P92" s="103">
        <f t="shared" si="4"/>
        <v>15000</v>
      </c>
      <c r="Q92" s="103">
        <f t="shared" si="4"/>
        <v>15000</v>
      </c>
      <c r="R92" s="103">
        <f t="shared" si="4"/>
        <v>15000</v>
      </c>
      <c r="S92" s="103">
        <f t="shared" si="3"/>
        <v>15000</v>
      </c>
      <c r="T92" s="103">
        <f t="shared" si="3"/>
        <v>15000</v>
      </c>
      <c r="U92" s="103">
        <f t="shared" si="3"/>
        <v>15000</v>
      </c>
      <c r="V92" s="103">
        <f t="shared" si="3"/>
        <v>15000</v>
      </c>
      <c r="W92" s="103">
        <f t="shared" si="3"/>
        <v>15000</v>
      </c>
      <c r="X92" s="103">
        <f t="shared" si="3"/>
        <v>15000</v>
      </c>
      <c r="Y92" s="103">
        <f t="shared" si="3"/>
        <v>15000</v>
      </c>
      <c r="Z92" s="103">
        <f t="shared" si="3"/>
        <v>15000</v>
      </c>
      <c r="AA92" s="103">
        <f t="shared" si="3"/>
        <v>15000</v>
      </c>
      <c r="AB92" s="103">
        <f t="shared" si="3"/>
        <v>15000</v>
      </c>
      <c r="AC92" s="103">
        <f t="shared" si="3"/>
        <v>15000</v>
      </c>
      <c r="AD92" s="103">
        <f t="shared" si="3"/>
        <v>15000</v>
      </c>
      <c r="AE92" s="103">
        <f t="shared" si="3"/>
        <v>15000</v>
      </c>
      <c r="AF92" s="103">
        <f t="shared" si="3"/>
        <v>15000</v>
      </c>
      <c r="AG92" s="103">
        <f t="shared" si="3"/>
        <v>15000</v>
      </c>
      <c r="AH92" s="103">
        <f t="shared" si="3"/>
        <v>15000</v>
      </c>
      <c r="AI92" s="103">
        <f t="shared" si="3"/>
        <v>15000</v>
      </c>
      <c r="AJ92" s="103">
        <f t="shared" si="3"/>
        <v>15000</v>
      </c>
      <c r="AK92" s="103">
        <f t="shared" si="3"/>
        <v>15000</v>
      </c>
      <c r="AL92" s="103">
        <f t="shared" si="3"/>
        <v>15000</v>
      </c>
      <c r="AM92" s="103">
        <f t="shared" si="3"/>
        <v>15000</v>
      </c>
      <c r="AN92" s="103">
        <f t="shared" si="3"/>
        <v>15000</v>
      </c>
      <c r="AO92" s="103">
        <f t="shared" si="3"/>
        <v>15000</v>
      </c>
      <c r="AP92" s="103">
        <f t="shared" si="3"/>
        <v>15000</v>
      </c>
      <c r="AQ92" s="103">
        <f t="shared" si="3"/>
        <v>15000</v>
      </c>
      <c r="AR92" s="103">
        <f t="shared" si="3"/>
        <v>15000</v>
      </c>
      <c r="AS92" s="103">
        <f t="shared" si="3"/>
        <v>15000</v>
      </c>
      <c r="AT92" s="103">
        <f t="shared" si="3"/>
        <v>15000</v>
      </c>
      <c r="AU92" s="103">
        <f t="shared" si="3"/>
        <v>15000</v>
      </c>
      <c r="AV92" s="103">
        <f t="shared" si="3"/>
        <v>15000</v>
      </c>
      <c r="AW92" s="103">
        <f t="shared" si="3"/>
        <v>15000</v>
      </c>
      <c r="AX92" s="103">
        <f t="shared" si="3"/>
        <v>15000</v>
      </c>
    </row>
    <row r="93" spans="2:50" x14ac:dyDescent="0.2">
      <c r="B93" s="102" t="s">
        <v>109</v>
      </c>
      <c r="C93" s="103">
        <f t="shared" si="4"/>
        <v>15000</v>
      </c>
      <c r="D93" s="103">
        <f t="shared" si="4"/>
        <v>15000</v>
      </c>
      <c r="E93" s="103">
        <f t="shared" si="4"/>
        <v>15000</v>
      </c>
      <c r="F93" s="103">
        <f t="shared" si="4"/>
        <v>15000</v>
      </c>
      <c r="G93" s="103">
        <f t="shared" si="4"/>
        <v>15000</v>
      </c>
      <c r="H93" s="103">
        <f t="shared" si="4"/>
        <v>15000</v>
      </c>
      <c r="I93" s="103">
        <f t="shared" si="4"/>
        <v>15000</v>
      </c>
      <c r="J93" s="103">
        <f t="shared" si="4"/>
        <v>15000</v>
      </c>
      <c r="K93" s="103">
        <f t="shared" si="4"/>
        <v>10000</v>
      </c>
      <c r="L93" s="103">
        <f t="shared" si="4"/>
        <v>10000</v>
      </c>
      <c r="M93" s="103">
        <f t="shared" si="4"/>
        <v>10000</v>
      </c>
      <c r="N93" s="103">
        <f t="shared" si="4"/>
        <v>10000</v>
      </c>
      <c r="O93" s="103">
        <f t="shared" si="4"/>
        <v>10000</v>
      </c>
      <c r="P93" s="103">
        <f t="shared" si="4"/>
        <v>10000</v>
      </c>
      <c r="Q93" s="103">
        <f t="shared" si="4"/>
        <v>10000</v>
      </c>
      <c r="R93" s="103">
        <f t="shared" si="4"/>
        <v>10000</v>
      </c>
      <c r="S93" s="103">
        <f t="shared" si="3"/>
        <v>15000</v>
      </c>
      <c r="T93" s="103">
        <f t="shared" si="3"/>
        <v>15000</v>
      </c>
      <c r="U93" s="103">
        <f t="shared" si="3"/>
        <v>15000</v>
      </c>
      <c r="V93" s="103">
        <f t="shared" si="3"/>
        <v>15000</v>
      </c>
      <c r="W93" s="103">
        <f t="shared" si="3"/>
        <v>10000</v>
      </c>
      <c r="X93" s="103">
        <f t="shared" si="3"/>
        <v>10000</v>
      </c>
      <c r="Y93" s="103">
        <f t="shared" si="3"/>
        <v>10000</v>
      </c>
      <c r="Z93" s="103">
        <f t="shared" si="3"/>
        <v>10000</v>
      </c>
      <c r="AA93" s="103">
        <f t="shared" si="3"/>
        <v>15000</v>
      </c>
      <c r="AB93" s="103">
        <f t="shared" si="3"/>
        <v>15000</v>
      </c>
      <c r="AC93" s="103">
        <f t="shared" si="3"/>
        <v>15000</v>
      </c>
      <c r="AD93" s="103">
        <f t="shared" si="3"/>
        <v>15000</v>
      </c>
      <c r="AE93" s="103">
        <f t="shared" si="3"/>
        <v>10000</v>
      </c>
      <c r="AF93" s="103">
        <f t="shared" si="3"/>
        <v>10000</v>
      </c>
      <c r="AG93" s="103">
        <f t="shared" si="3"/>
        <v>10000</v>
      </c>
      <c r="AH93" s="103">
        <f t="shared" si="3"/>
        <v>10000</v>
      </c>
      <c r="AI93" s="103">
        <f t="shared" si="3"/>
        <v>15000</v>
      </c>
      <c r="AJ93" s="103">
        <f t="shared" si="3"/>
        <v>15000</v>
      </c>
      <c r="AK93" s="103">
        <f t="shared" si="3"/>
        <v>15000</v>
      </c>
      <c r="AL93" s="103">
        <f t="shared" si="3"/>
        <v>15000</v>
      </c>
      <c r="AM93" s="103">
        <f t="shared" si="3"/>
        <v>15000</v>
      </c>
      <c r="AN93" s="103">
        <f t="shared" si="3"/>
        <v>15000</v>
      </c>
      <c r="AO93" s="103">
        <f t="shared" si="3"/>
        <v>15000</v>
      </c>
      <c r="AP93" s="103">
        <f t="shared" si="3"/>
        <v>15000</v>
      </c>
      <c r="AQ93" s="103">
        <f t="shared" si="3"/>
        <v>15000</v>
      </c>
      <c r="AR93" s="103">
        <f t="shared" si="3"/>
        <v>15000</v>
      </c>
      <c r="AS93" s="103">
        <f t="shared" si="3"/>
        <v>15000</v>
      </c>
      <c r="AT93" s="103">
        <f t="shared" si="3"/>
        <v>15000</v>
      </c>
      <c r="AU93" s="103">
        <f t="shared" si="3"/>
        <v>15000</v>
      </c>
      <c r="AV93" s="103">
        <f t="shared" si="3"/>
        <v>15000</v>
      </c>
      <c r="AW93" s="103">
        <f t="shared" si="3"/>
        <v>15000</v>
      </c>
      <c r="AX93" s="103">
        <f t="shared" si="3"/>
        <v>15000</v>
      </c>
    </row>
    <row r="94" spans="2:50" x14ac:dyDescent="0.2">
      <c r="B94" s="104"/>
    </row>
    <row r="95" spans="2:50" x14ac:dyDescent="0.2">
      <c r="B95" s="177" t="s">
        <v>334</v>
      </c>
    </row>
    <row r="96" spans="2:50" x14ac:dyDescent="0.2">
      <c r="B96" s="178"/>
      <c r="C96" s="108" t="s">
        <v>92</v>
      </c>
      <c r="D96" s="104"/>
      <c r="E96" s="104"/>
      <c r="F96" s="104"/>
      <c r="G96" s="108" t="s">
        <v>93</v>
      </c>
      <c r="H96" s="104"/>
      <c r="I96" s="104"/>
      <c r="J96" s="104"/>
      <c r="K96" s="108" t="s">
        <v>94</v>
      </c>
      <c r="L96" s="104"/>
      <c r="M96" s="104"/>
      <c r="N96" s="104"/>
      <c r="O96" s="108" t="s">
        <v>95</v>
      </c>
      <c r="P96" s="104"/>
      <c r="Q96" s="104"/>
      <c r="R96" s="104"/>
      <c r="S96" s="108" t="s">
        <v>96</v>
      </c>
      <c r="T96" s="104"/>
      <c r="U96" s="104"/>
      <c r="V96" s="104"/>
      <c r="W96" s="108" t="s">
        <v>97</v>
      </c>
      <c r="X96" s="104"/>
      <c r="Y96" s="104"/>
      <c r="Z96" s="104"/>
      <c r="AA96" s="108" t="s">
        <v>98</v>
      </c>
      <c r="AB96" s="104"/>
      <c r="AC96" s="104"/>
      <c r="AD96" s="104"/>
      <c r="AE96" s="108" t="s">
        <v>99</v>
      </c>
      <c r="AF96" s="104"/>
      <c r="AG96" s="104"/>
      <c r="AH96" s="104"/>
      <c r="AI96" s="108" t="s">
        <v>100</v>
      </c>
      <c r="AJ96" s="104"/>
      <c r="AK96" s="104"/>
      <c r="AL96" s="104"/>
      <c r="AM96" s="108" t="s">
        <v>101</v>
      </c>
      <c r="AN96" s="104"/>
      <c r="AO96" s="104"/>
      <c r="AP96" s="104"/>
      <c r="AQ96" s="108" t="s">
        <v>102</v>
      </c>
      <c r="AR96" s="104"/>
      <c r="AS96" s="104"/>
      <c r="AT96" s="104"/>
      <c r="AU96" s="108" t="s">
        <v>103</v>
      </c>
      <c r="AV96" s="104"/>
      <c r="AW96" s="104"/>
    </row>
    <row r="97" spans="1:50" x14ac:dyDescent="0.2">
      <c r="A97" s="179" t="s">
        <v>121</v>
      </c>
      <c r="B97" s="179" t="s">
        <v>335</v>
      </c>
      <c r="C97" s="108">
        <v>1</v>
      </c>
      <c r="D97" s="108">
        <v>2</v>
      </c>
      <c r="E97" s="108">
        <v>3</v>
      </c>
      <c r="F97" s="108">
        <v>4</v>
      </c>
      <c r="G97" s="108">
        <v>1</v>
      </c>
      <c r="H97" s="108">
        <v>2</v>
      </c>
      <c r="I97" s="108">
        <v>3</v>
      </c>
      <c r="J97" s="108">
        <v>4</v>
      </c>
      <c r="K97" s="108">
        <v>1</v>
      </c>
      <c r="L97" s="108">
        <v>2</v>
      </c>
      <c r="M97" s="108">
        <v>3</v>
      </c>
      <c r="N97" s="108">
        <v>4</v>
      </c>
      <c r="O97" s="108">
        <v>1</v>
      </c>
      <c r="P97" s="108">
        <v>2</v>
      </c>
      <c r="Q97" s="108">
        <v>3</v>
      </c>
      <c r="R97" s="108">
        <v>4</v>
      </c>
      <c r="S97" s="108">
        <v>1</v>
      </c>
      <c r="T97" s="108">
        <v>2</v>
      </c>
      <c r="U97" s="108">
        <v>3</v>
      </c>
      <c r="V97" s="108">
        <v>4</v>
      </c>
      <c r="W97" s="108">
        <v>1</v>
      </c>
      <c r="X97" s="108">
        <v>2</v>
      </c>
      <c r="Y97" s="108">
        <v>3</v>
      </c>
      <c r="Z97" s="108">
        <v>4</v>
      </c>
      <c r="AA97" s="108">
        <v>1</v>
      </c>
      <c r="AB97" s="108">
        <v>2</v>
      </c>
      <c r="AC97" s="108">
        <v>3</v>
      </c>
      <c r="AD97" s="108">
        <v>4</v>
      </c>
      <c r="AE97" s="108">
        <v>1</v>
      </c>
      <c r="AF97" s="108">
        <v>2</v>
      </c>
      <c r="AG97" s="108">
        <v>3</v>
      </c>
      <c r="AH97" s="108">
        <v>4</v>
      </c>
      <c r="AI97" s="108">
        <v>1</v>
      </c>
      <c r="AJ97" s="108">
        <v>2</v>
      </c>
      <c r="AK97" s="108">
        <v>3</v>
      </c>
      <c r="AL97" s="108">
        <v>4</v>
      </c>
      <c r="AM97" s="108">
        <v>1</v>
      </c>
      <c r="AN97" s="108">
        <v>2</v>
      </c>
      <c r="AO97" s="108">
        <v>3</v>
      </c>
      <c r="AP97" s="108">
        <v>4</v>
      </c>
      <c r="AQ97" s="108">
        <v>1</v>
      </c>
      <c r="AR97" s="108">
        <v>2</v>
      </c>
      <c r="AS97" s="108">
        <v>3</v>
      </c>
      <c r="AT97" s="108">
        <v>4</v>
      </c>
      <c r="AU97" s="108">
        <v>1</v>
      </c>
      <c r="AV97" s="108">
        <v>2</v>
      </c>
      <c r="AW97" s="108">
        <v>3</v>
      </c>
      <c r="AX97" s="108">
        <v>4</v>
      </c>
    </row>
    <row r="98" spans="1:50" x14ac:dyDescent="0.2">
      <c r="A98" s="108" t="s">
        <v>104</v>
      </c>
      <c r="B98" s="108" t="s">
        <v>5</v>
      </c>
      <c r="C98" s="103">
        <v>56182.5</v>
      </c>
      <c r="D98" s="103">
        <v>56182.5</v>
      </c>
      <c r="E98" s="103">
        <v>56182.5</v>
      </c>
      <c r="F98" s="103">
        <v>56182.5</v>
      </c>
      <c r="G98" s="103">
        <v>56182.5</v>
      </c>
      <c r="H98" s="103">
        <v>56182.5</v>
      </c>
      <c r="I98" s="103">
        <v>56182.5</v>
      </c>
      <c r="J98" s="103">
        <v>56182.5</v>
      </c>
      <c r="K98" s="103">
        <v>56182.5</v>
      </c>
      <c r="L98" s="103">
        <v>56182.5</v>
      </c>
      <c r="M98" s="103">
        <v>56182.5</v>
      </c>
      <c r="N98" s="103">
        <v>56182.5</v>
      </c>
      <c r="O98" s="103">
        <v>56182.5</v>
      </c>
      <c r="P98" s="103">
        <v>56182.5</v>
      </c>
      <c r="Q98" s="103">
        <v>56182.5</v>
      </c>
      <c r="R98" s="103">
        <v>56182.5</v>
      </c>
      <c r="S98" s="103">
        <v>37455</v>
      </c>
      <c r="T98" s="103">
        <v>37455</v>
      </c>
      <c r="U98" s="103">
        <v>37455</v>
      </c>
      <c r="V98" s="103">
        <v>37455</v>
      </c>
      <c r="W98" s="103">
        <v>56182.5</v>
      </c>
      <c r="X98" s="103">
        <v>56182.5</v>
      </c>
      <c r="Y98" s="103">
        <v>56182.5</v>
      </c>
      <c r="Z98" s="103">
        <v>56182.5</v>
      </c>
      <c r="AA98" s="103">
        <v>56182.5</v>
      </c>
      <c r="AB98" s="103">
        <v>56182.5</v>
      </c>
      <c r="AC98" s="103">
        <v>56182.5</v>
      </c>
      <c r="AD98" s="103">
        <v>56182.5</v>
      </c>
      <c r="AE98" s="103">
        <v>56182.5</v>
      </c>
      <c r="AF98" s="103">
        <v>56182.5</v>
      </c>
      <c r="AG98" s="103">
        <v>56182.5</v>
      </c>
      <c r="AH98" s="103">
        <v>56182.5</v>
      </c>
      <c r="AI98" s="103">
        <v>56182.5</v>
      </c>
      <c r="AJ98" s="103">
        <v>56182.5</v>
      </c>
      <c r="AK98" s="103">
        <v>56182.5</v>
      </c>
      <c r="AL98" s="103">
        <v>56182.5</v>
      </c>
      <c r="AM98" s="103">
        <v>56182.5</v>
      </c>
      <c r="AN98" s="103">
        <v>56182.5</v>
      </c>
      <c r="AO98" s="103">
        <v>56182.5</v>
      </c>
      <c r="AP98" s="103">
        <v>56182.5</v>
      </c>
      <c r="AQ98" s="103">
        <v>56182.5</v>
      </c>
      <c r="AR98" s="103">
        <v>56182.5</v>
      </c>
      <c r="AS98" s="103">
        <v>56182.5</v>
      </c>
      <c r="AT98" s="103">
        <v>56182.5</v>
      </c>
      <c r="AU98" s="103">
        <v>56182.5</v>
      </c>
      <c r="AV98" s="103">
        <v>56182.5</v>
      </c>
      <c r="AW98" s="103">
        <v>56182.5</v>
      </c>
      <c r="AX98" s="103">
        <v>56182.5</v>
      </c>
    </row>
    <row r="99" spans="1:50" x14ac:dyDescent="0.2">
      <c r="B99" s="108" t="s">
        <v>10</v>
      </c>
      <c r="C99" s="103">
        <v>320388.75</v>
      </c>
      <c r="D99" s="103">
        <v>320388.75</v>
      </c>
      <c r="E99" s="103">
        <v>320388.75</v>
      </c>
      <c r="F99" s="103">
        <v>320388.75</v>
      </c>
      <c r="G99" s="103">
        <v>320388.75</v>
      </c>
      <c r="H99" s="103">
        <v>320388.75</v>
      </c>
      <c r="I99" s="103">
        <v>320388.75</v>
      </c>
      <c r="J99" s="103">
        <v>320388.75</v>
      </c>
      <c r="K99" s="103">
        <v>320388.75</v>
      </c>
      <c r="L99" s="103">
        <v>320388.75</v>
      </c>
      <c r="M99" s="103">
        <v>320388.75</v>
      </c>
      <c r="N99" s="103">
        <v>320388.75</v>
      </c>
      <c r="O99" s="103">
        <v>320388.75</v>
      </c>
      <c r="P99" s="103">
        <v>320388.75</v>
      </c>
      <c r="Q99" s="103">
        <v>320388.75</v>
      </c>
      <c r="R99" s="103">
        <v>320388.75</v>
      </c>
      <c r="S99" s="103">
        <v>213592.5</v>
      </c>
      <c r="T99" s="103">
        <v>213592.5</v>
      </c>
      <c r="U99" s="103">
        <v>213592.5</v>
      </c>
      <c r="V99" s="103">
        <v>213592.5</v>
      </c>
      <c r="W99" s="103">
        <v>320388.75</v>
      </c>
      <c r="X99" s="103">
        <v>320388.75</v>
      </c>
      <c r="Y99" s="103">
        <v>320388.75</v>
      </c>
      <c r="Z99" s="103">
        <v>320388.75</v>
      </c>
      <c r="AA99" s="103">
        <v>320388.75</v>
      </c>
      <c r="AB99" s="103">
        <v>320388.75</v>
      </c>
      <c r="AC99" s="103">
        <v>320388.75</v>
      </c>
      <c r="AD99" s="103">
        <v>320388.75</v>
      </c>
      <c r="AE99" s="103">
        <v>320388.75</v>
      </c>
      <c r="AF99" s="103">
        <v>320388.75</v>
      </c>
      <c r="AG99" s="103">
        <v>320388.75</v>
      </c>
      <c r="AH99" s="103">
        <v>320388.75</v>
      </c>
      <c r="AI99" s="103">
        <v>320388.75</v>
      </c>
      <c r="AJ99" s="103">
        <v>320388.75</v>
      </c>
      <c r="AK99" s="103">
        <v>320388.75</v>
      </c>
      <c r="AL99" s="103">
        <v>320388.75</v>
      </c>
      <c r="AM99" s="103">
        <v>320388.75</v>
      </c>
      <c r="AN99" s="103">
        <v>320388.75</v>
      </c>
      <c r="AO99" s="103">
        <v>320388.75</v>
      </c>
      <c r="AP99" s="103">
        <v>320388.75</v>
      </c>
      <c r="AQ99" s="103">
        <v>320388.75</v>
      </c>
      <c r="AR99" s="103">
        <v>320388.75</v>
      </c>
      <c r="AS99" s="103">
        <v>320388.75</v>
      </c>
      <c r="AT99" s="103">
        <v>320388.75</v>
      </c>
      <c r="AU99" s="103">
        <v>320388.75</v>
      </c>
      <c r="AV99" s="103">
        <v>320388.75</v>
      </c>
      <c r="AW99" s="103">
        <v>320388.75</v>
      </c>
      <c r="AX99" s="103">
        <v>320388.75</v>
      </c>
    </row>
    <row r="100" spans="1:50" x14ac:dyDescent="0.2">
      <c r="B100" s="108" t="s">
        <v>12</v>
      </c>
      <c r="C100" s="103">
        <v>287347.5</v>
      </c>
      <c r="D100" s="103">
        <v>287347.5</v>
      </c>
      <c r="E100" s="103">
        <v>287347.5</v>
      </c>
      <c r="F100" s="103">
        <v>287347.5</v>
      </c>
      <c r="G100" s="103">
        <v>287347.5</v>
      </c>
      <c r="H100" s="103">
        <v>287347.5</v>
      </c>
      <c r="I100" s="103">
        <v>287347.5</v>
      </c>
      <c r="J100" s="103">
        <v>287347.5</v>
      </c>
      <c r="K100" s="103">
        <v>287347.5</v>
      </c>
      <c r="L100" s="103">
        <v>287347.5</v>
      </c>
      <c r="M100" s="103">
        <v>287347.5</v>
      </c>
      <c r="N100" s="103">
        <v>287347.5</v>
      </c>
      <c r="O100" s="103">
        <v>287347.5</v>
      </c>
      <c r="P100" s="103">
        <v>287347.5</v>
      </c>
      <c r="Q100" s="103">
        <v>287347.5</v>
      </c>
      <c r="R100" s="103">
        <v>287347.5</v>
      </c>
      <c r="S100" s="103">
        <v>191565</v>
      </c>
      <c r="T100" s="103">
        <v>191565</v>
      </c>
      <c r="U100" s="103">
        <v>191565</v>
      </c>
      <c r="V100" s="103">
        <v>191565</v>
      </c>
      <c r="W100" s="103">
        <v>287347.5</v>
      </c>
      <c r="X100" s="103">
        <v>287347.5</v>
      </c>
      <c r="Y100" s="103">
        <v>287347.5</v>
      </c>
      <c r="Z100" s="103">
        <v>287347.5</v>
      </c>
      <c r="AA100" s="103">
        <v>287347.5</v>
      </c>
      <c r="AB100" s="103">
        <v>287347.5</v>
      </c>
      <c r="AC100" s="103">
        <v>287347.5</v>
      </c>
      <c r="AD100" s="103">
        <v>287347.5</v>
      </c>
      <c r="AE100" s="103">
        <v>287347.5</v>
      </c>
      <c r="AF100" s="103">
        <v>287347.5</v>
      </c>
      <c r="AG100" s="103">
        <v>287347.5</v>
      </c>
      <c r="AH100" s="103">
        <v>287347.5</v>
      </c>
      <c r="AI100" s="103">
        <v>287347.5</v>
      </c>
      <c r="AJ100" s="103">
        <v>287347.5</v>
      </c>
      <c r="AK100" s="103">
        <v>287347.5</v>
      </c>
      <c r="AL100" s="103">
        <v>287347.5</v>
      </c>
      <c r="AM100" s="103">
        <v>287347.5</v>
      </c>
      <c r="AN100" s="103">
        <v>287347.5</v>
      </c>
      <c r="AO100" s="103">
        <v>287347.5</v>
      </c>
      <c r="AP100" s="103">
        <v>287347.5</v>
      </c>
      <c r="AQ100" s="103">
        <v>287347.5</v>
      </c>
      <c r="AR100" s="103">
        <v>287347.5</v>
      </c>
      <c r="AS100" s="103">
        <v>287347.5</v>
      </c>
      <c r="AT100" s="103">
        <v>287347.5</v>
      </c>
      <c r="AU100" s="103">
        <v>287347.5</v>
      </c>
      <c r="AV100" s="103">
        <v>287347.5</v>
      </c>
      <c r="AW100" s="103">
        <v>287347.5</v>
      </c>
      <c r="AX100" s="103">
        <v>287347.5</v>
      </c>
    </row>
    <row r="101" spans="1:50" x14ac:dyDescent="0.2">
      <c r="B101" s="108" t="s">
        <v>22</v>
      </c>
      <c r="C101" s="103">
        <v>0</v>
      </c>
      <c r="D101" s="103">
        <v>0</v>
      </c>
      <c r="E101" s="103">
        <v>0</v>
      </c>
      <c r="F101" s="103">
        <v>0</v>
      </c>
      <c r="G101" s="103">
        <v>0</v>
      </c>
      <c r="H101" s="103">
        <v>0</v>
      </c>
      <c r="I101" s="103">
        <v>0</v>
      </c>
      <c r="J101" s="103">
        <v>0</v>
      </c>
      <c r="K101" s="103">
        <v>0</v>
      </c>
      <c r="L101" s="103">
        <v>0</v>
      </c>
      <c r="M101" s="103">
        <v>0</v>
      </c>
      <c r="N101" s="103">
        <v>0</v>
      </c>
      <c r="O101" s="103">
        <v>0</v>
      </c>
      <c r="P101" s="103">
        <v>0</v>
      </c>
      <c r="Q101" s="103">
        <v>0</v>
      </c>
      <c r="R101" s="103">
        <v>0</v>
      </c>
      <c r="S101" s="103">
        <v>0</v>
      </c>
      <c r="T101" s="103">
        <v>0</v>
      </c>
      <c r="U101" s="103">
        <v>0</v>
      </c>
      <c r="V101" s="103">
        <v>0</v>
      </c>
      <c r="W101" s="103">
        <v>0</v>
      </c>
      <c r="X101" s="103">
        <v>0</v>
      </c>
      <c r="Y101" s="103">
        <v>0</v>
      </c>
      <c r="Z101" s="103">
        <v>0</v>
      </c>
      <c r="AA101" s="103">
        <v>0</v>
      </c>
      <c r="AB101" s="103">
        <v>0</v>
      </c>
      <c r="AC101" s="103">
        <v>0</v>
      </c>
      <c r="AD101" s="103">
        <v>0</v>
      </c>
      <c r="AE101" s="103">
        <v>0</v>
      </c>
      <c r="AF101" s="103">
        <v>0</v>
      </c>
      <c r="AG101" s="103">
        <v>0</v>
      </c>
      <c r="AH101" s="103">
        <v>0</v>
      </c>
      <c r="AI101" s="103">
        <v>0</v>
      </c>
      <c r="AJ101" s="103">
        <v>0</v>
      </c>
      <c r="AK101" s="103">
        <v>0</v>
      </c>
      <c r="AL101" s="103">
        <v>0</v>
      </c>
      <c r="AM101" s="103">
        <v>0</v>
      </c>
      <c r="AN101" s="103">
        <v>0</v>
      </c>
      <c r="AO101" s="103">
        <v>0</v>
      </c>
      <c r="AP101" s="103">
        <v>0</v>
      </c>
      <c r="AQ101" s="103">
        <v>0</v>
      </c>
      <c r="AR101" s="103">
        <v>0</v>
      </c>
      <c r="AS101" s="103">
        <v>0</v>
      </c>
      <c r="AT101" s="103">
        <v>0</v>
      </c>
      <c r="AU101" s="103">
        <v>0</v>
      </c>
      <c r="AV101" s="103">
        <v>0</v>
      </c>
      <c r="AW101" s="103">
        <v>0</v>
      </c>
      <c r="AX101" s="103">
        <v>0</v>
      </c>
    </row>
    <row r="102" spans="1:50" x14ac:dyDescent="0.2">
      <c r="B102" s="108" t="s">
        <v>59</v>
      </c>
      <c r="C102" s="103">
        <v>0</v>
      </c>
      <c r="D102" s="103">
        <v>0</v>
      </c>
      <c r="E102" s="103">
        <v>0</v>
      </c>
      <c r="F102" s="103">
        <v>0</v>
      </c>
      <c r="G102" s="103">
        <v>0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0</v>
      </c>
      <c r="R102" s="103">
        <v>0</v>
      </c>
      <c r="S102" s="103">
        <v>0</v>
      </c>
      <c r="T102" s="103">
        <v>0</v>
      </c>
      <c r="U102" s="103">
        <v>0</v>
      </c>
      <c r="V102" s="103">
        <v>0</v>
      </c>
      <c r="W102" s="103">
        <v>0</v>
      </c>
      <c r="X102" s="103">
        <v>0</v>
      </c>
      <c r="Y102" s="103">
        <v>0</v>
      </c>
      <c r="Z102" s="103">
        <v>0</v>
      </c>
      <c r="AA102" s="103">
        <v>0</v>
      </c>
      <c r="AB102" s="103">
        <v>0</v>
      </c>
      <c r="AC102" s="103">
        <v>0</v>
      </c>
      <c r="AD102" s="103">
        <v>0</v>
      </c>
      <c r="AE102" s="103">
        <v>0</v>
      </c>
      <c r="AF102" s="103">
        <v>0</v>
      </c>
      <c r="AG102" s="103">
        <v>0</v>
      </c>
      <c r="AH102" s="103">
        <v>0</v>
      </c>
      <c r="AI102" s="103">
        <v>0</v>
      </c>
      <c r="AJ102" s="103">
        <v>0</v>
      </c>
      <c r="AK102" s="103">
        <v>0</v>
      </c>
      <c r="AL102" s="103">
        <v>0</v>
      </c>
      <c r="AM102" s="103">
        <v>0</v>
      </c>
      <c r="AN102" s="103">
        <v>0</v>
      </c>
      <c r="AO102" s="103">
        <v>0</v>
      </c>
      <c r="AP102" s="103">
        <v>0</v>
      </c>
      <c r="AQ102" s="103">
        <v>0</v>
      </c>
      <c r="AR102" s="103">
        <v>0</v>
      </c>
      <c r="AS102" s="103">
        <v>0</v>
      </c>
      <c r="AT102" s="103">
        <v>0</v>
      </c>
      <c r="AU102" s="103">
        <v>0</v>
      </c>
      <c r="AV102" s="103">
        <v>0</v>
      </c>
      <c r="AW102" s="103">
        <v>0</v>
      </c>
      <c r="AX102" s="103">
        <v>0</v>
      </c>
    </row>
    <row r="103" spans="1:50" x14ac:dyDescent="0.2">
      <c r="B103" s="103" t="s">
        <v>277</v>
      </c>
      <c r="C103" s="108">
        <f>SUM(C$98:C$102)</f>
        <v>663918.75</v>
      </c>
      <c r="D103" s="108">
        <f t="shared" ref="D103:AX103" si="5">SUM(D$98:D$102)</f>
        <v>663918.75</v>
      </c>
      <c r="E103" s="108">
        <f t="shared" si="5"/>
        <v>663918.75</v>
      </c>
      <c r="F103" s="108">
        <f t="shared" si="5"/>
        <v>663918.75</v>
      </c>
      <c r="G103" s="108">
        <f t="shared" si="5"/>
        <v>663918.75</v>
      </c>
      <c r="H103" s="108">
        <f t="shared" si="5"/>
        <v>663918.75</v>
      </c>
      <c r="I103" s="108">
        <f t="shared" si="5"/>
        <v>663918.75</v>
      </c>
      <c r="J103" s="108">
        <f t="shared" si="5"/>
        <v>663918.75</v>
      </c>
      <c r="K103" s="108">
        <f t="shared" si="5"/>
        <v>663918.75</v>
      </c>
      <c r="L103" s="108">
        <f t="shared" si="5"/>
        <v>663918.75</v>
      </c>
      <c r="M103" s="108">
        <f t="shared" si="5"/>
        <v>663918.75</v>
      </c>
      <c r="N103" s="108">
        <f t="shared" si="5"/>
        <v>663918.75</v>
      </c>
      <c r="O103" s="108">
        <f t="shared" si="5"/>
        <v>663918.75</v>
      </c>
      <c r="P103" s="108">
        <f t="shared" si="5"/>
        <v>663918.75</v>
      </c>
      <c r="Q103" s="108">
        <f t="shared" si="5"/>
        <v>663918.75</v>
      </c>
      <c r="R103" s="108">
        <f t="shared" si="5"/>
        <v>663918.75</v>
      </c>
      <c r="S103" s="108">
        <f t="shared" si="5"/>
        <v>442612.5</v>
      </c>
      <c r="T103" s="108">
        <f t="shared" si="5"/>
        <v>442612.5</v>
      </c>
      <c r="U103" s="108">
        <f t="shared" si="5"/>
        <v>442612.5</v>
      </c>
      <c r="V103" s="108">
        <f t="shared" si="5"/>
        <v>442612.5</v>
      </c>
      <c r="W103" s="108">
        <f t="shared" si="5"/>
        <v>663918.75</v>
      </c>
      <c r="X103" s="108">
        <f t="shared" si="5"/>
        <v>663918.75</v>
      </c>
      <c r="Y103" s="108">
        <f t="shared" si="5"/>
        <v>663918.75</v>
      </c>
      <c r="Z103" s="108">
        <f t="shared" si="5"/>
        <v>663918.75</v>
      </c>
      <c r="AA103" s="108">
        <f t="shared" si="5"/>
        <v>663918.75</v>
      </c>
      <c r="AB103" s="108">
        <f t="shared" si="5"/>
        <v>663918.75</v>
      </c>
      <c r="AC103" s="108">
        <f t="shared" si="5"/>
        <v>663918.75</v>
      </c>
      <c r="AD103" s="108">
        <f t="shared" si="5"/>
        <v>663918.75</v>
      </c>
      <c r="AE103" s="108">
        <f t="shared" si="5"/>
        <v>663918.75</v>
      </c>
      <c r="AF103" s="108">
        <f t="shared" si="5"/>
        <v>663918.75</v>
      </c>
      <c r="AG103" s="108">
        <f t="shared" si="5"/>
        <v>663918.75</v>
      </c>
      <c r="AH103" s="108">
        <f t="shared" si="5"/>
        <v>663918.75</v>
      </c>
      <c r="AI103" s="108">
        <f t="shared" si="5"/>
        <v>663918.75</v>
      </c>
      <c r="AJ103" s="108">
        <f t="shared" si="5"/>
        <v>663918.75</v>
      </c>
      <c r="AK103" s="108">
        <f t="shared" si="5"/>
        <v>663918.75</v>
      </c>
      <c r="AL103" s="108">
        <f t="shared" si="5"/>
        <v>663918.75</v>
      </c>
      <c r="AM103" s="108">
        <f t="shared" si="5"/>
        <v>663918.75</v>
      </c>
      <c r="AN103" s="108">
        <f t="shared" si="5"/>
        <v>663918.75</v>
      </c>
      <c r="AO103" s="108">
        <f t="shared" si="5"/>
        <v>663918.75</v>
      </c>
      <c r="AP103" s="108">
        <f t="shared" si="5"/>
        <v>663918.75</v>
      </c>
      <c r="AQ103" s="108">
        <f t="shared" si="5"/>
        <v>663918.75</v>
      </c>
      <c r="AR103" s="108">
        <f t="shared" si="5"/>
        <v>663918.75</v>
      </c>
      <c r="AS103" s="108">
        <f t="shared" si="5"/>
        <v>663918.75</v>
      </c>
      <c r="AT103" s="108">
        <f t="shared" si="5"/>
        <v>663918.75</v>
      </c>
      <c r="AU103" s="108">
        <f t="shared" si="5"/>
        <v>663918.75</v>
      </c>
      <c r="AV103" s="108">
        <f t="shared" si="5"/>
        <v>663918.75</v>
      </c>
      <c r="AW103" s="108">
        <f t="shared" si="5"/>
        <v>663918.75</v>
      </c>
      <c r="AX103" s="108">
        <f t="shared" si="5"/>
        <v>663918.75</v>
      </c>
    </row>
    <row r="104" spans="1:50" x14ac:dyDescent="0.2">
      <c r="A104" s="108" t="s">
        <v>105</v>
      </c>
      <c r="B104" s="108" t="s">
        <v>5</v>
      </c>
      <c r="C104" s="103">
        <v>330288.75</v>
      </c>
      <c r="D104" s="103">
        <v>330288.75</v>
      </c>
      <c r="E104" s="103">
        <v>330288.75</v>
      </c>
      <c r="F104" s="103">
        <v>330288.75</v>
      </c>
      <c r="G104" s="103">
        <v>330288.75</v>
      </c>
      <c r="H104" s="103">
        <v>330288.75</v>
      </c>
      <c r="I104" s="103">
        <v>330288.75</v>
      </c>
      <c r="J104" s="103">
        <v>330288.75</v>
      </c>
      <c r="K104" s="103">
        <v>330288.75</v>
      </c>
      <c r="L104" s="103">
        <v>330288.75</v>
      </c>
      <c r="M104" s="103">
        <v>330288.75</v>
      </c>
      <c r="N104" s="103">
        <v>330288.75</v>
      </c>
      <c r="O104" s="103">
        <v>330288.75</v>
      </c>
      <c r="P104" s="103">
        <v>330288.75</v>
      </c>
      <c r="Q104" s="103">
        <v>330288.75</v>
      </c>
      <c r="R104" s="103">
        <v>227898.49812181568</v>
      </c>
      <c r="S104" s="103">
        <v>220192.5</v>
      </c>
      <c r="T104" s="103">
        <v>220192.5</v>
      </c>
      <c r="U104" s="103">
        <v>220192.5</v>
      </c>
      <c r="V104" s="103">
        <v>220192.5</v>
      </c>
      <c r="W104" s="103">
        <v>330288.75</v>
      </c>
      <c r="X104" s="103">
        <v>330288.75</v>
      </c>
      <c r="Y104" s="103">
        <v>330288.75</v>
      </c>
      <c r="Z104" s="103">
        <v>330288.75</v>
      </c>
      <c r="AA104" s="103">
        <v>330288.75</v>
      </c>
      <c r="AB104" s="103">
        <v>330288.75</v>
      </c>
      <c r="AC104" s="103">
        <v>330288.75</v>
      </c>
      <c r="AD104" s="103">
        <v>330288.75</v>
      </c>
      <c r="AE104" s="103">
        <v>330288.75</v>
      </c>
      <c r="AF104" s="103">
        <v>330288.75</v>
      </c>
      <c r="AG104" s="103">
        <v>330288.75</v>
      </c>
      <c r="AH104" s="103">
        <v>330288.75</v>
      </c>
      <c r="AI104" s="103">
        <v>330288.75</v>
      </c>
      <c r="AJ104" s="103">
        <v>330288.75</v>
      </c>
      <c r="AK104" s="103">
        <v>330288.75</v>
      </c>
      <c r="AL104" s="103">
        <v>330288.75</v>
      </c>
      <c r="AM104" s="103">
        <v>330288.75</v>
      </c>
      <c r="AN104" s="103">
        <v>330288.75</v>
      </c>
      <c r="AO104" s="103">
        <v>330288.75</v>
      </c>
      <c r="AP104" s="103">
        <v>330288.75</v>
      </c>
      <c r="AQ104" s="103">
        <v>330288.75</v>
      </c>
      <c r="AR104" s="103">
        <v>330288.75</v>
      </c>
      <c r="AS104" s="103">
        <v>330288.75</v>
      </c>
      <c r="AT104" s="103">
        <v>330288.75</v>
      </c>
      <c r="AU104" s="103">
        <v>330288.75</v>
      </c>
      <c r="AV104" s="103">
        <v>330288.75</v>
      </c>
      <c r="AW104" s="103">
        <v>330288.75</v>
      </c>
      <c r="AX104" s="103">
        <v>330288.75</v>
      </c>
    </row>
    <row r="105" spans="1:50" x14ac:dyDescent="0.2">
      <c r="B105" s="108" t="s">
        <v>10</v>
      </c>
      <c r="C105" s="103">
        <v>43436.25</v>
      </c>
      <c r="D105" s="103">
        <v>43436.25</v>
      </c>
      <c r="E105" s="103">
        <v>43436.25</v>
      </c>
      <c r="F105" s="103">
        <v>43436.25</v>
      </c>
      <c r="G105" s="103">
        <v>43436.25</v>
      </c>
      <c r="H105" s="103">
        <v>43436.25</v>
      </c>
      <c r="I105" s="103">
        <v>43436.25</v>
      </c>
      <c r="J105" s="103">
        <v>43436.25</v>
      </c>
      <c r="K105" s="103">
        <v>43436.25</v>
      </c>
      <c r="L105" s="103">
        <v>43436.25</v>
      </c>
      <c r="M105" s="103">
        <v>43436.25</v>
      </c>
      <c r="N105" s="103">
        <v>43436.25</v>
      </c>
      <c r="O105" s="103">
        <v>43436.25</v>
      </c>
      <c r="P105" s="103">
        <v>43436.25</v>
      </c>
      <c r="Q105" s="103">
        <v>43436.25</v>
      </c>
      <c r="R105" s="103">
        <v>29970.915264427615</v>
      </c>
      <c r="S105" s="103">
        <v>28957.5</v>
      </c>
      <c r="T105" s="103">
        <v>28957.5</v>
      </c>
      <c r="U105" s="103">
        <v>28957.5</v>
      </c>
      <c r="V105" s="103">
        <v>28957.5</v>
      </c>
      <c r="W105" s="103">
        <v>43436.25</v>
      </c>
      <c r="X105" s="103">
        <v>43436.25</v>
      </c>
      <c r="Y105" s="103">
        <v>43436.25</v>
      </c>
      <c r="Z105" s="103">
        <v>43436.25</v>
      </c>
      <c r="AA105" s="103">
        <v>43436.25</v>
      </c>
      <c r="AB105" s="103">
        <v>43436.25</v>
      </c>
      <c r="AC105" s="103">
        <v>43436.25</v>
      </c>
      <c r="AD105" s="103">
        <v>43436.25</v>
      </c>
      <c r="AE105" s="103">
        <v>43436.25</v>
      </c>
      <c r="AF105" s="103">
        <v>43436.25</v>
      </c>
      <c r="AG105" s="103">
        <v>43436.25</v>
      </c>
      <c r="AH105" s="103">
        <v>43436.25</v>
      </c>
      <c r="AI105" s="103">
        <v>43436.25</v>
      </c>
      <c r="AJ105" s="103">
        <v>43436.25</v>
      </c>
      <c r="AK105" s="103">
        <v>43436.25</v>
      </c>
      <c r="AL105" s="103">
        <v>43436.25</v>
      </c>
      <c r="AM105" s="103">
        <v>43436.25</v>
      </c>
      <c r="AN105" s="103">
        <v>43436.25</v>
      </c>
      <c r="AO105" s="103">
        <v>43436.25</v>
      </c>
      <c r="AP105" s="103">
        <v>43436.25</v>
      </c>
      <c r="AQ105" s="103">
        <v>43436.25</v>
      </c>
      <c r="AR105" s="103">
        <v>43436.25</v>
      </c>
      <c r="AS105" s="103">
        <v>43436.25</v>
      </c>
      <c r="AT105" s="103">
        <v>43436.25</v>
      </c>
      <c r="AU105" s="103">
        <v>43436.25</v>
      </c>
      <c r="AV105" s="103">
        <v>43436.25</v>
      </c>
      <c r="AW105" s="103">
        <v>43436.25</v>
      </c>
      <c r="AX105" s="103">
        <v>43436.25</v>
      </c>
    </row>
    <row r="106" spans="1:50" x14ac:dyDescent="0.2">
      <c r="B106" s="108" t="s">
        <v>12</v>
      </c>
      <c r="C106" s="103">
        <v>542025</v>
      </c>
      <c r="D106" s="103">
        <v>542025</v>
      </c>
      <c r="E106" s="103">
        <v>542025</v>
      </c>
      <c r="F106" s="103">
        <v>542025</v>
      </c>
      <c r="G106" s="103">
        <v>542025</v>
      </c>
      <c r="H106" s="103">
        <v>542025</v>
      </c>
      <c r="I106" s="103">
        <v>542025</v>
      </c>
      <c r="J106" s="103">
        <v>542025</v>
      </c>
      <c r="K106" s="103">
        <v>542025</v>
      </c>
      <c r="L106" s="103">
        <v>542025</v>
      </c>
      <c r="M106" s="103">
        <v>542025</v>
      </c>
      <c r="N106" s="103">
        <v>542025</v>
      </c>
      <c r="O106" s="103">
        <v>542025</v>
      </c>
      <c r="P106" s="103">
        <v>542025</v>
      </c>
      <c r="Q106" s="103">
        <v>542025</v>
      </c>
      <c r="R106" s="103">
        <v>373996.03663302836</v>
      </c>
      <c r="S106" s="103">
        <v>361350</v>
      </c>
      <c r="T106" s="103">
        <v>361350</v>
      </c>
      <c r="U106" s="103">
        <v>361350</v>
      </c>
      <c r="V106" s="103">
        <v>361350</v>
      </c>
      <c r="W106" s="103">
        <v>542025</v>
      </c>
      <c r="X106" s="103">
        <v>542025</v>
      </c>
      <c r="Y106" s="103">
        <v>542025</v>
      </c>
      <c r="Z106" s="103">
        <v>542025</v>
      </c>
      <c r="AA106" s="103">
        <v>542025</v>
      </c>
      <c r="AB106" s="103">
        <v>542025</v>
      </c>
      <c r="AC106" s="103">
        <v>542025</v>
      </c>
      <c r="AD106" s="103">
        <v>542025</v>
      </c>
      <c r="AE106" s="103">
        <v>542025</v>
      </c>
      <c r="AF106" s="103">
        <v>542025</v>
      </c>
      <c r="AG106" s="103">
        <v>542025</v>
      </c>
      <c r="AH106" s="103">
        <v>542025</v>
      </c>
      <c r="AI106" s="103">
        <v>542025</v>
      </c>
      <c r="AJ106" s="103">
        <v>542025</v>
      </c>
      <c r="AK106" s="103">
        <v>542025</v>
      </c>
      <c r="AL106" s="103">
        <v>542025</v>
      </c>
      <c r="AM106" s="103">
        <v>542025</v>
      </c>
      <c r="AN106" s="103">
        <v>542025</v>
      </c>
      <c r="AO106" s="103">
        <v>542025</v>
      </c>
      <c r="AP106" s="103">
        <v>542025</v>
      </c>
      <c r="AQ106" s="103">
        <v>542025</v>
      </c>
      <c r="AR106" s="103">
        <v>542025</v>
      </c>
      <c r="AS106" s="103">
        <v>542025</v>
      </c>
      <c r="AT106" s="103">
        <v>542025</v>
      </c>
      <c r="AU106" s="103">
        <v>542025</v>
      </c>
      <c r="AV106" s="103">
        <v>542025</v>
      </c>
      <c r="AW106" s="103">
        <v>542025</v>
      </c>
      <c r="AX106" s="103">
        <v>542025</v>
      </c>
    </row>
    <row r="107" spans="1:50" x14ac:dyDescent="0.2">
      <c r="B107" s="108" t="s">
        <v>22</v>
      </c>
      <c r="C107" s="103">
        <v>0</v>
      </c>
      <c r="D107" s="103">
        <v>0</v>
      </c>
      <c r="E107" s="103">
        <v>0</v>
      </c>
      <c r="F107" s="103">
        <v>0</v>
      </c>
      <c r="G107" s="103">
        <v>0</v>
      </c>
      <c r="H107" s="103">
        <v>0</v>
      </c>
      <c r="I107" s="103">
        <v>0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0</v>
      </c>
      <c r="R107" s="103">
        <v>0</v>
      </c>
      <c r="S107" s="103">
        <v>0</v>
      </c>
      <c r="T107" s="103">
        <v>0</v>
      </c>
      <c r="U107" s="103">
        <v>0</v>
      </c>
      <c r="V107" s="103">
        <v>0</v>
      </c>
      <c r="W107" s="103">
        <v>0</v>
      </c>
      <c r="X107" s="103">
        <v>0</v>
      </c>
      <c r="Y107" s="103">
        <v>0</v>
      </c>
      <c r="Z107" s="103">
        <v>0</v>
      </c>
      <c r="AA107" s="103">
        <v>0</v>
      </c>
      <c r="AB107" s="103">
        <v>0</v>
      </c>
      <c r="AC107" s="103">
        <v>0</v>
      </c>
      <c r="AD107" s="103">
        <v>0</v>
      </c>
      <c r="AE107" s="103">
        <v>0</v>
      </c>
      <c r="AF107" s="103">
        <v>0</v>
      </c>
      <c r="AG107" s="103">
        <v>0</v>
      </c>
      <c r="AH107" s="103">
        <v>0</v>
      </c>
      <c r="AI107" s="103">
        <v>0</v>
      </c>
      <c r="AJ107" s="103">
        <v>0</v>
      </c>
      <c r="AK107" s="103">
        <v>0</v>
      </c>
      <c r="AL107" s="103">
        <v>0</v>
      </c>
      <c r="AM107" s="103">
        <v>0</v>
      </c>
      <c r="AN107" s="103">
        <v>0</v>
      </c>
      <c r="AO107" s="103">
        <v>0</v>
      </c>
      <c r="AP107" s="103">
        <v>0</v>
      </c>
      <c r="AQ107" s="103">
        <v>0</v>
      </c>
      <c r="AR107" s="103">
        <v>0</v>
      </c>
      <c r="AS107" s="103">
        <v>0</v>
      </c>
      <c r="AT107" s="103">
        <v>0</v>
      </c>
      <c r="AU107" s="103">
        <v>0</v>
      </c>
      <c r="AV107" s="103">
        <v>0</v>
      </c>
      <c r="AW107" s="103">
        <v>0</v>
      </c>
      <c r="AX107" s="103">
        <v>0</v>
      </c>
    </row>
    <row r="108" spans="1:50" x14ac:dyDescent="0.2">
      <c r="B108" s="108" t="s">
        <v>59</v>
      </c>
      <c r="C108" s="103">
        <v>0</v>
      </c>
      <c r="D108" s="103">
        <v>0</v>
      </c>
      <c r="E108" s="103">
        <v>0</v>
      </c>
      <c r="F108" s="103">
        <v>0</v>
      </c>
      <c r="G108" s="103">
        <v>0</v>
      </c>
      <c r="H108" s="103">
        <v>0</v>
      </c>
      <c r="I108" s="103">
        <v>0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0</v>
      </c>
      <c r="R108" s="103">
        <v>0</v>
      </c>
      <c r="S108" s="103">
        <v>0</v>
      </c>
      <c r="T108" s="103">
        <v>0</v>
      </c>
      <c r="U108" s="103">
        <v>0</v>
      </c>
      <c r="V108" s="103">
        <v>0</v>
      </c>
      <c r="W108" s="103">
        <v>0</v>
      </c>
      <c r="X108" s="103">
        <v>0</v>
      </c>
      <c r="Y108" s="103">
        <v>0</v>
      </c>
      <c r="Z108" s="103">
        <v>0</v>
      </c>
      <c r="AA108" s="103">
        <v>0</v>
      </c>
      <c r="AB108" s="103">
        <v>0</v>
      </c>
      <c r="AC108" s="103">
        <v>0</v>
      </c>
      <c r="AD108" s="103">
        <v>0</v>
      </c>
      <c r="AE108" s="103">
        <v>0</v>
      </c>
      <c r="AF108" s="103">
        <v>0</v>
      </c>
      <c r="AG108" s="103">
        <v>0</v>
      </c>
      <c r="AH108" s="103">
        <v>0</v>
      </c>
      <c r="AI108" s="103">
        <v>0</v>
      </c>
      <c r="AJ108" s="103">
        <v>0</v>
      </c>
      <c r="AK108" s="103">
        <v>0</v>
      </c>
      <c r="AL108" s="103">
        <v>0</v>
      </c>
      <c r="AM108" s="103">
        <v>0</v>
      </c>
      <c r="AN108" s="103">
        <v>0</v>
      </c>
      <c r="AO108" s="103">
        <v>0</v>
      </c>
      <c r="AP108" s="103">
        <v>0</v>
      </c>
      <c r="AQ108" s="103">
        <v>0</v>
      </c>
      <c r="AR108" s="103">
        <v>0</v>
      </c>
      <c r="AS108" s="103">
        <v>0</v>
      </c>
      <c r="AT108" s="103">
        <v>0</v>
      </c>
      <c r="AU108" s="103">
        <v>0</v>
      </c>
      <c r="AV108" s="103">
        <v>0</v>
      </c>
      <c r="AW108" s="103">
        <v>0</v>
      </c>
      <c r="AX108" s="103">
        <v>0</v>
      </c>
    </row>
    <row r="109" spans="1:50" x14ac:dyDescent="0.2">
      <c r="B109" s="104" t="s">
        <v>277</v>
      </c>
      <c r="C109" s="108">
        <f>SUM(C$104:C$108)</f>
        <v>915750</v>
      </c>
      <c r="D109" s="108">
        <f t="shared" ref="D109:AX109" si="6">SUM(D$104:D$108)</f>
        <v>915750</v>
      </c>
      <c r="E109" s="108">
        <f t="shared" si="6"/>
        <v>915750</v>
      </c>
      <c r="F109" s="108">
        <f t="shared" si="6"/>
        <v>915750</v>
      </c>
      <c r="G109" s="108">
        <f t="shared" si="6"/>
        <v>915750</v>
      </c>
      <c r="H109" s="108">
        <f t="shared" si="6"/>
        <v>915750</v>
      </c>
      <c r="I109" s="108">
        <f t="shared" si="6"/>
        <v>915750</v>
      </c>
      <c r="J109" s="108">
        <f t="shared" si="6"/>
        <v>915750</v>
      </c>
      <c r="K109" s="108">
        <f t="shared" si="6"/>
        <v>915750</v>
      </c>
      <c r="L109" s="108">
        <f t="shared" si="6"/>
        <v>915750</v>
      </c>
      <c r="M109" s="108">
        <f t="shared" si="6"/>
        <v>915750</v>
      </c>
      <c r="N109" s="108">
        <f t="shared" si="6"/>
        <v>915750</v>
      </c>
      <c r="O109" s="108">
        <f t="shared" si="6"/>
        <v>915750</v>
      </c>
      <c r="P109" s="108">
        <f t="shared" si="6"/>
        <v>915750</v>
      </c>
      <c r="Q109" s="108">
        <f t="shared" si="6"/>
        <v>915750</v>
      </c>
      <c r="R109" s="108">
        <f t="shared" si="6"/>
        <v>631865.45001927158</v>
      </c>
      <c r="S109" s="108">
        <f t="shared" si="6"/>
        <v>610500</v>
      </c>
      <c r="T109" s="108">
        <f t="shared" si="6"/>
        <v>610500</v>
      </c>
      <c r="U109" s="108">
        <f t="shared" si="6"/>
        <v>610500</v>
      </c>
      <c r="V109" s="108">
        <f t="shared" si="6"/>
        <v>610500</v>
      </c>
      <c r="W109" s="108">
        <f t="shared" si="6"/>
        <v>915750</v>
      </c>
      <c r="X109" s="108">
        <f t="shared" si="6"/>
        <v>915750</v>
      </c>
      <c r="Y109" s="108">
        <f t="shared" si="6"/>
        <v>915750</v>
      </c>
      <c r="Z109" s="108">
        <f t="shared" si="6"/>
        <v>915750</v>
      </c>
      <c r="AA109" s="108">
        <f t="shared" si="6"/>
        <v>915750</v>
      </c>
      <c r="AB109" s="108">
        <f t="shared" si="6"/>
        <v>915750</v>
      </c>
      <c r="AC109" s="108">
        <f t="shared" si="6"/>
        <v>915750</v>
      </c>
      <c r="AD109" s="108">
        <f t="shared" si="6"/>
        <v>915750</v>
      </c>
      <c r="AE109" s="108">
        <f t="shared" si="6"/>
        <v>915750</v>
      </c>
      <c r="AF109" s="108">
        <f t="shared" si="6"/>
        <v>915750</v>
      </c>
      <c r="AG109" s="108">
        <f t="shared" si="6"/>
        <v>915750</v>
      </c>
      <c r="AH109" s="108">
        <f t="shared" si="6"/>
        <v>915750</v>
      </c>
      <c r="AI109" s="108">
        <f t="shared" si="6"/>
        <v>915750</v>
      </c>
      <c r="AJ109" s="108">
        <f t="shared" si="6"/>
        <v>915750</v>
      </c>
      <c r="AK109" s="108">
        <f t="shared" si="6"/>
        <v>915750</v>
      </c>
      <c r="AL109" s="108">
        <f t="shared" si="6"/>
        <v>915750</v>
      </c>
      <c r="AM109" s="108">
        <f t="shared" si="6"/>
        <v>915750</v>
      </c>
      <c r="AN109" s="108">
        <f t="shared" si="6"/>
        <v>915750</v>
      </c>
      <c r="AO109" s="108">
        <f t="shared" si="6"/>
        <v>915750</v>
      </c>
      <c r="AP109" s="108">
        <f t="shared" si="6"/>
        <v>915750</v>
      </c>
      <c r="AQ109" s="108">
        <f t="shared" si="6"/>
        <v>915750</v>
      </c>
      <c r="AR109" s="108">
        <f t="shared" si="6"/>
        <v>915750</v>
      </c>
      <c r="AS109" s="108">
        <f t="shared" si="6"/>
        <v>915750</v>
      </c>
      <c r="AT109" s="108">
        <f t="shared" si="6"/>
        <v>915750</v>
      </c>
      <c r="AU109" s="108">
        <f t="shared" si="6"/>
        <v>915750</v>
      </c>
      <c r="AV109" s="108">
        <f t="shared" si="6"/>
        <v>915750</v>
      </c>
      <c r="AW109" s="108">
        <f t="shared" si="6"/>
        <v>915750</v>
      </c>
      <c r="AX109" s="108">
        <f t="shared" si="6"/>
        <v>915750</v>
      </c>
    </row>
    <row r="110" spans="1:50" x14ac:dyDescent="0.2">
      <c r="A110" s="108" t="s">
        <v>106</v>
      </c>
      <c r="B110" s="108" t="s">
        <v>5</v>
      </c>
      <c r="C110" s="103">
        <v>158028.75</v>
      </c>
      <c r="D110" s="103">
        <v>158028.75</v>
      </c>
      <c r="E110" s="103">
        <v>158028.75</v>
      </c>
      <c r="F110" s="103">
        <v>158028.75</v>
      </c>
      <c r="G110" s="103">
        <v>158028.75</v>
      </c>
      <c r="H110" s="103">
        <v>158028.75</v>
      </c>
      <c r="I110" s="103">
        <v>158028.75</v>
      </c>
      <c r="J110" s="103">
        <v>158028.75</v>
      </c>
      <c r="K110" s="103">
        <v>143244.59089147413</v>
      </c>
      <c r="L110" s="103">
        <v>158028.75</v>
      </c>
      <c r="M110" s="103">
        <v>158028.75</v>
      </c>
      <c r="N110" s="103">
        <v>158028.75</v>
      </c>
      <c r="O110" s="103">
        <v>158028.75</v>
      </c>
      <c r="P110" s="103">
        <v>158028.75</v>
      </c>
      <c r="Q110" s="103">
        <v>158028.75</v>
      </c>
      <c r="R110" s="103">
        <v>158028.75</v>
      </c>
      <c r="S110" s="103">
        <v>158028.75</v>
      </c>
      <c r="T110" s="103">
        <v>158028.75</v>
      </c>
      <c r="U110" s="103">
        <v>158028.75</v>
      </c>
      <c r="V110" s="103">
        <v>158028.75</v>
      </c>
      <c r="W110" s="103">
        <v>158028.75</v>
      </c>
      <c r="X110" s="103">
        <v>158028.75</v>
      </c>
      <c r="Y110" s="103">
        <v>158028.75</v>
      </c>
      <c r="Z110" s="103">
        <v>158028.75</v>
      </c>
      <c r="AA110" s="103">
        <v>158028.75</v>
      </c>
      <c r="AB110" s="103">
        <v>158028.75</v>
      </c>
      <c r="AC110" s="103">
        <v>158028.75</v>
      </c>
      <c r="AD110" s="103">
        <v>158028.75</v>
      </c>
      <c r="AE110" s="103">
        <v>158028.75</v>
      </c>
      <c r="AF110" s="103">
        <v>158028.75</v>
      </c>
      <c r="AG110" s="103">
        <v>158028.75</v>
      </c>
      <c r="AH110" s="103">
        <v>158028.75</v>
      </c>
      <c r="AI110" s="103">
        <v>158028.75</v>
      </c>
      <c r="AJ110" s="103">
        <v>158028.75</v>
      </c>
      <c r="AK110" s="103">
        <v>158028.75</v>
      </c>
      <c r="AL110" s="103">
        <v>158028.75</v>
      </c>
      <c r="AM110" s="103">
        <v>158028.75</v>
      </c>
      <c r="AN110" s="103">
        <v>158028.75</v>
      </c>
      <c r="AO110" s="103">
        <v>158028.75</v>
      </c>
      <c r="AP110" s="103">
        <v>158028.75</v>
      </c>
      <c r="AQ110" s="103">
        <v>158028.75</v>
      </c>
      <c r="AR110" s="103">
        <v>158028.75</v>
      </c>
      <c r="AS110" s="103">
        <v>158028.75</v>
      </c>
      <c r="AT110" s="103">
        <v>158028.75</v>
      </c>
      <c r="AU110" s="103">
        <v>105352.5</v>
      </c>
      <c r="AV110" s="103">
        <v>105352.5</v>
      </c>
      <c r="AW110" s="103">
        <v>105352.5</v>
      </c>
      <c r="AX110" s="103">
        <v>105352.5</v>
      </c>
    </row>
    <row r="111" spans="1:50" x14ac:dyDescent="0.2">
      <c r="B111" s="108" t="s">
        <v>10</v>
      </c>
      <c r="C111" s="103">
        <v>149861.25</v>
      </c>
      <c r="D111" s="103">
        <v>149861.25</v>
      </c>
      <c r="E111" s="103">
        <v>149861.25</v>
      </c>
      <c r="F111" s="103">
        <v>149861.25</v>
      </c>
      <c r="G111" s="103">
        <v>149861.25</v>
      </c>
      <c r="H111" s="103">
        <v>149861.25</v>
      </c>
      <c r="I111" s="103">
        <v>149861.25</v>
      </c>
      <c r="J111" s="103">
        <v>149861.25</v>
      </c>
      <c r="K111" s="103">
        <v>135841.18995268221</v>
      </c>
      <c r="L111" s="103">
        <v>149861.25</v>
      </c>
      <c r="M111" s="103">
        <v>149861.25</v>
      </c>
      <c r="N111" s="103">
        <v>149861.25</v>
      </c>
      <c r="O111" s="103">
        <v>149861.25</v>
      </c>
      <c r="P111" s="103">
        <v>149861.25</v>
      </c>
      <c r="Q111" s="103">
        <v>149861.25</v>
      </c>
      <c r="R111" s="103">
        <v>149861.25</v>
      </c>
      <c r="S111" s="103">
        <v>149861.25</v>
      </c>
      <c r="T111" s="103">
        <v>149861.25</v>
      </c>
      <c r="U111" s="103">
        <v>149861.25</v>
      </c>
      <c r="V111" s="103">
        <v>149861.25</v>
      </c>
      <c r="W111" s="103">
        <v>149861.25</v>
      </c>
      <c r="X111" s="103">
        <v>149861.25</v>
      </c>
      <c r="Y111" s="103">
        <v>149861.25</v>
      </c>
      <c r="Z111" s="103">
        <v>149861.25</v>
      </c>
      <c r="AA111" s="103">
        <v>149861.25</v>
      </c>
      <c r="AB111" s="103">
        <v>149861.25</v>
      </c>
      <c r="AC111" s="103">
        <v>149861.25</v>
      </c>
      <c r="AD111" s="103">
        <v>149861.25</v>
      </c>
      <c r="AE111" s="103">
        <v>149861.25</v>
      </c>
      <c r="AF111" s="103">
        <v>149861.25</v>
      </c>
      <c r="AG111" s="103">
        <v>149861.25</v>
      </c>
      <c r="AH111" s="103">
        <v>149861.25</v>
      </c>
      <c r="AI111" s="103">
        <v>149861.25</v>
      </c>
      <c r="AJ111" s="103">
        <v>149861.25</v>
      </c>
      <c r="AK111" s="103">
        <v>149861.25</v>
      </c>
      <c r="AL111" s="103">
        <v>149861.25</v>
      </c>
      <c r="AM111" s="103">
        <v>149861.25</v>
      </c>
      <c r="AN111" s="103">
        <v>149861.25</v>
      </c>
      <c r="AO111" s="103">
        <v>149861.25</v>
      </c>
      <c r="AP111" s="103">
        <v>149861.25</v>
      </c>
      <c r="AQ111" s="103">
        <v>149861.25</v>
      </c>
      <c r="AR111" s="103">
        <v>149861.25</v>
      </c>
      <c r="AS111" s="103">
        <v>149861.25</v>
      </c>
      <c r="AT111" s="103">
        <v>149861.25</v>
      </c>
      <c r="AU111" s="103">
        <v>99907.5</v>
      </c>
      <c r="AV111" s="103">
        <v>99907.5</v>
      </c>
      <c r="AW111" s="103">
        <v>99907.5</v>
      </c>
      <c r="AX111" s="103">
        <v>99907.5</v>
      </c>
    </row>
    <row r="112" spans="1:50" x14ac:dyDescent="0.2">
      <c r="B112" s="108" t="s">
        <v>12</v>
      </c>
      <c r="C112" s="103">
        <v>285615</v>
      </c>
      <c r="D112" s="103">
        <v>285615</v>
      </c>
      <c r="E112" s="103">
        <v>285615</v>
      </c>
      <c r="F112" s="103">
        <v>285615</v>
      </c>
      <c r="G112" s="103">
        <v>285615</v>
      </c>
      <c r="H112" s="103">
        <v>285615</v>
      </c>
      <c r="I112" s="103">
        <v>285615</v>
      </c>
      <c r="J112" s="103">
        <v>285615</v>
      </c>
      <c r="K112" s="103">
        <v>258894.68737472384</v>
      </c>
      <c r="L112" s="103">
        <v>285615</v>
      </c>
      <c r="M112" s="103">
        <v>285615</v>
      </c>
      <c r="N112" s="103">
        <v>285615</v>
      </c>
      <c r="O112" s="103">
        <v>285615</v>
      </c>
      <c r="P112" s="103">
        <v>285615</v>
      </c>
      <c r="Q112" s="103">
        <v>285615</v>
      </c>
      <c r="R112" s="103">
        <v>285615</v>
      </c>
      <c r="S112" s="103">
        <v>285615</v>
      </c>
      <c r="T112" s="103">
        <v>285615</v>
      </c>
      <c r="U112" s="103">
        <v>285615</v>
      </c>
      <c r="V112" s="103">
        <v>285615</v>
      </c>
      <c r="W112" s="103">
        <v>285615</v>
      </c>
      <c r="X112" s="103">
        <v>285615</v>
      </c>
      <c r="Y112" s="103">
        <v>285615</v>
      </c>
      <c r="Z112" s="103">
        <v>285615</v>
      </c>
      <c r="AA112" s="103">
        <v>285615</v>
      </c>
      <c r="AB112" s="103">
        <v>285615</v>
      </c>
      <c r="AC112" s="103">
        <v>285615</v>
      </c>
      <c r="AD112" s="103">
        <v>285615</v>
      </c>
      <c r="AE112" s="103">
        <v>285615</v>
      </c>
      <c r="AF112" s="103">
        <v>285615</v>
      </c>
      <c r="AG112" s="103">
        <v>285615</v>
      </c>
      <c r="AH112" s="103">
        <v>285615</v>
      </c>
      <c r="AI112" s="103">
        <v>285615</v>
      </c>
      <c r="AJ112" s="103">
        <v>285615</v>
      </c>
      <c r="AK112" s="103">
        <v>285615</v>
      </c>
      <c r="AL112" s="103">
        <v>285615</v>
      </c>
      <c r="AM112" s="103">
        <v>285615</v>
      </c>
      <c r="AN112" s="103">
        <v>285615</v>
      </c>
      <c r="AO112" s="103">
        <v>285615</v>
      </c>
      <c r="AP112" s="103">
        <v>285615</v>
      </c>
      <c r="AQ112" s="103">
        <v>285615</v>
      </c>
      <c r="AR112" s="103">
        <v>285615</v>
      </c>
      <c r="AS112" s="103">
        <v>285615</v>
      </c>
      <c r="AT112" s="103">
        <v>285615</v>
      </c>
      <c r="AU112" s="103">
        <v>190410</v>
      </c>
      <c r="AV112" s="103">
        <v>190410</v>
      </c>
      <c r="AW112" s="103">
        <v>190410</v>
      </c>
      <c r="AX112" s="103">
        <v>190410</v>
      </c>
    </row>
    <row r="113" spans="1:50" x14ac:dyDescent="0.2">
      <c r="B113" s="108" t="s">
        <v>22</v>
      </c>
      <c r="C113" s="103">
        <v>0</v>
      </c>
      <c r="D113" s="103">
        <v>0</v>
      </c>
      <c r="E113" s="103">
        <v>0</v>
      </c>
      <c r="F113" s="103">
        <v>0</v>
      </c>
      <c r="G113" s="103">
        <v>0</v>
      </c>
      <c r="H113" s="103">
        <v>0</v>
      </c>
      <c r="I113" s="103">
        <v>0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0</v>
      </c>
      <c r="R113" s="103">
        <v>0</v>
      </c>
      <c r="S113" s="103">
        <v>0</v>
      </c>
      <c r="T113" s="103">
        <v>0</v>
      </c>
      <c r="U113" s="103">
        <v>0</v>
      </c>
      <c r="V113" s="103">
        <v>0</v>
      </c>
      <c r="W113" s="103">
        <v>0</v>
      </c>
      <c r="X113" s="103">
        <v>0</v>
      </c>
      <c r="Y113" s="103">
        <v>0</v>
      </c>
      <c r="Z113" s="103">
        <v>0</v>
      </c>
      <c r="AA113" s="103">
        <v>0</v>
      </c>
      <c r="AB113" s="103">
        <v>0</v>
      </c>
      <c r="AC113" s="103">
        <v>0</v>
      </c>
      <c r="AD113" s="103">
        <v>0</v>
      </c>
      <c r="AE113" s="103">
        <v>0</v>
      </c>
      <c r="AF113" s="103">
        <v>0</v>
      </c>
      <c r="AG113" s="103">
        <v>0</v>
      </c>
      <c r="AH113" s="103">
        <v>0</v>
      </c>
      <c r="AI113" s="103">
        <v>0</v>
      </c>
      <c r="AJ113" s="103">
        <v>0</v>
      </c>
      <c r="AK113" s="103">
        <v>0</v>
      </c>
      <c r="AL113" s="103">
        <v>0</v>
      </c>
      <c r="AM113" s="103">
        <v>0</v>
      </c>
      <c r="AN113" s="103">
        <v>0</v>
      </c>
      <c r="AO113" s="103">
        <v>0</v>
      </c>
      <c r="AP113" s="103">
        <v>0</v>
      </c>
      <c r="AQ113" s="103">
        <v>0</v>
      </c>
      <c r="AR113" s="103">
        <v>0</v>
      </c>
      <c r="AS113" s="103">
        <v>0</v>
      </c>
      <c r="AT113" s="103">
        <v>0</v>
      </c>
      <c r="AU113" s="103">
        <v>0</v>
      </c>
      <c r="AV113" s="103">
        <v>0</v>
      </c>
      <c r="AW113" s="103">
        <v>0</v>
      </c>
      <c r="AX113" s="103">
        <v>0</v>
      </c>
    </row>
    <row r="114" spans="1:50" x14ac:dyDescent="0.2">
      <c r="B114" s="108" t="s">
        <v>59</v>
      </c>
      <c r="C114" s="103">
        <v>0</v>
      </c>
      <c r="D114" s="103">
        <v>0</v>
      </c>
      <c r="E114" s="103">
        <v>0</v>
      </c>
      <c r="F114" s="103">
        <v>0</v>
      </c>
      <c r="G114" s="103">
        <v>0</v>
      </c>
      <c r="H114" s="103">
        <v>0</v>
      </c>
      <c r="I114" s="103">
        <v>0</v>
      </c>
      <c r="J114" s="103">
        <v>0</v>
      </c>
      <c r="K114" s="103">
        <v>0</v>
      </c>
      <c r="L114" s="103">
        <v>0</v>
      </c>
      <c r="M114" s="103">
        <v>0</v>
      </c>
      <c r="N114" s="103">
        <v>0</v>
      </c>
      <c r="O114" s="103">
        <v>0</v>
      </c>
      <c r="P114" s="103">
        <v>0</v>
      </c>
      <c r="Q114" s="103">
        <v>0</v>
      </c>
      <c r="R114" s="103">
        <v>0</v>
      </c>
      <c r="S114" s="103">
        <v>0</v>
      </c>
      <c r="T114" s="103">
        <v>0</v>
      </c>
      <c r="U114" s="103">
        <v>0</v>
      </c>
      <c r="V114" s="103">
        <v>0</v>
      </c>
      <c r="W114" s="103">
        <v>0</v>
      </c>
      <c r="X114" s="103">
        <v>0</v>
      </c>
      <c r="Y114" s="103">
        <v>0</v>
      </c>
      <c r="Z114" s="103">
        <v>0</v>
      </c>
      <c r="AA114" s="103">
        <v>0</v>
      </c>
      <c r="AB114" s="103">
        <v>0</v>
      </c>
      <c r="AC114" s="103">
        <v>0</v>
      </c>
      <c r="AD114" s="103">
        <v>0</v>
      </c>
      <c r="AE114" s="103">
        <v>0</v>
      </c>
      <c r="AF114" s="103">
        <v>0</v>
      </c>
      <c r="AG114" s="103">
        <v>0</v>
      </c>
      <c r="AH114" s="103">
        <v>0</v>
      </c>
      <c r="AI114" s="103">
        <v>0</v>
      </c>
      <c r="AJ114" s="103">
        <v>0</v>
      </c>
      <c r="AK114" s="103">
        <v>0</v>
      </c>
      <c r="AL114" s="103">
        <v>0</v>
      </c>
      <c r="AM114" s="103">
        <v>0</v>
      </c>
      <c r="AN114" s="103">
        <v>0</v>
      </c>
      <c r="AO114" s="103">
        <v>0</v>
      </c>
      <c r="AP114" s="103">
        <v>0</v>
      </c>
      <c r="AQ114" s="103">
        <v>0</v>
      </c>
      <c r="AR114" s="103">
        <v>0</v>
      </c>
      <c r="AS114" s="103">
        <v>0</v>
      </c>
      <c r="AT114" s="103">
        <v>0</v>
      </c>
      <c r="AU114" s="103">
        <v>0</v>
      </c>
      <c r="AV114" s="103">
        <v>0</v>
      </c>
      <c r="AW114" s="103">
        <v>0</v>
      </c>
      <c r="AX114" s="103">
        <v>0</v>
      </c>
    </row>
    <row r="115" spans="1:50" x14ac:dyDescent="0.2">
      <c r="B115" s="103" t="s">
        <v>277</v>
      </c>
      <c r="C115" s="108">
        <f>SUM(C$110:C$114)</f>
        <v>593505</v>
      </c>
      <c r="D115" s="108">
        <f t="shared" ref="D115:AX115" si="7">SUM(D$110:D$114)</f>
        <v>593505</v>
      </c>
      <c r="E115" s="108">
        <f t="shared" si="7"/>
        <v>593505</v>
      </c>
      <c r="F115" s="108">
        <f t="shared" si="7"/>
        <v>593505</v>
      </c>
      <c r="G115" s="108">
        <f t="shared" si="7"/>
        <v>593505</v>
      </c>
      <c r="H115" s="108">
        <f t="shared" si="7"/>
        <v>593505</v>
      </c>
      <c r="I115" s="108">
        <f t="shared" si="7"/>
        <v>593505</v>
      </c>
      <c r="J115" s="108">
        <f t="shared" si="7"/>
        <v>593505</v>
      </c>
      <c r="K115" s="108">
        <f t="shared" si="7"/>
        <v>537980.46821888024</v>
      </c>
      <c r="L115" s="108">
        <f t="shared" si="7"/>
        <v>593505</v>
      </c>
      <c r="M115" s="108">
        <f t="shared" si="7"/>
        <v>593505</v>
      </c>
      <c r="N115" s="108">
        <f t="shared" si="7"/>
        <v>593505</v>
      </c>
      <c r="O115" s="108">
        <f t="shared" si="7"/>
        <v>593505</v>
      </c>
      <c r="P115" s="108">
        <f t="shared" si="7"/>
        <v>593505</v>
      </c>
      <c r="Q115" s="108">
        <f t="shared" si="7"/>
        <v>593505</v>
      </c>
      <c r="R115" s="108">
        <f t="shared" si="7"/>
        <v>593505</v>
      </c>
      <c r="S115" s="108">
        <f t="shared" si="7"/>
        <v>593505</v>
      </c>
      <c r="T115" s="108">
        <f t="shared" si="7"/>
        <v>593505</v>
      </c>
      <c r="U115" s="108">
        <f t="shared" si="7"/>
        <v>593505</v>
      </c>
      <c r="V115" s="108">
        <f t="shared" si="7"/>
        <v>593505</v>
      </c>
      <c r="W115" s="108">
        <f t="shared" si="7"/>
        <v>593505</v>
      </c>
      <c r="X115" s="108">
        <f t="shared" si="7"/>
        <v>593505</v>
      </c>
      <c r="Y115" s="108">
        <f t="shared" si="7"/>
        <v>593505</v>
      </c>
      <c r="Z115" s="108">
        <f t="shared" si="7"/>
        <v>593505</v>
      </c>
      <c r="AA115" s="108">
        <f t="shared" si="7"/>
        <v>593505</v>
      </c>
      <c r="AB115" s="108">
        <f t="shared" si="7"/>
        <v>593505</v>
      </c>
      <c r="AC115" s="108">
        <f t="shared" si="7"/>
        <v>593505</v>
      </c>
      <c r="AD115" s="108">
        <f t="shared" si="7"/>
        <v>593505</v>
      </c>
      <c r="AE115" s="108">
        <f t="shared" si="7"/>
        <v>593505</v>
      </c>
      <c r="AF115" s="108">
        <f t="shared" si="7"/>
        <v>593505</v>
      </c>
      <c r="AG115" s="108">
        <f t="shared" si="7"/>
        <v>593505</v>
      </c>
      <c r="AH115" s="108">
        <f t="shared" si="7"/>
        <v>593505</v>
      </c>
      <c r="AI115" s="108">
        <f t="shared" si="7"/>
        <v>593505</v>
      </c>
      <c r="AJ115" s="108">
        <f t="shared" si="7"/>
        <v>593505</v>
      </c>
      <c r="AK115" s="108">
        <f t="shared" si="7"/>
        <v>593505</v>
      </c>
      <c r="AL115" s="108">
        <f t="shared" si="7"/>
        <v>593505</v>
      </c>
      <c r="AM115" s="108">
        <f t="shared" si="7"/>
        <v>593505</v>
      </c>
      <c r="AN115" s="108">
        <f t="shared" si="7"/>
        <v>593505</v>
      </c>
      <c r="AO115" s="108">
        <f t="shared" si="7"/>
        <v>593505</v>
      </c>
      <c r="AP115" s="108">
        <f t="shared" si="7"/>
        <v>593505</v>
      </c>
      <c r="AQ115" s="108">
        <f t="shared" si="7"/>
        <v>593505</v>
      </c>
      <c r="AR115" s="108">
        <f t="shared" si="7"/>
        <v>593505</v>
      </c>
      <c r="AS115" s="108">
        <f t="shared" si="7"/>
        <v>593505</v>
      </c>
      <c r="AT115" s="108">
        <f t="shared" si="7"/>
        <v>593505</v>
      </c>
      <c r="AU115" s="108">
        <f t="shared" si="7"/>
        <v>395670</v>
      </c>
      <c r="AV115" s="108">
        <f t="shared" si="7"/>
        <v>395670</v>
      </c>
      <c r="AW115" s="108">
        <f t="shared" si="7"/>
        <v>395670</v>
      </c>
      <c r="AX115" s="108">
        <f t="shared" si="7"/>
        <v>395670</v>
      </c>
    </row>
    <row r="116" spans="1:50" x14ac:dyDescent="0.2">
      <c r="A116" s="108" t="s">
        <v>107</v>
      </c>
      <c r="B116" s="108" t="s">
        <v>5</v>
      </c>
      <c r="C116" s="103">
        <v>287223.75</v>
      </c>
      <c r="D116" s="103">
        <v>287223.75</v>
      </c>
      <c r="E116" s="103">
        <v>154195.39716672435</v>
      </c>
      <c r="F116" s="103">
        <v>287223.75</v>
      </c>
      <c r="G116" s="103">
        <v>287223.75</v>
      </c>
      <c r="H116" s="103">
        <v>287223.75</v>
      </c>
      <c r="I116" s="103">
        <v>287223.75</v>
      </c>
      <c r="J116" s="103">
        <v>287223.75</v>
      </c>
      <c r="K116" s="103">
        <v>287223.75</v>
      </c>
      <c r="L116" s="103">
        <v>287223.75</v>
      </c>
      <c r="M116" s="103">
        <v>287223.75</v>
      </c>
      <c r="N116" s="103">
        <v>287223.75</v>
      </c>
      <c r="O116" s="103">
        <v>287223.75</v>
      </c>
      <c r="P116" s="103">
        <v>287223.75</v>
      </c>
      <c r="Q116" s="103">
        <v>287223.75</v>
      </c>
      <c r="R116" s="103">
        <v>287223.75</v>
      </c>
      <c r="S116" s="103">
        <v>287223.75</v>
      </c>
      <c r="T116" s="103">
        <v>287223.75</v>
      </c>
      <c r="U116" s="103">
        <v>287223.75</v>
      </c>
      <c r="V116" s="103">
        <v>287223.75</v>
      </c>
      <c r="W116" s="103">
        <v>280339.54128130572</v>
      </c>
      <c r="X116" s="103">
        <v>287223.75</v>
      </c>
      <c r="Y116" s="103">
        <v>287223.75</v>
      </c>
      <c r="Z116" s="103">
        <v>287223.75</v>
      </c>
      <c r="AA116" s="103">
        <v>287223.75</v>
      </c>
      <c r="AB116" s="103">
        <v>287223.75</v>
      </c>
      <c r="AC116" s="103">
        <v>287223.75</v>
      </c>
      <c r="AD116" s="103">
        <v>287223.75</v>
      </c>
      <c r="AE116" s="103">
        <v>287223.75</v>
      </c>
      <c r="AF116" s="103">
        <v>287223.75</v>
      </c>
      <c r="AG116" s="103">
        <v>285961.29923000728</v>
      </c>
      <c r="AH116" s="103">
        <v>287223.75</v>
      </c>
      <c r="AI116" s="103">
        <v>287223.75</v>
      </c>
      <c r="AJ116" s="103">
        <v>287223.75</v>
      </c>
      <c r="AK116" s="103">
        <v>287223.75</v>
      </c>
      <c r="AL116" s="103">
        <v>287223.75</v>
      </c>
      <c r="AM116" s="103">
        <v>165264.27960437056</v>
      </c>
      <c r="AN116" s="103">
        <v>165567.83630768536</v>
      </c>
      <c r="AO116" s="103">
        <v>191482.5</v>
      </c>
      <c r="AP116" s="103">
        <v>191482.5</v>
      </c>
      <c r="AQ116" s="103">
        <v>287223.75</v>
      </c>
      <c r="AR116" s="103">
        <v>287223.75</v>
      </c>
      <c r="AS116" s="103">
        <v>287223.75</v>
      </c>
      <c r="AT116" s="103">
        <v>287223.75</v>
      </c>
      <c r="AU116" s="103">
        <v>287223.75</v>
      </c>
      <c r="AV116" s="103">
        <v>287223.75</v>
      </c>
      <c r="AW116" s="103">
        <v>287223.75</v>
      </c>
      <c r="AX116" s="103">
        <v>287223.75</v>
      </c>
    </row>
    <row r="117" spans="1:50" x14ac:dyDescent="0.2">
      <c r="B117" s="108" t="s">
        <v>10</v>
      </c>
      <c r="C117" s="103">
        <v>10890</v>
      </c>
      <c r="D117" s="103">
        <v>10890</v>
      </c>
      <c r="E117" s="103">
        <v>5846.2709826246191</v>
      </c>
      <c r="F117" s="103">
        <v>10890</v>
      </c>
      <c r="G117" s="103">
        <v>10890</v>
      </c>
      <c r="H117" s="103">
        <v>10890</v>
      </c>
      <c r="I117" s="103">
        <v>10890</v>
      </c>
      <c r="J117" s="103">
        <v>10890</v>
      </c>
      <c r="K117" s="103">
        <v>10890</v>
      </c>
      <c r="L117" s="103">
        <v>10890</v>
      </c>
      <c r="M117" s="103">
        <v>10890</v>
      </c>
      <c r="N117" s="103">
        <v>10890</v>
      </c>
      <c r="O117" s="103">
        <v>10890</v>
      </c>
      <c r="P117" s="103">
        <v>10890</v>
      </c>
      <c r="Q117" s="103">
        <v>10890</v>
      </c>
      <c r="R117" s="103">
        <v>10890</v>
      </c>
      <c r="S117" s="103">
        <v>10890</v>
      </c>
      <c r="T117" s="103">
        <v>10890</v>
      </c>
      <c r="U117" s="103">
        <v>10890</v>
      </c>
      <c r="V117" s="103">
        <v>10890</v>
      </c>
      <c r="W117" s="103">
        <v>10628.987347158511</v>
      </c>
      <c r="X117" s="103">
        <v>10890</v>
      </c>
      <c r="Y117" s="103">
        <v>10890</v>
      </c>
      <c r="Z117" s="103">
        <v>10890</v>
      </c>
      <c r="AA117" s="103">
        <v>10890</v>
      </c>
      <c r="AB117" s="103">
        <v>10890</v>
      </c>
      <c r="AC117" s="103">
        <v>10890</v>
      </c>
      <c r="AD117" s="103">
        <v>10890</v>
      </c>
      <c r="AE117" s="103">
        <v>10890</v>
      </c>
      <c r="AF117" s="103">
        <v>10890</v>
      </c>
      <c r="AG117" s="103">
        <v>10842.134567962361</v>
      </c>
      <c r="AH117" s="103">
        <v>10890</v>
      </c>
      <c r="AI117" s="103">
        <v>10890</v>
      </c>
      <c r="AJ117" s="103">
        <v>10890</v>
      </c>
      <c r="AK117" s="103">
        <v>10890</v>
      </c>
      <c r="AL117" s="103">
        <v>10890</v>
      </c>
      <c r="AM117" s="103">
        <v>6265.9442504026738</v>
      </c>
      <c r="AN117" s="103">
        <v>6277.4535092961269</v>
      </c>
      <c r="AO117" s="103">
        <v>7260</v>
      </c>
      <c r="AP117" s="103">
        <v>7260</v>
      </c>
      <c r="AQ117" s="103">
        <v>10890</v>
      </c>
      <c r="AR117" s="103">
        <v>10890</v>
      </c>
      <c r="AS117" s="103">
        <v>10890</v>
      </c>
      <c r="AT117" s="103">
        <v>10890</v>
      </c>
      <c r="AU117" s="103">
        <v>10890</v>
      </c>
      <c r="AV117" s="103">
        <v>10890</v>
      </c>
      <c r="AW117" s="103">
        <v>10890</v>
      </c>
      <c r="AX117" s="103">
        <v>10890</v>
      </c>
    </row>
    <row r="118" spans="1:50" x14ac:dyDescent="0.2">
      <c r="B118" s="108" t="s">
        <v>12</v>
      </c>
      <c r="C118" s="103">
        <v>465547.5</v>
      </c>
      <c r="D118" s="103">
        <v>465547.5</v>
      </c>
      <c r="E118" s="103">
        <v>249928.0845072025</v>
      </c>
      <c r="F118" s="103">
        <v>465547.5</v>
      </c>
      <c r="G118" s="103">
        <v>465547.5</v>
      </c>
      <c r="H118" s="103">
        <v>465547.5</v>
      </c>
      <c r="I118" s="103">
        <v>465547.5</v>
      </c>
      <c r="J118" s="103">
        <v>465547.5</v>
      </c>
      <c r="K118" s="103">
        <v>465547.5</v>
      </c>
      <c r="L118" s="103">
        <v>465547.5</v>
      </c>
      <c r="M118" s="103">
        <v>465547.5</v>
      </c>
      <c r="N118" s="103">
        <v>465547.5</v>
      </c>
      <c r="O118" s="103">
        <v>465547.5</v>
      </c>
      <c r="P118" s="103">
        <v>465547.5</v>
      </c>
      <c r="Q118" s="103">
        <v>465547.5</v>
      </c>
      <c r="R118" s="103">
        <v>465547.5</v>
      </c>
      <c r="S118" s="103">
        <v>465547.5</v>
      </c>
      <c r="T118" s="103">
        <v>465547.5</v>
      </c>
      <c r="U118" s="103">
        <v>465547.5</v>
      </c>
      <c r="V118" s="103">
        <v>465547.5</v>
      </c>
      <c r="W118" s="103">
        <v>454389.20909102634</v>
      </c>
      <c r="X118" s="103">
        <v>465547.5</v>
      </c>
      <c r="Y118" s="103">
        <v>465547.5</v>
      </c>
      <c r="Z118" s="103">
        <v>465547.5</v>
      </c>
      <c r="AA118" s="103">
        <v>465547.5</v>
      </c>
      <c r="AB118" s="103">
        <v>465547.5</v>
      </c>
      <c r="AC118" s="103">
        <v>465547.5</v>
      </c>
      <c r="AD118" s="103">
        <v>465547.5</v>
      </c>
      <c r="AE118" s="103">
        <v>465547.5</v>
      </c>
      <c r="AF118" s="103">
        <v>465547.5</v>
      </c>
      <c r="AG118" s="103">
        <v>463501.25278039096</v>
      </c>
      <c r="AH118" s="103">
        <v>465547.5</v>
      </c>
      <c r="AI118" s="103">
        <v>465547.5</v>
      </c>
      <c r="AJ118" s="103">
        <v>465547.5</v>
      </c>
      <c r="AK118" s="103">
        <v>465547.5</v>
      </c>
      <c r="AL118" s="103">
        <v>465547.5</v>
      </c>
      <c r="AM118" s="103">
        <v>267869.11670471431</v>
      </c>
      <c r="AN118" s="103">
        <v>268361.13752240944</v>
      </c>
      <c r="AO118" s="103">
        <v>310365</v>
      </c>
      <c r="AP118" s="103">
        <v>310365</v>
      </c>
      <c r="AQ118" s="103">
        <v>465547.5</v>
      </c>
      <c r="AR118" s="103">
        <v>465547.5</v>
      </c>
      <c r="AS118" s="103">
        <v>465547.5</v>
      </c>
      <c r="AT118" s="103">
        <v>465547.5</v>
      </c>
      <c r="AU118" s="103">
        <v>465547.5</v>
      </c>
      <c r="AV118" s="103">
        <v>465547.5</v>
      </c>
      <c r="AW118" s="103">
        <v>465547.5</v>
      </c>
      <c r="AX118" s="103">
        <v>465547.5</v>
      </c>
    </row>
    <row r="119" spans="1:50" x14ac:dyDescent="0.2">
      <c r="B119" s="108" t="s">
        <v>22</v>
      </c>
      <c r="C119" s="103">
        <v>0</v>
      </c>
      <c r="D119" s="103">
        <v>0</v>
      </c>
      <c r="E119" s="103">
        <v>0</v>
      </c>
      <c r="F119" s="103">
        <v>0</v>
      </c>
      <c r="G119" s="103">
        <v>0</v>
      </c>
      <c r="H119" s="103">
        <v>0</v>
      </c>
      <c r="I119" s="103">
        <v>0</v>
      </c>
      <c r="J119" s="103">
        <v>0</v>
      </c>
      <c r="K119" s="103">
        <v>0</v>
      </c>
      <c r="L119" s="103">
        <v>0</v>
      </c>
      <c r="M119" s="103">
        <v>0</v>
      </c>
      <c r="N119" s="103">
        <v>0</v>
      </c>
      <c r="O119" s="103">
        <v>0</v>
      </c>
      <c r="P119" s="103">
        <v>0</v>
      </c>
      <c r="Q119" s="103">
        <v>0</v>
      </c>
      <c r="R119" s="103">
        <v>0</v>
      </c>
      <c r="S119" s="103">
        <v>0</v>
      </c>
      <c r="T119" s="103">
        <v>0</v>
      </c>
      <c r="U119" s="103">
        <v>0</v>
      </c>
      <c r="V119" s="103">
        <v>0</v>
      </c>
      <c r="W119" s="103">
        <v>0</v>
      </c>
      <c r="X119" s="103">
        <v>0</v>
      </c>
      <c r="Y119" s="103">
        <v>0</v>
      </c>
      <c r="Z119" s="103">
        <v>0</v>
      </c>
      <c r="AA119" s="103">
        <v>0</v>
      </c>
      <c r="AB119" s="103">
        <v>0</v>
      </c>
      <c r="AC119" s="103">
        <v>0</v>
      </c>
      <c r="AD119" s="103">
        <v>0</v>
      </c>
      <c r="AE119" s="103">
        <v>0</v>
      </c>
      <c r="AF119" s="103">
        <v>0</v>
      </c>
      <c r="AG119" s="103">
        <v>0</v>
      </c>
      <c r="AH119" s="103">
        <v>0</v>
      </c>
      <c r="AI119" s="103">
        <v>0</v>
      </c>
      <c r="AJ119" s="103">
        <v>0</v>
      </c>
      <c r="AK119" s="103">
        <v>0</v>
      </c>
      <c r="AL119" s="103">
        <v>0</v>
      </c>
      <c r="AM119" s="103">
        <v>0</v>
      </c>
      <c r="AN119" s="103">
        <v>0</v>
      </c>
      <c r="AO119" s="103">
        <v>0</v>
      </c>
      <c r="AP119" s="103">
        <v>0</v>
      </c>
      <c r="AQ119" s="103">
        <v>0</v>
      </c>
      <c r="AR119" s="103">
        <v>0</v>
      </c>
      <c r="AS119" s="103">
        <v>0</v>
      </c>
      <c r="AT119" s="103">
        <v>0</v>
      </c>
      <c r="AU119" s="103">
        <v>0</v>
      </c>
      <c r="AV119" s="103">
        <v>0</v>
      </c>
      <c r="AW119" s="103">
        <v>0</v>
      </c>
      <c r="AX119" s="103">
        <v>0</v>
      </c>
    </row>
    <row r="120" spans="1:50" x14ac:dyDescent="0.2">
      <c r="B120" s="108" t="s">
        <v>59</v>
      </c>
      <c r="C120" s="103">
        <v>0</v>
      </c>
      <c r="D120" s="103">
        <v>0</v>
      </c>
      <c r="E120" s="103">
        <v>0</v>
      </c>
      <c r="F120" s="103">
        <v>0</v>
      </c>
      <c r="G120" s="103">
        <v>0</v>
      </c>
      <c r="H120" s="103">
        <v>0</v>
      </c>
      <c r="I120" s="103">
        <v>0</v>
      </c>
      <c r="J120" s="103">
        <v>0</v>
      </c>
      <c r="K120" s="103">
        <v>0</v>
      </c>
      <c r="L120" s="103">
        <v>0</v>
      </c>
      <c r="M120" s="103">
        <v>0</v>
      </c>
      <c r="N120" s="103">
        <v>0</v>
      </c>
      <c r="O120" s="103">
        <v>0</v>
      </c>
      <c r="P120" s="103">
        <v>0</v>
      </c>
      <c r="Q120" s="103">
        <v>0</v>
      </c>
      <c r="R120" s="103">
        <v>0</v>
      </c>
      <c r="S120" s="103">
        <v>0</v>
      </c>
      <c r="T120" s="103">
        <v>0</v>
      </c>
      <c r="U120" s="103">
        <v>0</v>
      </c>
      <c r="V120" s="103">
        <v>0</v>
      </c>
      <c r="W120" s="103">
        <v>0</v>
      </c>
      <c r="X120" s="103">
        <v>0</v>
      </c>
      <c r="Y120" s="103">
        <v>0</v>
      </c>
      <c r="Z120" s="103">
        <v>0</v>
      </c>
      <c r="AA120" s="103">
        <v>0</v>
      </c>
      <c r="AB120" s="103">
        <v>0</v>
      </c>
      <c r="AC120" s="103">
        <v>0</v>
      </c>
      <c r="AD120" s="103">
        <v>0</v>
      </c>
      <c r="AE120" s="103">
        <v>0</v>
      </c>
      <c r="AF120" s="103">
        <v>0</v>
      </c>
      <c r="AG120" s="103">
        <v>0</v>
      </c>
      <c r="AH120" s="103">
        <v>0</v>
      </c>
      <c r="AI120" s="103">
        <v>0</v>
      </c>
      <c r="AJ120" s="103">
        <v>0</v>
      </c>
      <c r="AK120" s="103">
        <v>0</v>
      </c>
      <c r="AL120" s="103">
        <v>0</v>
      </c>
      <c r="AM120" s="103">
        <v>0</v>
      </c>
      <c r="AN120" s="103">
        <v>0</v>
      </c>
      <c r="AO120" s="103">
        <v>0</v>
      </c>
      <c r="AP120" s="103">
        <v>0</v>
      </c>
      <c r="AQ120" s="103">
        <v>0</v>
      </c>
      <c r="AR120" s="103">
        <v>0</v>
      </c>
      <c r="AS120" s="103">
        <v>0</v>
      </c>
      <c r="AT120" s="103">
        <v>0</v>
      </c>
      <c r="AU120" s="103">
        <v>0</v>
      </c>
      <c r="AV120" s="103">
        <v>0</v>
      </c>
      <c r="AW120" s="103">
        <v>0</v>
      </c>
      <c r="AX120" s="103">
        <v>0</v>
      </c>
    </row>
    <row r="121" spans="1:50" x14ac:dyDescent="0.2">
      <c r="B121" s="103" t="s">
        <v>277</v>
      </c>
      <c r="C121" s="108">
        <f>SUM(C$116:C$120)</f>
        <v>763661.25</v>
      </c>
      <c r="D121" s="108">
        <f t="shared" ref="D121:AX121" si="8">SUM(D$116:D$120)</f>
        <v>763661.25</v>
      </c>
      <c r="E121" s="108">
        <f t="shared" si="8"/>
        <v>409969.75265655143</v>
      </c>
      <c r="F121" s="108">
        <f t="shared" si="8"/>
        <v>763661.25</v>
      </c>
      <c r="G121" s="108">
        <f t="shared" si="8"/>
        <v>763661.25</v>
      </c>
      <c r="H121" s="108">
        <f t="shared" si="8"/>
        <v>763661.25</v>
      </c>
      <c r="I121" s="108">
        <f t="shared" si="8"/>
        <v>763661.25</v>
      </c>
      <c r="J121" s="108">
        <f t="shared" si="8"/>
        <v>763661.25</v>
      </c>
      <c r="K121" s="108">
        <f t="shared" si="8"/>
        <v>763661.25</v>
      </c>
      <c r="L121" s="108">
        <f t="shared" si="8"/>
        <v>763661.25</v>
      </c>
      <c r="M121" s="108">
        <f t="shared" si="8"/>
        <v>763661.25</v>
      </c>
      <c r="N121" s="108">
        <f t="shared" si="8"/>
        <v>763661.25</v>
      </c>
      <c r="O121" s="108">
        <f t="shared" si="8"/>
        <v>763661.25</v>
      </c>
      <c r="P121" s="108">
        <f t="shared" si="8"/>
        <v>763661.25</v>
      </c>
      <c r="Q121" s="108">
        <f t="shared" si="8"/>
        <v>763661.25</v>
      </c>
      <c r="R121" s="108">
        <f t="shared" si="8"/>
        <v>763661.25</v>
      </c>
      <c r="S121" s="108">
        <f t="shared" si="8"/>
        <v>763661.25</v>
      </c>
      <c r="T121" s="108">
        <f t="shared" si="8"/>
        <v>763661.25</v>
      </c>
      <c r="U121" s="108">
        <f t="shared" si="8"/>
        <v>763661.25</v>
      </c>
      <c r="V121" s="108">
        <f t="shared" si="8"/>
        <v>763661.25</v>
      </c>
      <c r="W121" s="108">
        <f t="shared" si="8"/>
        <v>745357.73771949054</v>
      </c>
      <c r="X121" s="108">
        <f t="shared" si="8"/>
        <v>763661.25</v>
      </c>
      <c r="Y121" s="108">
        <f t="shared" si="8"/>
        <v>763661.25</v>
      </c>
      <c r="Z121" s="108">
        <f t="shared" si="8"/>
        <v>763661.25</v>
      </c>
      <c r="AA121" s="108">
        <f t="shared" si="8"/>
        <v>763661.25</v>
      </c>
      <c r="AB121" s="108">
        <f t="shared" si="8"/>
        <v>763661.25</v>
      </c>
      <c r="AC121" s="108">
        <f t="shared" si="8"/>
        <v>763661.25</v>
      </c>
      <c r="AD121" s="108">
        <f t="shared" si="8"/>
        <v>763661.25</v>
      </c>
      <c r="AE121" s="108">
        <f t="shared" si="8"/>
        <v>763661.25</v>
      </c>
      <c r="AF121" s="108">
        <f t="shared" si="8"/>
        <v>763661.25</v>
      </c>
      <c r="AG121" s="108">
        <f t="shared" si="8"/>
        <v>760304.68657836062</v>
      </c>
      <c r="AH121" s="108">
        <f t="shared" si="8"/>
        <v>763661.25</v>
      </c>
      <c r="AI121" s="108">
        <f t="shared" si="8"/>
        <v>763661.25</v>
      </c>
      <c r="AJ121" s="108">
        <f t="shared" si="8"/>
        <v>763661.25</v>
      </c>
      <c r="AK121" s="108">
        <f t="shared" si="8"/>
        <v>763661.25</v>
      </c>
      <c r="AL121" s="108">
        <f t="shared" si="8"/>
        <v>763661.25</v>
      </c>
      <c r="AM121" s="108">
        <f t="shared" si="8"/>
        <v>439399.34055948758</v>
      </c>
      <c r="AN121" s="108">
        <f t="shared" si="8"/>
        <v>440206.42733939091</v>
      </c>
      <c r="AO121" s="108">
        <f t="shared" si="8"/>
        <v>509107.5</v>
      </c>
      <c r="AP121" s="108">
        <f t="shared" si="8"/>
        <v>509107.5</v>
      </c>
      <c r="AQ121" s="108">
        <f t="shared" si="8"/>
        <v>763661.25</v>
      </c>
      <c r="AR121" s="108">
        <f t="shared" si="8"/>
        <v>763661.25</v>
      </c>
      <c r="AS121" s="108">
        <f t="shared" si="8"/>
        <v>763661.25</v>
      </c>
      <c r="AT121" s="108">
        <f t="shared" si="8"/>
        <v>763661.25</v>
      </c>
      <c r="AU121" s="108">
        <f t="shared" si="8"/>
        <v>763661.25</v>
      </c>
      <c r="AV121" s="108">
        <f t="shared" si="8"/>
        <v>763661.25</v>
      </c>
      <c r="AW121" s="108">
        <f t="shared" si="8"/>
        <v>763661.25</v>
      </c>
      <c r="AX121" s="108">
        <f t="shared" si="8"/>
        <v>763661.25</v>
      </c>
    </row>
    <row r="122" spans="1:50" x14ac:dyDescent="0.2">
      <c r="A122" s="108" t="s">
        <v>108</v>
      </c>
      <c r="B122" s="108" t="s">
        <v>5</v>
      </c>
      <c r="C122" s="103">
        <v>374550</v>
      </c>
      <c r="D122" s="103">
        <v>374550</v>
      </c>
      <c r="E122" s="103">
        <v>374550</v>
      </c>
      <c r="F122" s="103">
        <v>374550</v>
      </c>
      <c r="G122" s="103">
        <v>374550</v>
      </c>
      <c r="H122" s="103">
        <v>374550</v>
      </c>
      <c r="I122" s="103">
        <v>374550</v>
      </c>
      <c r="J122" s="103">
        <v>374550</v>
      </c>
      <c r="K122" s="103">
        <v>374550</v>
      </c>
      <c r="L122" s="103">
        <v>374550</v>
      </c>
      <c r="M122" s="103">
        <v>374550</v>
      </c>
      <c r="N122" s="103">
        <v>374550</v>
      </c>
      <c r="O122" s="103">
        <v>374550</v>
      </c>
      <c r="P122" s="103">
        <v>374550</v>
      </c>
      <c r="Q122" s="103">
        <v>374550</v>
      </c>
      <c r="R122" s="103">
        <v>374550</v>
      </c>
      <c r="S122" s="103">
        <v>374550</v>
      </c>
      <c r="T122" s="103">
        <v>374550</v>
      </c>
      <c r="U122" s="103">
        <v>374550</v>
      </c>
      <c r="V122" s="103">
        <v>374550</v>
      </c>
      <c r="W122" s="103">
        <v>374550</v>
      </c>
      <c r="X122" s="103">
        <v>374550</v>
      </c>
      <c r="Y122" s="103">
        <v>374550</v>
      </c>
      <c r="Z122" s="103">
        <v>374550</v>
      </c>
      <c r="AA122" s="103">
        <v>374550</v>
      </c>
      <c r="AB122" s="103">
        <v>374550</v>
      </c>
      <c r="AC122" s="103">
        <v>374550</v>
      </c>
      <c r="AD122" s="103">
        <v>374550</v>
      </c>
      <c r="AE122" s="103">
        <v>374550</v>
      </c>
      <c r="AF122" s="103">
        <v>374550</v>
      </c>
      <c r="AG122" s="103">
        <v>374550</v>
      </c>
      <c r="AH122" s="103">
        <v>374550</v>
      </c>
      <c r="AI122" s="103">
        <v>374550</v>
      </c>
      <c r="AJ122" s="103">
        <v>374550</v>
      </c>
      <c r="AK122" s="103">
        <v>374550</v>
      </c>
      <c r="AL122" s="103">
        <v>374550</v>
      </c>
      <c r="AM122" s="103">
        <v>374550</v>
      </c>
      <c r="AN122" s="103">
        <v>374550</v>
      </c>
      <c r="AO122" s="103">
        <v>374550</v>
      </c>
      <c r="AP122" s="103">
        <v>374550</v>
      </c>
      <c r="AQ122" s="103">
        <v>374550</v>
      </c>
      <c r="AR122" s="103">
        <v>374550</v>
      </c>
      <c r="AS122" s="103">
        <v>374550</v>
      </c>
      <c r="AT122" s="103">
        <v>374550</v>
      </c>
      <c r="AU122" s="103">
        <v>374550</v>
      </c>
      <c r="AV122" s="103">
        <v>374550</v>
      </c>
      <c r="AW122" s="103">
        <v>374550</v>
      </c>
      <c r="AX122" s="103">
        <v>374550</v>
      </c>
    </row>
    <row r="123" spans="1:50" x14ac:dyDescent="0.2">
      <c r="B123" s="108" t="s">
        <v>10</v>
      </c>
      <c r="C123" s="103">
        <v>2135925</v>
      </c>
      <c r="D123" s="103">
        <v>2135925</v>
      </c>
      <c r="E123" s="103">
        <v>2135925</v>
      </c>
      <c r="F123" s="103">
        <v>2135925</v>
      </c>
      <c r="G123" s="103">
        <v>2135925</v>
      </c>
      <c r="H123" s="103">
        <v>2135925</v>
      </c>
      <c r="I123" s="103">
        <v>2135925</v>
      </c>
      <c r="J123" s="103">
        <v>2135925</v>
      </c>
      <c r="K123" s="103">
        <v>2135925</v>
      </c>
      <c r="L123" s="103">
        <v>2135925</v>
      </c>
      <c r="M123" s="103">
        <v>2135925</v>
      </c>
      <c r="N123" s="103">
        <v>2135925</v>
      </c>
      <c r="O123" s="103">
        <v>2135925</v>
      </c>
      <c r="P123" s="103">
        <v>2135925</v>
      </c>
      <c r="Q123" s="103">
        <v>2135925</v>
      </c>
      <c r="R123" s="103">
        <v>2135925</v>
      </c>
      <c r="S123" s="103">
        <v>2135925</v>
      </c>
      <c r="T123" s="103">
        <v>2135925</v>
      </c>
      <c r="U123" s="103">
        <v>2135925</v>
      </c>
      <c r="V123" s="103">
        <v>2135925</v>
      </c>
      <c r="W123" s="103">
        <v>2135925</v>
      </c>
      <c r="X123" s="103">
        <v>2135925</v>
      </c>
      <c r="Y123" s="103">
        <v>2135925</v>
      </c>
      <c r="Z123" s="103">
        <v>2135925</v>
      </c>
      <c r="AA123" s="103">
        <v>2135925</v>
      </c>
      <c r="AB123" s="103">
        <v>2135925</v>
      </c>
      <c r="AC123" s="103">
        <v>2135925</v>
      </c>
      <c r="AD123" s="103">
        <v>2135925</v>
      </c>
      <c r="AE123" s="103">
        <v>2135925</v>
      </c>
      <c r="AF123" s="103">
        <v>2135925</v>
      </c>
      <c r="AG123" s="103">
        <v>2135925</v>
      </c>
      <c r="AH123" s="103">
        <v>2135925</v>
      </c>
      <c r="AI123" s="103">
        <v>2135925</v>
      </c>
      <c r="AJ123" s="103">
        <v>2135925</v>
      </c>
      <c r="AK123" s="103">
        <v>2135925</v>
      </c>
      <c r="AL123" s="103">
        <v>2135925</v>
      </c>
      <c r="AM123" s="103">
        <v>2135925</v>
      </c>
      <c r="AN123" s="103">
        <v>2135925</v>
      </c>
      <c r="AO123" s="103">
        <v>2135925</v>
      </c>
      <c r="AP123" s="103">
        <v>2135925</v>
      </c>
      <c r="AQ123" s="103">
        <v>2135925</v>
      </c>
      <c r="AR123" s="103">
        <v>2135925</v>
      </c>
      <c r="AS123" s="103">
        <v>2135925</v>
      </c>
      <c r="AT123" s="103">
        <v>2135925</v>
      </c>
      <c r="AU123" s="103">
        <v>2135925</v>
      </c>
      <c r="AV123" s="103">
        <v>2135925</v>
      </c>
      <c r="AW123" s="103">
        <v>2135925</v>
      </c>
      <c r="AX123" s="103">
        <v>2135925</v>
      </c>
    </row>
    <row r="124" spans="1:50" x14ac:dyDescent="0.2">
      <c r="B124" s="108" t="s">
        <v>12</v>
      </c>
      <c r="C124" s="103">
        <v>1915650</v>
      </c>
      <c r="D124" s="103">
        <v>1915650</v>
      </c>
      <c r="E124" s="103">
        <v>1915650</v>
      </c>
      <c r="F124" s="103">
        <v>1915650</v>
      </c>
      <c r="G124" s="103">
        <v>1915650</v>
      </c>
      <c r="H124" s="103">
        <v>1915650</v>
      </c>
      <c r="I124" s="103">
        <v>1915650</v>
      </c>
      <c r="J124" s="103">
        <v>1915650</v>
      </c>
      <c r="K124" s="103">
        <v>1915650</v>
      </c>
      <c r="L124" s="103">
        <v>1915650</v>
      </c>
      <c r="M124" s="103">
        <v>1915650</v>
      </c>
      <c r="N124" s="103">
        <v>1915650</v>
      </c>
      <c r="O124" s="103">
        <v>1915650</v>
      </c>
      <c r="P124" s="103">
        <v>1915650</v>
      </c>
      <c r="Q124" s="103">
        <v>1915650</v>
      </c>
      <c r="R124" s="103">
        <v>1915650</v>
      </c>
      <c r="S124" s="103">
        <v>1915650</v>
      </c>
      <c r="T124" s="103">
        <v>1915650</v>
      </c>
      <c r="U124" s="103">
        <v>1915650</v>
      </c>
      <c r="V124" s="103">
        <v>1915650</v>
      </c>
      <c r="W124" s="103">
        <v>1915650</v>
      </c>
      <c r="X124" s="103">
        <v>1915650</v>
      </c>
      <c r="Y124" s="103">
        <v>1915650</v>
      </c>
      <c r="Z124" s="103">
        <v>1915650</v>
      </c>
      <c r="AA124" s="103">
        <v>1915650</v>
      </c>
      <c r="AB124" s="103">
        <v>1915650</v>
      </c>
      <c r="AC124" s="103">
        <v>1915650</v>
      </c>
      <c r="AD124" s="103">
        <v>1915650</v>
      </c>
      <c r="AE124" s="103">
        <v>1915650</v>
      </c>
      <c r="AF124" s="103">
        <v>1915650</v>
      </c>
      <c r="AG124" s="103">
        <v>1915650</v>
      </c>
      <c r="AH124" s="103">
        <v>1915650</v>
      </c>
      <c r="AI124" s="103">
        <v>1915650</v>
      </c>
      <c r="AJ124" s="103">
        <v>1915650</v>
      </c>
      <c r="AK124" s="103">
        <v>1915650</v>
      </c>
      <c r="AL124" s="103">
        <v>1915650</v>
      </c>
      <c r="AM124" s="103">
        <v>1915650</v>
      </c>
      <c r="AN124" s="103">
        <v>1915650</v>
      </c>
      <c r="AO124" s="103">
        <v>1915650</v>
      </c>
      <c r="AP124" s="103">
        <v>1915650</v>
      </c>
      <c r="AQ124" s="103">
        <v>1915650</v>
      </c>
      <c r="AR124" s="103">
        <v>1915650</v>
      </c>
      <c r="AS124" s="103">
        <v>1915650</v>
      </c>
      <c r="AT124" s="103">
        <v>1915650</v>
      </c>
      <c r="AU124" s="103">
        <v>1915650</v>
      </c>
      <c r="AV124" s="103">
        <v>1915650</v>
      </c>
      <c r="AW124" s="103">
        <v>1915650</v>
      </c>
      <c r="AX124" s="103">
        <v>1915650</v>
      </c>
    </row>
    <row r="125" spans="1:50" x14ac:dyDescent="0.2">
      <c r="B125" s="108" t="s">
        <v>22</v>
      </c>
      <c r="C125" s="103">
        <v>0</v>
      </c>
      <c r="D125" s="103">
        <v>0</v>
      </c>
      <c r="E125" s="103">
        <v>0</v>
      </c>
      <c r="F125" s="103">
        <v>0</v>
      </c>
      <c r="G125" s="103">
        <v>0</v>
      </c>
      <c r="H125" s="103">
        <v>0</v>
      </c>
      <c r="I125" s="103">
        <v>0</v>
      </c>
      <c r="J125" s="103">
        <v>0</v>
      </c>
      <c r="K125" s="103">
        <v>0</v>
      </c>
      <c r="L125" s="103">
        <v>0</v>
      </c>
      <c r="M125" s="103">
        <v>0</v>
      </c>
      <c r="N125" s="103">
        <v>0</v>
      </c>
      <c r="O125" s="103">
        <v>0</v>
      </c>
      <c r="P125" s="103">
        <v>0</v>
      </c>
      <c r="Q125" s="103">
        <v>0</v>
      </c>
      <c r="R125" s="103">
        <v>0</v>
      </c>
      <c r="S125" s="103">
        <v>0</v>
      </c>
      <c r="T125" s="103">
        <v>0</v>
      </c>
      <c r="U125" s="103">
        <v>0</v>
      </c>
      <c r="V125" s="103">
        <v>0</v>
      </c>
      <c r="W125" s="103">
        <v>0</v>
      </c>
      <c r="X125" s="103">
        <v>0</v>
      </c>
      <c r="Y125" s="103">
        <v>0</v>
      </c>
      <c r="Z125" s="103">
        <v>0</v>
      </c>
      <c r="AA125" s="103">
        <v>0</v>
      </c>
      <c r="AB125" s="103">
        <v>0</v>
      </c>
      <c r="AC125" s="103">
        <v>0</v>
      </c>
      <c r="AD125" s="103">
        <v>0</v>
      </c>
      <c r="AE125" s="103">
        <v>0</v>
      </c>
      <c r="AF125" s="103">
        <v>0</v>
      </c>
      <c r="AG125" s="103">
        <v>0</v>
      </c>
      <c r="AH125" s="103">
        <v>0</v>
      </c>
      <c r="AI125" s="103">
        <v>0</v>
      </c>
      <c r="AJ125" s="103">
        <v>0</v>
      </c>
      <c r="AK125" s="103">
        <v>0</v>
      </c>
      <c r="AL125" s="103">
        <v>0</v>
      </c>
      <c r="AM125" s="103">
        <v>0</v>
      </c>
      <c r="AN125" s="103">
        <v>0</v>
      </c>
      <c r="AO125" s="103">
        <v>0</v>
      </c>
      <c r="AP125" s="103">
        <v>0</v>
      </c>
      <c r="AQ125" s="103">
        <v>0</v>
      </c>
      <c r="AR125" s="103">
        <v>0</v>
      </c>
      <c r="AS125" s="103">
        <v>0</v>
      </c>
      <c r="AT125" s="103">
        <v>0</v>
      </c>
      <c r="AU125" s="103">
        <v>0</v>
      </c>
      <c r="AV125" s="103">
        <v>0</v>
      </c>
      <c r="AW125" s="103">
        <v>0</v>
      </c>
      <c r="AX125" s="103">
        <v>0</v>
      </c>
    </row>
    <row r="126" spans="1:50" x14ac:dyDescent="0.2">
      <c r="B126" s="108" t="s">
        <v>59</v>
      </c>
      <c r="C126" s="103">
        <v>0</v>
      </c>
      <c r="D126" s="103">
        <v>0</v>
      </c>
      <c r="E126" s="103">
        <v>0</v>
      </c>
      <c r="F126" s="103">
        <v>0</v>
      </c>
      <c r="G126" s="103">
        <v>0</v>
      </c>
      <c r="H126" s="103">
        <v>0</v>
      </c>
      <c r="I126" s="103">
        <v>0</v>
      </c>
      <c r="J126" s="103">
        <v>0</v>
      </c>
      <c r="K126" s="103">
        <v>0</v>
      </c>
      <c r="L126" s="103">
        <v>0</v>
      </c>
      <c r="M126" s="103">
        <v>0</v>
      </c>
      <c r="N126" s="103">
        <v>0</v>
      </c>
      <c r="O126" s="103">
        <v>0</v>
      </c>
      <c r="P126" s="103">
        <v>0</v>
      </c>
      <c r="Q126" s="103">
        <v>0</v>
      </c>
      <c r="R126" s="103">
        <v>0</v>
      </c>
      <c r="S126" s="103">
        <v>0</v>
      </c>
      <c r="T126" s="103">
        <v>0</v>
      </c>
      <c r="U126" s="103">
        <v>0</v>
      </c>
      <c r="V126" s="103">
        <v>0</v>
      </c>
      <c r="W126" s="103">
        <v>0</v>
      </c>
      <c r="X126" s="103">
        <v>0</v>
      </c>
      <c r="Y126" s="103">
        <v>0</v>
      </c>
      <c r="Z126" s="103">
        <v>0</v>
      </c>
      <c r="AA126" s="103">
        <v>0</v>
      </c>
      <c r="AB126" s="103">
        <v>0</v>
      </c>
      <c r="AC126" s="103">
        <v>0</v>
      </c>
      <c r="AD126" s="103">
        <v>0</v>
      </c>
      <c r="AE126" s="103">
        <v>0</v>
      </c>
      <c r="AF126" s="103">
        <v>0</v>
      </c>
      <c r="AG126" s="103">
        <v>0</v>
      </c>
      <c r="AH126" s="103">
        <v>0</v>
      </c>
      <c r="AI126" s="103">
        <v>0</v>
      </c>
      <c r="AJ126" s="103">
        <v>0</v>
      </c>
      <c r="AK126" s="103">
        <v>0</v>
      </c>
      <c r="AL126" s="103">
        <v>0</v>
      </c>
      <c r="AM126" s="103">
        <v>0</v>
      </c>
      <c r="AN126" s="103">
        <v>0</v>
      </c>
      <c r="AO126" s="103">
        <v>0</v>
      </c>
      <c r="AP126" s="103">
        <v>0</v>
      </c>
      <c r="AQ126" s="103">
        <v>0</v>
      </c>
      <c r="AR126" s="103">
        <v>0</v>
      </c>
      <c r="AS126" s="103">
        <v>0</v>
      </c>
      <c r="AT126" s="103">
        <v>0</v>
      </c>
      <c r="AU126" s="103">
        <v>0</v>
      </c>
      <c r="AV126" s="103">
        <v>0</v>
      </c>
      <c r="AW126" s="103">
        <v>0</v>
      </c>
      <c r="AX126" s="103">
        <v>0</v>
      </c>
    </row>
    <row r="127" spans="1:50" x14ac:dyDescent="0.2">
      <c r="B127" s="103" t="s">
        <v>277</v>
      </c>
      <c r="C127" s="108">
        <f>SUM(C$122:C$126)</f>
        <v>4426125</v>
      </c>
      <c r="D127" s="108">
        <f t="shared" ref="D127:AX127" si="9">SUM(D$122:D$126)</f>
        <v>4426125</v>
      </c>
      <c r="E127" s="108">
        <f t="shared" si="9"/>
        <v>4426125</v>
      </c>
      <c r="F127" s="108">
        <f t="shared" si="9"/>
        <v>4426125</v>
      </c>
      <c r="G127" s="108">
        <f t="shared" si="9"/>
        <v>4426125</v>
      </c>
      <c r="H127" s="108">
        <f t="shared" si="9"/>
        <v>4426125</v>
      </c>
      <c r="I127" s="108">
        <f t="shared" si="9"/>
        <v>4426125</v>
      </c>
      <c r="J127" s="108">
        <f t="shared" si="9"/>
        <v>4426125</v>
      </c>
      <c r="K127" s="108">
        <f t="shared" si="9"/>
        <v>4426125</v>
      </c>
      <c r="L127" s="108">
        <f t="shared" si="9"/>
        <v>4426125</v>
      </c>
      <c r="M127" s="108">
        <f t="shared" si="9"/>
        <v>4426125</v>
      </c>
      <c r="N127" s="108">
        <f t="shared" si="9"/>
        <v>4426125</v>
      </c>
      <c r="O127" s="108">
        <f t="shared" si="9"/>
        <v>4426125</v>
      </c>
      <c r="P127" s="108">
        <f t="shared" si="9"/>
        <v>4426125</v>
      </c>
      <c r="Q127" s="108">
        <f t="shared" si="9"/>
        <v>4426125</v>
      </c>
      <c r="R127" s="108">
        <f t="shared" si="9"/>
        <v>4426125</v>
      </c>
      <c r="S127" s="108">
        <f t="shared" si="9"/>
        <v>4426125</v>
      </c>
      <c r="T127" s="108">
        <f t="shared" si="9"/>
        <v>4426125</v>
      </c>
      <c r="U127" s="108">
        <f t="shared" si="9"/>
        <v>4426125</v>
      </c>
      <c r="V127" s="108">
        <f t="shared" si="9"/>
        <v>4426125</v>
      </c>
      <c r="W127" s="108">
        <f t="shared" si="9"/>
        <v>4426125</v>
      </c>
      <c r="X127" s="108">
        <f t="shared" si="9"/>
        <v>4426125</v>
      </c>
      <c r="Y127" s="108">
        <f t="shared" si="9"/>
        <v>4426125</v>
      </c>
      <c r="Z127" s="108">
        <f t="shared" si="9"/>
        <v>4426125</v>
      </c>
      <c r="AA127" s="108">
        <f t="shared" si="9"/>
        <v>4426125</v>
      </c>
      <c r="AB127" s="108">
        <f t="shared" si="9"/>
        <v>4426125</v>
      </c>
      <c r="AC127" s="108">
        <f t="shared" si="9"/>
        <v>4426125</v>
      </c>
      <c r="AD127" s="108">
        <f t="shared" si="9"/>
        <v>4426125</v>
      </c>
      <c r="AE127" s="108">
        <f t="shared" si="9"/>
        <v>4426125</v>
      </c>
      <c r="AF127" s="108">
        <f t="shared" si="9"/>
        <v>4426125</v>
      </c>
      <c r="AG127" s="108">
        <f t="shared" si="9"/>
        <v>4426125</v>
      </c>
      <c r="AH127" s="108">
        <f t="shared" si="9"/>
        <v>4426125</v>
      </c>
      <c r="AI127" s="108">
        <f t="shared" si="9"/>
        <v>4426125</v>
      </c>
      <c r="AJ127" s="108">
        <f t="shared" si="9"/>
        <v>4426125</v>
      </c>
      <c r="AK127" s="108">
        <f t="shared" si="9"/>
        <v>4426125</v>
      </c>
      <c r="AL127" s="108">
        <f t="shared" si="9"/>
        <v>4426125</v>
      </c>
      <c r="AM127" s="108">
        <f t="shared" si="9"/>
        <v>4426125</v>
      </c>
      <c r="AN127" s="108">
        <f t="shared" si="9"/>
        <v>4426125</v>
      </c>
      <c r="AO127" s="108">
        <f t="shared" si="9"/>
        <v>4426125</v>
      </c>
      <c r="AP127" s="108">
        <f t="shared" si="9"/>
        <v>4426125</v>
      </c>
      <c r="AQ127" s="108">
        <f t="shared" si="9"/>
        <v>4426125</v>
      </c>
      <c r="AR127" s="108">
        <f t="shared" si="9"/>
        <v>4426125</v>
      </c>
      <c r="AS127" s="108">
        <f t="shared" si="9"/>
        <v>4426125</v>
      </c>
      <c r="AT127" s="108">
        <f t="shared" si="9"/>
        <v>4426125</v>
      </c>
      <c r="AU127" s="108">
        <f t="shared" si="9"/>
        <v>4426125</v>
      </c>
      <c r="AV127" s="108">
        <f t="shared" si="9"/>
        <v>4426125</v>
      </c>
      <c r="AW127" s="108">
        <f t="shared" si="9"/>
        <v>4426125</v>
      </c>
      <c r="AX127" s="108">
        <f t="shared" si="9"/>
        <v>4426125</v>
      </c>
    </row>
    <row r="128" spans="1:50" x14ac:dyDescent="0.2">
      <c r="A128" s="108" t="s">
        <v>109</v>
      </c>
      <c r="B128" s="108" t="s">
        <v>5</v>
      </c>
      <c r="C128" s="103">
        <v>374550</v>
      </c>
      <c r="D128" s="103">
        <v>374550</v>
      </c>
      <c r="E128" s="103">
        <v>374550</v>
      </c>
      <c r="F128" s="103">
        <v>374550</v>
      </c>
      <c r="G128" s="103">
        <v>374550</v>
      </c>
      <c r="H128" s="103">
        <v>374550</v>
      </c>
      <c r="I128" s="103">
        <v>374550</v>
      </c>
      <c r="J128" s="103">
        <v>374550</v>
      </c>
      <c r="K128" s="103">
        <v>249700</v>
      </c>
      <c r="L128" s="103">
        <v>249700</v>
      </c>
      <c r="M128" s="103">
        <v>249700</v>
      </c>
      <c r="N128" s="103">
        <v>249700</v>
      </c>
      <c r="O128" s="103">
        <v>249700</v>
      </c>
      <c r="P128" s="103">
        <v>249700</v>
      </c>
      <c r="Q128" s="103">
        <v>249700</v>
      </c>
      <c r="R128" s="103">
        <v>249700</v>
      </c>
      <c r="S128" s="103">
        <v>374550</v>
      </c>
      <c r="T128" s="103">
        <v>374550</v>
      </c>
      <c r="U128" s="103">
        <v>374550</v>
      </c>
      <c r="V128" s="103">
        <v>374550</v>
      </c>
      <c r="W128" s="103">
        <v>249700</v>
      </c>
      <c r="X128" s="103">
        <v>249700</v>
      </c>
      <c r="Y128" s="103">
        <v>249700</v>
      </c>
      <c r="Z128" s="103">
        <v>249700</v>
      </c>
      <c r="AA128" s="103">
        <v>374550</v>
      </c>
      <c r="AB128" s="103">
        <v>374550</v>
      </c>
      <c r="AC128" s="103">
        <v>374550</v>
      </c>
      <c r="AD128" s="103">
        <v>374550</v>
      </c>
      <c r="AE128" s="103">
        <v>249700</v>
      </c>
      <c r="AF128" s="103">
        <v>249700</v>
      </c>
      <c r="AG128" s="103">
        <v>249700</v>
      </c>
      <c r="AH128" s="103">
        <v>249700</v>
      </c>
      <c r="AI128" s="103">
        <v>374550</v>
      </c>
      <c r="AJ128" s="103">
        <v>374550</v>
      </c>
      <c r="AK128" s="103">
        <v>374550</v>
      </c>
      <c r="AL128" s="103">
        <v>374550</v>
      </c>
      <c r="AM128" s="103">
        <v>374550</v>
      </c>
      <c r="AN128" s="103">
        <v>374550</v>
      </c>
      <c r="AO128" s="103">
        <v>374550</v>
      </c>
      <c r="AP128" s="103">
        <v>374550</v>
      </c>
      <c r="AQ128" s="103">
        <v>374550</v>
      </c>
      <c r="AR128" s="103">
        <v>374550</v>
      </c>
      <c r="AS128" s="103">
        <v>374550</v>
      </c>
      <c r="AT128" s="103">
        <v>374550</v>
      </c>
      <c r="AU128" s="103">
        <v>374550</v>
      </c>
      <c r="AV128" s="103">
        <v>374550</v>
      </c>
      <c r="AW128" s="103">
        <v>374550</v>
      </c>
      <c r="AX128" s="103">
        <v>374550</v>
      </c>
    </row>
    <row r="129" spans="2:50" x14ac:dyDescent="0.2">
      <c r="B129" s="108" t="s">
        <v>10</v>
      </c>
      <c r="C129" s="103">
        <v>2135925</v>
      </c>
      <c r="D129" s="103">
        <v>2135925</v>
      </c>
      <c r="E129" s="103">
        <v>2135925</v>
      </c>
      <c r="F129" s="103">
        <v>2135925</v>
      </c>
      <c r="G129" s="103">
        <v>2135925</v>
      </c>
      <c r="H129" s="103">
        <v>2135925</v>
      </c>
      <c r="I129" s="103">
        <v>2135925</v>
      </c>
      <c r="J129" s="103">
        <v>2135925</v>
      </c>
      <c r="K129" s="103">
        <v>1423950</v>
      </c>
      <c r="L129" s="103">
        <v>1423950</v>
      </c>
      <c r="M129" s="103">
        <v>1423950</v>
      </c>
      <c r="N129" s="103">
        <v>1423950</v>
      </c>
      <c r="O129" s="103">
        <v>1423950</v>
      </c>
      <c r="P129" s="103">
        <v>1423950</v>
      </c>
      <c r="Q129" s="103">
        <v>1423950</v>
      </c>
      <c r="R129" s="103">
        <v>1423950</v>
      </c>
      <c r="S129" s="103">
        <v>2135925</v>
      </c>
      <c r="T129" s="103">
        <v>2135925</v>
      </c>
      <c r="U129" s="103">
        <v>2135925</v>
      </c>
      <c r="V129" s="103">
        <v>2135925</v>
      </c>
      <c r="W129" s="103">
        <v>1423950</v>
      </c>
      <c r="X129" s="103">
        <v>1423950</v>
      </c>
      <c r="Y129" s="103">
        <v>1423950</v>
      </c>
      <c r="Z129" s="103">
        <v>1423950</v>
      </c>
      <c r="AA129" s="103">
        <v>2135925</v>
      </c>
      <c r="AB129" s="103">
        <v>2135925</v>
      </c>
      <c r="AC129" s="103">
        <v>2135925</v>
      </c>
      <c r="AD129" s="103">
        <v>2135925</v>
      </c>
      <c r="AE129" s="103">
        <v>1423950</v>
      </c>
      <c r="AF129" s="103">
        <v>1423950</v>
      </c>
      <c r="AG129" s="103">
        <v>1423950</v>
      </c>
      <c r="AH129" s="103">
        <v>1423950</v>
      </c>
      <c r="AI129" s="103">
        <v>2135925</v>
      </c>
      <c r="AJ129" s="103">
        <v>2135925</v>
      </c>
      <c r="AK129" s="103">
        <v>2135925</v>
      </c>
      <c r="AL129" s="103">
        <v>2135925</v>
      </c>
      <c r="AM129" s="103">
        <v>2135925</v>
      </c>
      <c r="AN129" s="103">
        <v>2135925</v>
      </c>
      <c r="AO129" s="103">
        <v>2135925</v>
      </c>
      <c r="AP129" s="103">
        <v>2135925</v>
      </c>
      <c r="AQ129" s="103">
        <v>2135925</v>
      </c>
      <c r="AR129" s="103">
        <v>2135925</v>
      </c>
      <c r="AS129" s="103">
        <v>2135925</v>
      </c>
      <c r="AT129" s="103">
        <v>2135925</v>
      </c>
      <c r="AU129" s="103">
        <v>2135925</v>
      </c>
      <c r="AV129" s="103">
        <v>2135925</v>
      </c>
      <c r="AW129" s="103">
        <v>2135925</v>
      </c>
      <c r="AX129" s="103">
        <v>2135925</v>
      </c>
    </row>
    <row r="130" spans="2:50" x14ac:dyDescent="0.2">
      <c r="B130" s="108" t="s">
        <v>12</v>
      </c>
      <c r="C130" s="103">
        <v>1915650</v>
      </c>
      <c r="D130" s="103">
        <v>1915650</v>
      </c>
      <c r="E130" s="103">
        <v>1915650</v>
      </c>
      <c r="F130" s="103">
        <v>1915650</v>
      </c>
      <c r="G130" s="103">
        <v>1915650</v>
      </c>
      <c r="H130" s="103">
        <v>1915650</v>
      </c>
      <c r="I130" s="103">
        <v>1915650</v>
      </c>
      <c r="J130" s="103">
        <v>1915650</v>
      </c>
      <c r="K130" s="103">
        <v>1277100</v>
      </c>
      <c r="L130" s="103">
        <v>1277100</v>
      </c>
      <c r="M130" s="103">
        <v>1277100</v>
      </c>
      <c r="N130" s="103">
        <v>1277100</v>
      </c>
      <c r="O130" s="103">
        <v>1277100</v>
      </c>
      <c r="P130" s="103">
        <v>1277100</v>
      </c>
      <c r="Q130" s="103">
        <v>1277100</v>
      </c>
      <c r="R130" s="103">
        <v>1277100</v>
      </c>
      <c r="S130" s="103">
        <v>1915650</v>
      </c>
      <c r="T130" s="103">
        <v>1915650</v>
      </c>
      <c r="U130" s="103">
        <v>1915650</v>
      </c>
      <c r="V130" s="103">
        <v>1915650</v>
      </c>
      <c r="W130" s="103">
        <v>1277100</v>
      </c>
      <c r="X130" s="103">
        <v>1277100</v>
      </c>
      <c r="Y130" s="103">
        <v>1277100</v>
      </c>
      <c r="Z130" s="103">
        <v>1277100</v>
      </c>
      <c r="AA130" s="103">
        <v>1915650</v>
      </c>
      <c r="AB130" s="103">
        <v>1915650</v>
      </c>
      <c r="AC130" s="103">
        <v>1915650</v>
      </c>
      <c r="AD130" s="103">
        <v>1915650</v>
      </c>
      <c r="AE130" s="103">
        <v>1277100</v>
      </c>
      <c r="AF130" s="103">
        <v>1277100</v>
      </c>
      <c r="AG130" s="103">
        <v>1277100</v>
      </c>
      <c r="AH130" s="103">
        <v>1277100</v>
      </c>
      <c r="AI130" s="103">
        <v>1915650</v>
      </c>
      <c r="AJ130" s="103">
        <v>1915650</v>
      </c>
      <c r="AK130" s="103">
        <v>1915650</v>
      </c>
      <c r="AL130" s="103">
        <v>1915650</v>
      </c>
      <c r="AM130" s="103">
        <v>1915650</v>
      </c>
      <c r="AN130" s="103">
        <v>1915650</v>
      </c>
      <c r="AO130" s="103">
        <v>1915650</v>
      </c>
      <c r="AP130" s="103">
        <v>1915650</v>
      </c>
      <c r="AQ130" s="103">
        <v>1915650</v>
      </c>
      <c r="AR130" s="103">
        <v>1915650</v>
      </c>
      <c r="AS130" s="103">
        <v>1915650</v>
      </c>
      <c r="AT130" s="103">
        <v>1915650</v>
      </c>
      <c r="AU130" s="103">
        <v>1915650</v>
      </c>
      <c r="AV130" s="103">
        <v>1915650</v>
      </c>
      <c r="AW130" s="103">
        <v>1915650</v>
      </c>
      <c r="AX130" s="103">
        <v>1915650</v>
      </c>
    </row>
    <row r="131" spans="2:50" x14ac:dyDescent="0.2">
      <c r="B131" s="108" t="s">
        <v>22</v>
      </c>
      <c r="C131" s="103">
        <v>0</v>
      </c>
      <c r="D131" s="103">
        <v>0</v>
      </c>
      <c r="E131" s="103">
        <v>0</v>
      </c>
      <c r="F131" s="103">
        <v>0</v>
      </c>
      <c r="G131" s="103">
        <v>0</v>
      </c>
      <c r="H131" s="103">
        <v>0</v>
      </c>
      <c r="I131" s="103">
        <v>0</v>
      </c>
      <c r="J131" s="103">
        <v>0</v>
      </c>
      <c r="K131" s="103">
        <v>0</v>
      </c>
      <c r="L131" s="103">
        <v>0</v>
      </c>
      <c r="M131" s="103">
        <v>0</v>
      </c>
      <c r="N131" s="103">
        <v>0</v>
      </c>
      <c r="O131" s="103">
        <v>0</v>
      </c>
      <c r="P131" s="103">
        <v>0</v>
      </c>
      <c r="Q131" s="103">
        <v>0</v>
      </c>
      <c r="R131" s="103">
        <v>0</v>
      </c>
      <c r="S131" s="103">
        <v>0</v>
      </c>
      <c r="T131" s="103">
        <v>0</v>
      </c>
      <c r="U131" s="103">
        <v>0</v>
      </c>
      <c r="V131" s="103">
        <v>0</v>
      </c>
      <c r="W131" s="103">
        <v>0</v>
      </c>
      <c r="X131" s="103">
        <v>0</v>
      </c>
      <c r="Y131" s="103">
        <v>0</v>
      </c>
      <c r="Z131" s="103">
        <v>0</v>
      </c>
      <c r="AA131" s="103">
        <v>0</v>
      </c>
      <c r="AB131" s="103">
        <v>0</v>
      </c>
      <c r="AC131" s="103">
        <v>0</v>
      </c>
      <c r="AD131" s="103">
        <v>0</v>
      </c>
      <c r="AE131" s="103">
        <v>0</v>
      </c>
      <c r="AF131" s="103">
        <v>0</v>
      </c>
      <c r="AG131" s="103">
        <v>0</v>
      </c>
      <c r="AH131" s="103">
        <v>0</v>
      </c>
      <c r="AI131" s="103">
        <v>0</v>
      </c>
      <c r="AJ131" s="103">
        <v>0</v>
      </c>
      <c r="AK131" s="103">
        <v>0</v>
      </c>
      <c r="AL131" s="103">
        <v>0</v>
      </c>
      <c r="AM131" s="103">
        <v>0</v>
      </c>
      <c r="AN131" s="103">
        <v>0</v>
      </c>
      <c r="AO131" s="103">
        <v>0</v>
      </c>
      <c r="AP131" s="103">
        <v>0</v>
      </c>
      <c r="AQ131" s="103">
        <v>0</v>
      </c>
      <c r="AR131" s="103">
        <v>0</v>
      </c>
      <c r="AS131" s="103">
        <v>0</v>
      </c>
      <c r="AT131" s="103">
        <v>0</v>
      </c>
      <c r="AU131" s="103">
        <v>0</v>
      </c>
      <c r="AV131" s="103">
        <v>0</v>
      </c>
      <c r="AW131" s="103">
        <v>0</v>
      </c>
      <c r="AX131" s="103">
        <v>0</v>
      </c>
    </row>
    <row r="132" spans="2:50" x14ac:dyDescent="0.2">
      <c r="B132" s="108" t="s">
        <v>59</v>
      </c>
      <c r="C132" s="103">
        <v>0</v>
      </c>
      <c r="D132" s="103">
        <v>0</v>
      </c>
      <c r="E132" s="103">
        <v>0</v>
      </c>
      <c r="F132" s="103">
        <v>0</v>
      </c>
      <c r="G132" s="103">
        <v>0</v>
      </c>
      <c r="H132" s="103">
        <v>0</v>
      </c>
      <c r="I132" s="103">
        <v>0</v>
      </c>
      <c r="J132" s="103">
        <v>0</v>
      </c>
      <c r="K132" s="103">
        <v>0</v>
      </c>
      <c r="L132" s="103">
        <v>0</v>
      </c>
      <c r="M132" s="103">
        <v>0</v>
      </c>
      <c r="N132" s="103">
        <v>0</v>
      </c>
      <c r="O132" s="103">
        <v>0</v>
      </c>
      <c r="P132" s="103">
        <v>0</v>
      </c>
      <c r="Q132" s="103">
        <v>0</v>
      </c>
      <c r="R132" s="103">
        <v>0</v>
      </c>
      <c r="S132" s="103">
        <v>0</v>
      </c>
      <c r="T132" s="103">
        <v>0</v>
      </c>
      <c r="U132" s="103">
        <v>0</v>
      </c>
      <c r="V132" s="103">
        <v>0</v>
      </c>
      <c r="W132" s="103">
        <v>0</v>
      </c>
      <c r="X132" s="103">
        <v>0</v>
      </c>
      <c r="Y132" s="103">
        <v>0</v>
      </c>
      <c r="Z132" s="103">
        <v>0</v>
      </c>
      <c r="AA132" s="103">
        <v>0</v>
      </c>
      <c r="AB132" s="103">
        <v>0</v>
      </c>
      <c r="AC132" s="103">
        <v>0</v>
      </c>
      <c r="AD132" s="103">
        <v>0</v>
      </c>
      <c r="AE132" s="103">
        <v>0</v>
      </c>
      <c r="AF132" s="103">
        <v>0</v>
      </c>
      <c r="AG132" s="103">
        <v>0</v>
      </c>
      <c r="AH132" s="103">
        <v>0</v>
      </c>
      <c r="AI132" s="103">
        <v>0</v>
      </c>
      <c r="AJ132" s="103">
        <v>0</v>
      </c>
      <c r="AK132" s="103">
        <v>0</v>
      </c>
      <c r="AL132" s="103">
        <v>0</v>
      </c>
      <c r="AM132" s="103">
        <v>0</v>
      </c>
      <c r="AN132" s="103">
        <v>0</v>
      </c>
      <c r="AO132" s="103">
        <v>0</v>
      </c>
      <c r="AP132" s="103">
        <v>0</v>
      </c>
      <c r="AQ132" s="103">
        <v>0</v>
      </c>
      <c r="AR132" s="103">
        <v>0</v>
      </c>
      <c r="AS132" s="103">
        <v>0</v>
      </c>
      <c r="AT132" s="103">
        <v>0</v>
      </c>
      <c r="AU132" s="103">
        <v>0</v>
      </c>
      <c r="AV132" s="103">
        <v>0</v>
      </c>
      <c r="AW132" s="103">
        <v>0</v>
      </c>
      <c r="AX132" s="103">
        <v>0</v>
      </c>
    </row>
    <row r="133" spans="2:50" x14ac:dyDescent="0.2">
      <c r="B133" s="103" t="s">
        <v>277</v>
      </c>
      <c r="C133" s="108">
        <f>SUM(C$128:C$132)</f>
        <v>4426125</v>
      </c>
      <c r="D133" s="108">
        <f t="shared" ref="D133:AX133" si="10">SUM(D$128:D$132)</f>
        <v>4426125</v>
      </c>
      <c r="E133" s="108">
        <f t="shared" si="10"/>
        <v>4426125</v>
      </c>
      <c r="F133" s="108">
        <f t="shared" si="10"/>
        <v>4426125</v>
      </c>
      <c r="G133" s="108">
        <f t="shared" si="10"/>
        <v>4426125</v>
      </c>
      <c r="H133" s="108">
        <f t="shared" si="10"/>
        <v>4426125</v>
      </c>
      <c r="I133" s="108">
        <f t="shared" si="10"/>
        <v>4426125</v>
      </c>
      <c r="J133" s="108">
        <f t="shared" si="10"/>
        <v>4426125</v>
      </c>
      <c r="K133" s="108">
        <f t="shared" si="10"/>
        <v>2950750</v>
      </c>
      <c r="L133" s="108">
        <f t="shared" si="10"/>
        <v>2950750</v>
      </c>
      <c r="M133" s="108">
        <f t="shared" si="10"/>
        <v>2950750</v>
      </c>
      <c r="N133" s="108">
        <f t="shared" si="10"/>
        <v>2950750</v>
      </c>
      <c r="O133" s="108">
        <f t="shared" si="10"/>
        <v>2950750</v>
      </c>
      <c r="P133" s="108">
        <f t="shared" si="10"/>
        <v>2950750</v>
      </c>
      <c r="Q133" s="108">
        <f t="shared" si="10"/>
        <v>2950750</v>
      </c>
      <c r="R133" s="108">
        <f t="shared" si="10"/>
        <v>2950750</v>
      </c>
      <c r="S133" s="108">
        <f t="shared" si="10"/>
        <v>4426125</v>
      </c>
      <c r="T133" s="108">
        <f t="shared" si="10"/>
        <v>4426125</v>
      </c>
      <c r="U133" s="108">
        <f t="shared" si="10"/>
        <v>4426125</v>
      </c>
      <c r="V133" s="108">
        <f t="shared" si="10"/>
        <v>4426125</v>
      </c>
      <c r="W133" s="108">
        <f t="shared" si="10"/>
        <v>2950750</v>
      </c>
      <c r="X133" s="108">
        <f t="shared" si="10"/>
        <v>2950750</v>
      </c>
      <c r="Y133" s="108">
        <f t="shared" si="10"/>
        <v>2950750</v>
      </c>
      <c r="Z133" s="108">
        <f t="shared" si="10"/>
        <v>2950750</v>
      </c>
      <c r="AA133" s="108">
        <f t="shared" si="10"/>
        <v>4426125</v>
      </c>
      <c r="AB133" s="108">
        <f t="shared" si="10"/>
        <v>4426125</v>
      </c>
      <c r="AC133" s="108">
        <f t="shared" si="10"/>
        <v>4426125</v>
      </c>
      <c r="AD133" s="108">
        <f t="shared" si="10"/>
        <v>4426125</v>
      </c>
      <c r="AE133" s="108">
        <f t="shared" si="10"/>
        <v>2950750</v>
      </c>
      <c r="AF133" s="108">
        <f t="shared" si="10"/>
        <v>2950750</v>
      </c>
      <c r="AG133" s="108">
        <f t="shared" si="10"/>
        <v>2950750</v>
      </c>
      <c r="AH133" s="108">
        <f t="shared" si="10"/>
        <v>2950750</v>
      </c>
      <c r="AI133" s="108">
        <f t="shared" si="10"/>
        <v>4426125</v>
      </c>
      <c r="AJ133" s="108">
        <f t="shared" si="10"/>
        <v>4426125</v>
      </c>
      <c r="AK133" s="108">
        <f t="shared" si="10"/>
        <v>4426125</v>
      </c>
      <c r="AL133" s="108">
        <f t="shared" si="10"/>
        <v>4426125</v>
      </c>
      <c r="AM133" s="108">
        <f t="shared" si="10"/>
        <v>4426125</v>
      </c>
      <c r="AN133" s="108">
        <f t="shared" si="10"/>
        <v>4426125</v>
      </c>
      <c r="AO133" s="108">
        <f t="shared" si="10"/>
        <v>4426125</v>
      </c>
      <c r="AP133" s="108">
        <f t="shared" si="10"/>
        <v>4426125</v>
      </c>
      <c r="AQ133" s="108">
        <f t="shared" si="10"/>
        <v>4426125</v>
      </c>
      <c r="AR133" s="108">
        <f t="shared" si="10"/>
        <v>4426125</v>
      </c>
      <c r="AS133" s="108">
        <f t="shared" si="10"/>
        <v>4426125</v>
      </c>
      <c r="AT133" s="108">
        <f t="shared" si="10"/>
        <v>4426125</v>
      </c>
      <c r="AU133" s="108">
        <f t="shared" si="10"/>
        <v>4426125</v>
      </c>
      <c r="AV133" s="108">
        <f t="shared" si="10"/>
        <v>4426125</v>
      </c>
      <c r="AW133" s="108">
        <f t="shared" si="10"/>
        <v>4426125</v>
      </c>
      <c r="AX133" s="108">
        <f t="shared" si="10"/>
        <v>4426125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O7" activePane="bottomRight" state="frozen"/>
      <selection pane="topRight"/>
      <selection pane="bottomLeft"/>
      <selection pane="bottomRight" activeCell="S24" sqref="S24"/>
    </sheetView>
  </sheetViews>
  <sheetFormatPr defaultColWidth="8.85546875" defaultRowHeight="12.75" x14ac:dyDescent="0.2"/>
  <cols>
    <col min="1" max="1" width="14.7109375" style="103" customWidth="1"/>
    <col min="2" max="2" width="17.7109375" style="103" customWidth="1"/>
    <col min="3" max="51" width="8.85546875" style="103"/>
    <col min="52" max="52" width="10.7109375" style="103" customWidth="1"/>
    <col min="53" max="16384" width="8.85546875" style="103"/>
  </cols>
  <sheetData>
    <row r="1" spans="1:52" x14ac:dyDescent="0.2">
      <c r="A1" s="105" t="s">
        <v>118</v>
      </c>
    </row>
    <row r="2" spans="1:52" x14ac:dyDescent="0.2">
      <c r="A2" s="103" t="s">
        <v>302</v>
      </c>
      <c r="B2" s="110" t="s">
        <v>5</v>
      </c>
      <c r="E2" s="113"/>
    </row>
    <row r="3" spans="1:52" x14ac:dyDescent="0.2">
      <c r="A3" s="103" t="s">
        <v>285</v>
      </c>
      <c r="B3" s="110">
        <v>345</v>
      </c>
      <c r="E3" s="113"/>
    </row>
    <row r="4" spans="1:52" x14ac:dyDescent="0.2">
      <c r="A4" s="105"/>
      <c r="C4" s="114" t="s">
        <v>286</v>
      </c>
    </row>
    <row r="5" spans="1:52" x14ac:dyDescent="0.2">
      <c r="B5" s="109"/>
      <c r="C5" s="115">
        <v>0</v>
      </c>
      <c r="D5" s="115">
        <v>1</v>
      </c>
      <c r="E5" s="115">
        <v>2</v>
      </c>
      <c r="F5" s="115">
        <v>3</v>
      </c>
      <c r="G5" s="115">
        <v>4</v>
      </c>
      <c r="H5" s="115">
        <v>5</v>
      </c>
      <c r="I5" s="115">
        <v>6</v>
      </c>
      <c r="J5" s="115">
        <v>7</v>
      </c>
      <c r="K5" s="115">
        <v>8</v>
      </c>
      <c r="L5" s="115">
        <v>9</v>
      </c>
      <c r="M5" s="115">
        <v>10</v>
      </c>
      <c r="N5" s="115">
        <v>11</v>
      </c>
      <c r="O5" s="115">
        <v>12</v>
      </c>
      <c r="P5" s="115">
        <v>13</v>
      </c>
      <c r="Q5" s="115">
        <v>14</v>
      </c>
      <c r="R5" s="115">
        <v>15</v>
      </c>
      <c r="S5" s="115">
        <v>16</v>
      </c>
      <c r="T5" s="115">
        <v>17</v>
      </c>
      <c r="U5" s="115">
        <v>18</v>
      </c>
      <c r="V5" s="115">
        <v>19</v>
      </c>
      <c r="W5" s="115">
        <v>20</v>
      </c>
      <c r="X5" s="115">
        <v>21</v>
      </c>
      <c r="Y5" s="115">
        <v>22</v>
      </c>
      <c r="Z5" s="115">
        <v>23</v>
      </c>
      <c r="AA5" s="115">
        <v>24</v>
      </c>
      <c r="AB5" s="115">
        <v>25</v>
      </c>
      <c r="AC5" s="115">
        <v>26</v>
      </c>
      <c r="AD5" s="115">
        <v>27</v>
      </c>
      <c r="AE5" s="115">
        <v>28</v>
      </c>
      <c r="AF5" s="115">
        <v>29</v>
      </c>
      <c r="AG5" s="115">
        <v>30</v>
      </c>
      <c r="AH5" s="115">
        <v>31</v>
      </c>
      <c r="AI5" s="115">
        <v>32</v>
      </c>
      <c r="AJ5" s="115">
        <v>33</v>
      </c>
      <c r="AK5" s="115">
        <v>34</v>
      </c>
      <c r="AL5" s="115">
        <v>35</v>
      </c>
      <c r="AM5" s="115">
        <v>36</v>
      </c>
      <c r="AN5" s="115">
        <v>37</v>
      </c>
      <c r="AO5" s="115">
        <v>38</v>
      </c>
      <c r="AP5" s="115">
        <v>39</v>
      </c>
      <c r="AQ5" s="115">
        <v>40</v>
      </c>
      <c r="AR5" s="115">
        <v>41</v>
      </c>
      <c r="AS5" s="115">
        <v>42</v>
      </c>
      <c r="AT5" s="115">
        <v>43</v>
      </c>
      <c r="AU5" s="115">
        <v>44</v>
      </c>
      <c r="AV5" s="115">
        <v>45</v>
      </c>
      <c r="AW5" s="115">
        <v>46</v>
      </c>
      <c r="AX5" s="115">
        <v>47</v>
      </c>
      <c r="AY5" s="115">
        <v>48</v>
      </c>
    </row>
    <row r="6" spans="1:52" x14ac:dyDescent="0.2">
      <c r="A6" s="105" t="s">
        <v>303</v>
      </c>
      <c r="B6" s="117"/>
      <c r="C6" s="116" t="s">
        <v>287</v>
      </c>
      <c r="D6" s="115" t="s">
        <v>288</v>
      </c>
      <c r="E6" s="115" t="s">
        <v>288</v>
      </c>
      <c r="F6" s="115" t="s">
        <v>288</v>
      </c>
      <c r="G6" s="115" t="s">
        <v>288</v>
      </c>
      <c r="H6" s="115" t="s">
        <v>288</v>
      </c>
      <c r="I6" s="115" t="s">
        <v>288</v>
      </c>
      <c r="J6" s="115" t="s">
        <v>288</v>
      </c>
      <c r="K6" s="115" t="s">
        <v>288</v>
      </c>
      <c r="L6" s="115" t="s">
        <v>288</v>
      </c>
      <c r="M6" s="115" t="s">
        <v>288</v>
      </c>
      <c r="N6" s="115" t="s">
        <v>288</v>
      </c>
      <c r="O6" s="115" t="s">
        <v>288</v>
      </c>
      <c r="P6" s="115" t="s">
        <v>288</v>
      </c>
      <c r="Q6" s="115" t="s">
        <v>288</v>
      </c>
      <c r="R6" s="115" t="s">
        <v>288</v>
      </c>
      <c r="S6" s="115" t="s">
        <v>288</v>
      </c>
      <c r="T6" s="115" t="s">
        <v>288</v>
      </c>
      <c r="U6" s="115" t="s">
        <v>288</v>
      </c>
      <c r="V6" s="115" t="s">
        <v>288</v>
      </c>
      <c r="W6" s="115" t="s">
        <v>288</v>
      </c>
      <c r="X6" s="115" t="s">
        <v>288</v>
      </c>
      <c r="Y6" s="115" t="s">
        <v>288</v>
      </c>
      <c r="Z6" s="115" t="s">
        <v>288</v>
      </c>
      <c r="AA6" s="115" t="s">
        <v>288</v>
      </c>
      <c r="AB6" s="115" t="s">
        <v>288</v>
      </c>
      <c r="AC6" s="115" t="s">
        <v>288</v>
      </c>
      <c r="AD6" s="115" t="s">
        <v>288</v>
      </c>
      <c r="AE6" s="115" t="s">
        <v>288</v>
      </c>
      <c r="AF6" s="115" t="s">
        <v>288</v>
      </c>
      <c r="AG6" s="115" t="s">
        <v>288</v>
      </c>
      <c r="AH6" s="115" t="s">
        <v>288</v>
      </c>
      <c r="AI6" s="115" t="s">
        <v>288</v>
      </c>
      <c r="AJ6" s="115" t="s">
        <v>288</v>
      </c>
      <c r="AK6" s="115" t="s">
        <v>288</v>
      </c>
      <c r="AL6" s="115" t="s">
        <v>288</v>
      </c>
      <c r="AM6" s="115" t="s">
        <v>288</v>
      </c>
      <c r="AN6" s="115" t="s">
        <v>288</v>
      </c>
      <c r="AO6" s="115" t="s">
        <v>288</v>
      </c>
      <c r="AP6" s="115" t="s">
        <v>288</v>
      </c>
      <c r="AQ6" s="115" t="s">
        <v>288</v>
      </c>
      <c r="AR6" s="115" t="s">
        <v>288</v>
      </c>
      <c r="AS6" s="115" t="s">
        <v>288</v>
      </c>
      <c r="AT6" s="115" t="s">
        <v>288</v>
      </c>
      <c r="AU6" s="115" t="s">
        <v>288</v>
      </c>
      <c r="AV6" s="115" t="s">
        <v>288</v>
      </c>
      <c r="AW6" s="115" t="s">
        <v>288</v>
      </c>
      <c r="AX6" s="115" t="s">
        <v>288</v>
      </c>
      <c r="AY6" s="114" t="s">
        <v>289</v>
      </c>
      <c r="AZ6" s="145" t="s">
        <v>150</v>
      </c>
    </row>
    <row r="7" spans="1:52" x14ac:dyDescent="0.2">
      <c r="A7" s="118" t="s">
        <v>125</v>
      </c>
      <c r="B7" s="146">
        <v>1</v>
      </c>
      <c r="C7" s="147" t="s">
        <v>292</v>
      </c>
      <c r="D7" s="147">
        <v>9750</v>
      </c>
      <c r="E7" s="147">
        <v>9750</v>
      </c>
      <c r="F7" s="147">
        <v>9489.4768069537513</v>
      </c>
      <c r="G7" s="147">
        <v>9750</v>
      </c>
      <c r="H7" s="147">
        <v>9750</v>
      </c>
      <c r="I7" s="147">
        <v>9750</v>
      </c>
      <c r="J7" s="147">
        <v>9750</v>
      </c>
      <c r="K7" s="147">
        <v>9750</v>
      </c>
      <c r="L7" s="147">
        <v>8447.3760977129423</v>
      </c>
      <c r="M7" s="147">
        <v>8500</v>
      </c>
      <c r="N7" s="147">
        <v>8500</v>
      </c>
      <c r="O7" s="147">
        <v>8500</v>
      </c>
      <c r="P7" s="147">
        <v>8500</v>
      </c>
      <c r="Q7" s="147">
        <v>8500</v>
      </c>
      <c r="R7" s="147">
        <v>8500</v>
      </c>
      <c r="S7" s="147">
        <v>8325.6237407980789</v>
      </c>
      <c r="T7" s="147">
        <v>9375</v>
      </c>
      <c r="U7" s="147">
        <v>9375</v>
      </c>
      <c r="V7" s="147">
        <v>9375</v>
      </c>
      <c r="W7" s="147">
        <v>9375</v>
      </c>
      <c r="X7" s="147">
        <v>8486.5179414854611</v>
      </c>
      <c r="Y7" s="147">
        <v>8500</v>
      </c>
      <c r="Z7" s="147">
        <v>8500</v>
      </c>
      <c r="AA7" s="147">
        <v>8500</v>
      </c>
      <c r="AB7" s="147">
        <v>9750</v>
      </c>
      <c r="AC7" s="147">
        <v>9750</v>
      </c>
      <c r="AD7" s="147">
        <v>9750</v>
      </c>
      <c r="AE7" s="147">
        <v>9750</v>
      </c>
      <c r="AF7" s="147">
        <v>8500</v>
      </c>
      <c r="AG7" s="147">
        <v>8500</v>
      </c>
      <c r="AH7" s="147">
        <v>8497.527611981528</v>
      </c>
      <c r="AI7" s="147">
        <v>8500</v>
      </c>
      <c r="AJ7" s="147">
        <v>9750</v>
      </c>
      <c r="AK7" s="147">
        <v>9750</v>
      </c>
      <c r="AL7" s="147">
        <v>9750</v>
      </c>
      <c r="AM7" s="147">
        <v>9750</v>
      </c>
      <c r="AN7" s="147">
        <v>9511.1541451654266</v>
      </c>
      <c r="AO7" s="147">
        <v>9511.748631678518</v>
      </c>
      <c r="AP7" s="147">
        <v>9562.5</v>
      </c>
      <c r="AQ7" s="147">
        <v>9562.5</v>
      </c>
      <c r="AR7" s="147">
        <v>9750</v>
      </c>
      <c r="AS7" s="147">
        <v>9750</v>
      </c>
      <c r="AT7" s="147">
        <v>9750</v>
      </c>
      <c r="AU7" s="147">
        <v>9750</v>
      </c>
      <c r="AV7" s="147">
        <v>9562.5</v>
      </c>
      <c r="AW7" s="147">
        <v>9562.5</v>
      </c>
      <c r="AX7" s="147">
        <v>9562.5</v>
      </c>
      <c r="AY7" s="147">
        <v>9562.5</v>
      </c>
      <c r="AZ7" s="109"/>
    </row>
    <row r="8" spans="1:52" x14ac:dyDescent="0.2">
      <c r="A8" s="148"/>
      <c r="B8" s="149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50"/>
    </row>
    <row r="9" spans="1:52" x14ac:dyDescent="0.2">
      <c r="A9" s="105" t="s">
        <v>293</v>
      </c>
      <c r="B9" s="151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</row>
    <row r="10" spans="1:52" x14ac:dyDescent="0.2">
      <c r="A10" s="152" t="s">
        <v>125</v>
      </c>
      <c r="B10" s="153">
        <v>1</v>
      </c>
      <c r="C10" s="147" t="s">
        <v>292</v>
      </c>
      <c r="D10" s="147">
        <f t="shared" ref="D10:AY10" si="0">MAX(SUM(D$14:D$16)+D$7-$B$3,0)</f>
        <v>9405</v>
      </c>
      <c r="E10" s="147">
        <f t="shared" si="0"/>
        <v>9405</v>
      </c>
      <c r="F10" s="147">
        <f t="shared" si="0"/>
        <v>9144.4768069537513</v>
      </c>
      <c r="G10" s="147">
        <f t="shared" si="0"/>
        <v>9405</v>
      </c>
      <c r="H10" s="147">
        <f t="shared" si="0"/>
        <v>9405</v>
      </c>
      <c r="I10" s="147">
        <f t="shared" si="0"/>
        <v>9405</v>
      </c>
      <c r="J10" s="147">
        <f t="shared" si="0"/>
        <v>9405</v>
      </c>
      <c r="K10" s="147">
        <f t="shared" si="0"/>
        <v>9405</v>
      </c>
      <c r="L10" s="147">
        <f t="shared" si="0"/>
        <v>8102.3760977129423</v>
      </c>
      <c r="M10" s="147">
        <f t="shared" si="0"/>
        <v>8155</v>
      </c>
      <c r="N10" s="147">
        <f t="shared" si="0"/>
        <v>8155</v>
      </c>
      <c r="O10" s="147">
        <f t="shared" si="0"/>
        <v>8155</v>
      </c>
      <c r="P10" s="147">
        <f t="shared" si="0"/>
        <v>8155</v>
      </c>
      <c r="Q10" s="147">
        <f t="shared" si="0"/>
        <v>8155</v>
      </c>
      <c r="R10" s="147">
        <f t="shared" si="0"/>
        <v>8155</v>
      </c>
      <c r="S10" s="147">
        <f t="shared" si="0"/>
        <v>8325.6237407980789</v>
      </c>
      <c r="T10" s="147">
        <f t="shared" si="0"/>
        <v>9030</v>
      </c>
      <c r="U10" s="147">
        <f t="shared" si="0"/>
        <v>9030</v>
      </c>
      <c r="V10" s="147">
        <f t="shared" si="0"/>
        <v>9030</v>
      </c>
      <c r="W10" s="147">
        <f t="shared" si="0"/>
        <v>9030</v>
      </c>
      <c r="X10" s="147">
        <f t="shared" si="0"/>
        <v>8141.5179414854611</v>
      </c>
      <c r="Y10" s="147">
        <f t="shared" si="0"/>
        <v>8155</v>
      </c>
      <c r="Z10" s="147">
        <f t="shared" si="0"/>
        <v>8155</v>
      </c>
      <c r="AA10" s="147">
        <f t="shared" si="0"/>
        <v>8155</v>
      </c>
      <c r="AB10" s="147">
        <f t="shared" si="0"/>
        <v>9405</v>
      </c>
      <c r="AC10" s="147">
        <f t="shared" si="0"/>
        <v>9405</v>
      </c>
      <c r="AD10" s="147">
        <f t="shared" si="0"/>
        <v>9405</v>
      </c>
      <c r="AE10" s="147">
        <f t="shared" si="0"/>
        <v>9405</v>
      </c>
      <c r="AF10" s="147">
        <f t="shared" si="0"/>
        <v>8155</v>
      </c>
      <c r="AG10" s="147">
        <f t="shared" si="0"/>
        <v>8155</v>
      </c>
      <c r="AH10" s="147">
        <f t="shared" si="0"/>
        <v>8152.527611981528</v>
      </c>
      <c r="AI10" s="147">
        <f t="shared" si="0"/>
        <v>8155</v>
      </c>
      <c r="AJ10" s="147">
        <f t="shared" si="0"/>
        <v>9405</v>
      </c>
      <c r="AK10" s="147">
        <f t="shared" si="0"/>
        <v>9405</v>
      </c>
      <c r="AL10" s="147">
        <f t="shared" si="0"/>
        <v>9405</v>
      </c>
      <c r="AM10" s="147">
        <f t="shared" si="0"/>
        <v>9405</v>
      </c>
      <c r="AN10" s="147">
        <f t="shared" si="0"/>
        <v>9511.1541451654266</v>
      </c>
      <c r="AO10" s="147">
        <f t="shared" si="0"/>
        <v>9166.748631678518</v>
      </c>
      <c r="AP10" s="147">
        <f t="shared" si="0"/>
        <v>9217.5</v>
      </c>
      <c r="AQ10" s="147">
        <f t="shared" si="0"/>
        <v>9217.5</v>
      </c>
      <c r="AR10" s="147">
        <f t="shared" si="0"/>
        <v>9405</v>
      </c>
      <c r="AS10" s="147">
        <f t="shared" si="0"/>
        <v>9405</v>
      </c>
      <c r="AT10" s="147">
        <f t="shared" si="0"/>
        <v>9405</v>
      </c>
      <c r="AU10" s="147">
        <f t="shared" si="0"/>
        <v>9405</v>
      </c>
      <c r="AV10" s="147">
        <f t="shared" si="0"/>
        <v>9217.5</v>
      </c>
      <c r="AW10" s="147">
        <f t="shared" si="0"/>
        <v>9217.5</v>
      </c>
      <c r="AX10" s="147">
        <f t="shared" si="0"/>
        <v>9217.5</v>
      </c>
      <c r="AY10" s="147">
        <f t="shared" si="0"/>
        <v>9217.5</v>
      </c>
      <c r="AZ10" s="154">
        <f>SUM($D10:$AY10)</f>
        <v>428524.42497577565</v>
      </c>
    </row>
    <row r="11" spans="1:52" x14ac:dyDescent="0.2">
      <c r="C11" s="113"/>
    </row>
    <row r="12" spans="1:52" x14ac:dyDescent="0.2">
      <c r="A12" s="155" t="s">
        <v>294</v>
      </c>
      <c r="B12" s="149"/>
      <c r="C12" s="113"/>
    </row>
    <row r="13" spans="1:52" x14ac:dyDescent="0.2">
      <c r="A13" s="125" t="s">
        <v>125</v>
      </c>
      <c r="B13" s="126">
        <v>1</v>
      </c>
      <c r="C13" s="127"/>
      <c r="D13" s="141">
        <f t="shared" ref="D13:AY13" si="1">D$7-D$10</f>
        <v>345</v>
      </c>
      <c r="E13" s="141">
        <f t="shared" si="1"/>
        <v>345</v>
      </c>
      <c r="F13" s="141">
        <f t="shared" si="1"/>
        <v>345</v>
      </c>
      <c r="G13" s="141">
        <f t="shared" si="1"/>
        <v>345</v>
      </c>
      <c r="H13" s="141">
        <f t="shared" si="1"/>
        <v>345</v>
      </c>
      <c r="I13" s="141">
        <f t="shared" si="1"/>
        <v>345</v>
      </c>
      <c r="J13" s="141">
        <f t="shared" si="1"/>
        <v>345</v>
      </c>
      <c r="K13" s="141">
        <f t="shared" si="1"/>
        <v>345</v>
      </c>
      <c r="L13" s="141">
        <f t="shared" si="1"/>
        <v>345</v>
      </c>
      <c r="M13" s="141">
        <f t="shared" si="1"/>
        <v>345</v>
      </c>
      <c r="N13" s="141">
        <f t="shared" si="1"/>
        <v>345</v>
      </c>
      <c r="O13" s="141">
        <f t="shared" si="1"/>
        <v>345</v>
      </c>
      <c r="P13" s="141">
        <f t="shared" si="1"/>
        <v>345</v>
      </c>
      <c r="Q13" s="141">
        <f t="shared" si="1"/>
        <v>345</v>
      </c>
      <c r="R13" s="141">
        <f t="shared" si="1"/>
        <v>345</v>
      </c>
      <c r="S13" s="141">
        <f t="shared" si="1"/>
        <v>0</v>
      </c>
      <c r="T13" s="141">
        <f t="shared" si="1"/>
        <v>345</v>
      </c>
      <c r="U13" s="141">
        <f t="shared" si="1"/>
        <v>345</v>
      </c>
      <c r="V13" s="141">
        <f t="shared" si="1"/>
        <v>345</v>
      </c>
      <c r="W13" s="141">
        <f t="shared" si="1"/>
        <v>345</v>
      </c>
      <c r="X13" s="141">
        <f t="shared" si="1"/>
        <v>345</v>
      </c>
      <c r="Y13" s="141">
        <f t="shared" si="1"/>
        <v>345</v>
      </c>
      <c r="Z13" s="141">
        <f t="shared" si="1"/>
        <v>345</v>
      </c>
      <c r="AA13" s="141">
        <f t="shared" si="1"/>
        <v>345</v>
      </c>
      <c r="AB13" s="141">
        <f t="shared" si="1"/>
        <v>345</v>
      </c>
      <c r="AC13" s="141">
        <f t="shared" si="1"/>
        <v>345</v>
      </c>
      <c r="AD13" s="141">
        <f t="shared" si="1"/>
        <v>345</v>
      </c>
      <c r="AE13" s="141">
        <f t="shared" si="1"/>
        <v>345</v>
      </c>
      <c r="AF13" s="141">
        <f t="shared" si="1"/>
        <v>345</v>
      </c>
      <c r="AG13" s="141">
        <f t="shared" si="1"/>
        <v>345</v>
      </c>
      <c r="AH13" s="141">
        <f t="shared" si="1"/>
        <v>345</v>
      </c>
      <c r="AI13" s="141">
        <f t="shared" si="1"/>
        <v>345</v>
      </c>
      <c r="AJ13" s="141">
        <f t="shared" si="1"/>
        <v>345</v>
      </c>
      <c r="AK13" s="141">
        <f t="shared" si="1"/>
        <v>345</v>
      </c>
      <c r="AL13" s="141">
        <f t="shared" si="1"/>
        <v>345</v>
      </c>
      <c r="AM13" s="141">
        <f t="shared" si="1"/>
        <v>345</v>
      </c>
      <c r="AN13" s="141">
        <f t="shared" si="1"/>
        <v>0</v>
      </c>
      <c r="AO13" s="141">
        <f t="shared" si="1"/>
        <v>345</v>
      </c>
      <c r="AP13" s="141">
        <f t="shared" si="1"/>
        <v>345</v>
      </c>
      <c r="AQ13" s="141">
        <f t="shared" si="1"/>
        <v>345</v>
      </c>
      <c r="AR13" s="141">
        <f t="shared" si="1"/>
        <v>345</v>
      </c>
      <c r="AS13" s="141">
        <f t="shared" si="1"/>
        <v>345</v>
      </c>
      <c r="AT13" s="141">
        <f t="shared" si="1"/>
        <v>345</v>
      </c>
      <c r="AU13" s="141">
        <f t="shared" si="1"/>
        <v>345</v>
      </c>
      <c r="AV13" s="141">
        <f t="shared" si="1"/>
        <v>345</v>
      </c>
      <c r="AW13" s="141">
        <f t="shared" si="1"/>
        <v>345</v>
      </c>
      <c r="AX13" s="141">
        <f t="shared" si="1"/>
        <v>345</v>
      </c>
      <c r="AY13" s="141">
        <f t="shared" si="1"/>
        <v>345</v>
      </c>
      <c r="AZ13" s="112"/>
    </row>
    <row r="14" spans="1:52" x14ac:dyDescent="0.2">
      <c r="A14" s="113"/>
      <c r="B14" s="123">
        <v>2</v>
      </c>
      <c r="C14" s="113"/>
      <c r="D14" s="109">
        <f>IF(C$20="Yes",C13,0)</f>
        <v>0</v>
      </c>
      <c r="E14" s="109">
        <f t="shared" ref="E14:AY17" si="2">IF(D$20="Yes",D13,0)</f>
        <v>0</v>
      </c>
      <c r="F14" s="109">
        <f t="shared" si="2"/>
        <v>0</v>
      </c>
      <c r="G14" s="109">
        <f t="shared" si="2"/>
        <v>0</v>
      </c>
      <c r="H14" s="109">
        <f t="shared" si="2"/>
        <v>0</v>
      </c>
      <c r="I14" s="109">
        <f t="shared" si="2"/>
        <v>0</v>
      </c>
      <c r="J14" s="109">
        <f t="shared" si="2"/>
        <v>0</v>
      </c>
      <c r="K14" s="109">
        <f t="shared" si="2"/>
        <v>0</v>
      </c>
      <c r="L14" s="109">
        <f t="shared" si="2"/>
        <v>0</v>
      </c>
      <c r="M14" s="109">
        <f t="shared" si="2"/>
        <v>0</v>
      </c>
      <c r="N14" s="109">
        <f t="shared" si="2"/>
        <v>0</v>
      </c>
      <c r="O14" s="109">
        <f t="shared" si="2"/>
        <v>0</v>
      </c>
      <c r="P14" s="109">
        <f t="shared" si="2"/>
        <v>0</v>
      </c>
      <c r="Q14" s="109">
        <f t="shared" si="2"/>
        <v>0</v>
      </c>
      <c r="R14" s="109">
        <f t="shared" si="2"/>
        <v>0</v>
      </c>
      <c r="S14" s="109">
        <f t="shared" si="2"/>
        <v>345</v>
      </c>
      <c r="T14" s="109">
        <f t="shared" si="2"/>
        <v>0</v>
      </c>
      <c r="U14" s="109">
        <f t="shared" si="2"/>
        <v>0</v>
      </c>
      <c r="V14" s="109">
        <f t="shared" si="2"/>
        <v>0</v>
      </c>
      <c r="W14" s="109">
        <f t="shared" si="2"/>
        <v>0</v>
      </c>
      <c r="X14" s="109">
        <f t="shared" si="2"/>
        <v>0</v>
      </c>
      <c r="Y14" s="109">
        <f t="shared" si="2"/>
        <v>0</v>
      </c>
      <c r="Z14" s="109">
        <f t="shared" si="2"/>
        <v>0</v>
      </c>
      <c r="AA14" s="109">
        <f t="shared" si="2"/>
        <v>0</v>
      </c>
      <c r="AB14" s="109">
        <f t="shared" si="2"/>
        <v>0</v>
      </c>
      <c r="AC14" s="109">
        <f t="shared" si="2"/>
        <v>0</v>
      </c>
      <c r="AD14" s="109">
        <f t="shared" si="2"/>
        <v>0</v>
      </c>
      <c r="AE14" s="109">
        <f t="shared" si="2"/>
        <v>0</v>
      </c>
      <c r="AF14" s="109">
        <f t="shared" si="2"/>
        <v>0</v>
      </c>
      <c r="AG14" s="109">
        <f t="shared" si="2"/>
        <v>0</v>
      </c>
      <c r="AH14" s="109">
        <f t="shared" si="2"/>
        <v>0</v>
      </c>
      <c r="AI14" s="109">
        <f t="shared" si="2"/>
        <v>0</v>
      </c>
      <c r="AJ14" s="109">
        <f t="shared" si="2"/>
        <v>0</v>
      </c>
      <c r="AK14" s="109">
        <f t="shared" si="2"/>
        <v>0</v>
      </c>
      <c r="AL14" s="109">
        <f t="shared" si="2"/>
        <v>0</v>
      </c>
      <c r="AM14" s="109">
        <f t="shared" si="2"/>
        <v>0</v>
      </c>
      <c r="AN14" s="109">
        <f t="shared" si="2"/>
        <v>345</v>
      </c>
      <c r="AO14" s="109">
        <f t="shared" si="2"/>
        <v>0</v>
      </c>
      <c r="AP14" s="109">
        <f t="shared" si="2"/>
        <v>0</v>
      </c>
      <c r="AQ14" s="109">
        <f t="shared" si="2"/>
        <v>0</v>
      </c>
      <c r="AR14" s="109">
        <f t="shared" si="2"/>
        <v>0</v>
      </c>
      <c r="AS14" s="109">
        <f t="shared" si="2"/>
        <v>0</v>
      </c>
      <c r="AT14" s="109">
        <f t="shared" si="2"/>
        <v>0</v>
      </c>
      <c r="AU14" s="109">
        <f t="shared" si="2"/>
        <v>0</v>
      </c>
      <c r="AV14" s="109">
        <f t="shared" si="2"/>
        <v>0</v>
      </c>
      <c r="AW14" s="109">
        <f t="shared" si="2"/>
        <v>0</v>
      </c>
      <c r="AX14" s="109">
        <f t="shared" si="2"/>
        <v>0</v>
      </c>
      <c r="AY14" s="109">
        <f t="shared" si="2"/>
        <v>0</v>
      </c>
      <c r="AZ14" s="112"/>
    </row>
    <row r="15" spans="1:52" x14ac:dyDescent="0.2">
      <c r="A15" s="113"/>
      <c r="B15" s="130">
        <v>3</v>
      </c>
      <c r="C15" s="113"/>
      <c r="D15" s="109">
        <f>IF(C$20="Yes",C14,0)</f>
        <v>0</v>
      </c>
      <c r="E15" s="109">
        <f t="shared" si="2"/>
        <v>0</v>
      </c>
      <c r="F15" s="109">
        <f t="shared" si="2"/>
        <v>0</v>
      </c>
      <c r="G15" s="109">
        <f t="shared" si="2"/>
        <v>0</v>
      </c>
      <c r="H15" s="109">
        <f t="shared" si="2"/>
        <v>0</v>
      </c>
      <c r="I15" s="109">
        <f t="shared" si="2"/>
        <v>0</v>
      </c>
      <c r="J15" s="109">
        <f t="shared" si="2"/>
        <v>0</v>
      </c>
      <c r="K15" s="109">
        <f t="shared" si="2"/>
        <v>0</v>
      </c>
      <c r="L15" s="109">
        <f t="shared" si="2"/>
        <v>0</v>
      </c>
      <c r="M15" s="109">
        <f t="shared" si="2"/>
        <v>0</v>
      </c>
      <c r="N15" s="109">
        <f t="shared" si="2"/>
        <v>0</v>
      </c>
      <c r="O15" s="109">
        <f t="shared" si="2"/>
        <v>0</v>
      </c>
      <c r="P15" s="109">
        <f t="shared" si="2"/>
        <v>0</v>
      </c>
      <c r="Q15" s="109">
        <f t="shared" si="2"/>
        <v>0</v>
      </c>
      <c r="R15" s="109">
        <f t="shared" si="2"/>
        <v>0</v>
      </c>
      <c r="S15" s="109">
        <f t="shared" si="2"/>
        <v>0</v>
      </c>
      <c r="T15" s="109">
        <f t="shared" si="2"/>
        <v>0</v>
      </c>
      <c r="U15" s="109">
        <f t="shared" si="2"/>
        <v>0</v>
      </c>
      <c r="V15" s="109">
        <f t="shared" si="2"/>
        <v>0</v>
      </c>
      <c r="W15" s="109">
        <f t="shared" si="2"/>
        <v>0</v>
      </c>
      <c r="X15" s="109">
        <f t="shared" si="2"/>
        <v>0</v>
      </c>
      <c r="Y15" s="109">
        <f t="shared" si="2"/>
        <v>0</v>
      </c>
      <c r="Z15" s="109">
        <f t="shared" si="2"/>
        <v>0</v>
      </c>
      <c r="AA15" s="109">
        <f t="shared" si="2"/>
        <v>0</v>
      </c>
      <c r="AB15" s="109">
        <f t="shared" si="2"/>
        <v>0</v>
      </c>
      <c r="AC15" s="109">
        <f t="shared" si="2"/>
        <v>0</v>
      </c>
      <c r="AD15" s="109">
        <f t="shared" si="2"/>
        <v>0</v>
      </c>
      <c r="AE15" s="109">
        <f t="shared" si="2"/>
        <v>0</v>
      </c>
      <c r="AF15" s="109">
        <f t="shared" si="2"/>
        <v>0</v>
      </c>
      <c r="AG15" s="109">
        <f t="shared" si="2"/>
        <v>0</v>
      </c>
      <c r="AH15" s="109">
        <f t="shared" si="2"/>
        <v>0</v>
      </c>
      <c r="AI15" s="109">
        <f t="shared" si="2"/>
        <v>0</v>
      </c>
      <c r="AJ15" s="109">
        <f t="shared" si="2"/>
        <v>0</v>
      </c>
      <c r="AK15" s="109">
        <f t="shared" si="2"/>
        <v>0</v>
      </c>
      <c r="AL15" s="109">
        <f t="shared" si="2"/>
        <v>0</v>
      </c>
      <c r="AM15" s="109">
        <f t="shared" si="2"/>
        <v>0</v>
      </c>
      <c r="AN15" s="109">
        <f t="shared" si="2"/>
        <v>0</v>
      </c>
      <c r="AO15" s="109">
        <f t="shared" si="2"/>
        <v>0</v>
      </c>
      <c r="AP15" s="109">
        <f t="shared" si="2"/>
        <v>0</v>
      </c>
      <c r="AQ15" s="109">
        <f t="shared" si="2"/>
        <v>0</v>
      </c>
      <c r="AR15" s="109">
        <f t="shared" si="2"/>
        <v>0</v>
      </c>
      <c r="AS15" s="109">
        <f t="shared" si="2"/>
        <v>0</v>
      </c>
      <c r="AT15" s="109">
        <f t="shared" si="2"/>
        <v>0</v>
      </c>
      <c r="AU15" s="109">
        <f t="shared" si="2"/>
        <v>0</v>
      </c>
      <c r="AV15" s="109">
        <f t="shared" si="2"/>
        <v>0</v>
      </c>
      <c r="AW15" s="109">
        <f t="shared" si="2"/>
        <v>0</v>
      </c>
      <c r="AX15" s="109">
        <f t="shared" si="2"/>
        <v>0</v>
      </c>
      <c r="AY15" s="109">
        <f t="shared" si="2"/>
        <v>0</v>
      </c>
      <c r="AZ15" s="112"/>
    </row>
    <row r="16" spans="1:52" x14ac:dyDescent="0.2">
      <c r="A16" s="113"/>
      <c r="B16" s="133">
        <v>4</v>
      </c>
      <c r="C16" s="113"/>
      <c r="D16" s="109">
        <f>IF(C$20="Yes",C15,0)</f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109">
        <f t="shared" si="2"/>
        <v>0</v>
      </c>
      <c r="P16" s="109">
        <f t="shared" si="2"/>
        <v>0</v>
      </c>
      <c r="Q16" s="109">
        <f t="shared" si="2"/>
        <v>0</v>
      </c>
      <c r="R16" s="109">
        <f t="shared" si="2"/>
        <v>0</v>
      </c>
      <c r="S16" s="109">
        <f t="shared" si="2"/>
        <v>0</v>
      </c>
      <c r="T16" s="109">
        <f t="shared" si="2"/>
        <v>0</v>
      </c>
      <c r="U16" s="109">
        <f t="shared" si="2"/>
        <v>0</v>
      </c>
      <c r="V16" s="109">
        <f t="shared" si="2"/>
        <v>0</v>
      </c>
      <c r="W16" s="109">
        <f t="shared" si="2"/>
        <v>0</v>
      </c>
      <c r="X16" s="109">
        <f t="shared" si="2"/>
        <v>0</v>
      </c>
      <c r="Y16" s="109">
        <f t="shared" si="2"/>
        <v>0</v>
      </c>
      <c r="Z16" s="109">
        <f t="shared" si="2"/>
        <v>0</v>
      </c>
      <c r="AA16" s="109">
        <f t="shared" si="2"/>
        <v>0</v>
      </c>
      <c r="AB16" s="109">
        <f t="shared" si="2"/>
        <v>0</v>
      </c>
      <c r="AC16" s="109">
        <f t="shared" si="2"/>
        <v>0</v>
      </c>
      <c r="AD16" s="109">
        <f t="shared" si="2"/>
        <v>0</v>
      </c>
      <c r="AE16" s="109">
        <f t="shared" si="2"/>
        <v>0</v>
      </c>
      <c r="AF16" s="109">
        <f t="shared" si="2"/>
        <v>0</v>
      </c>
      <c r="AG16" s="109">
        <f t="shared" si="2"/>
        <v>0</v>
      </c>
      <c r="AH16" s="109">
        <f t="shared" si="2"/>
        <v>0</v>
      </c>
      <c r="AI16" s="109">
        <f t="shared" si="2"/>
        <v>0</v>
      </c>
      <c r="AJ16" s="109">
        <f t="shared" si="2"/>
        <v>0</v>
      </c>
      <c r="AK16" s="109">
        <f t="shared" si="2"/>
        <v>0</v>
      </c>
      <c r="AL16" s="109">
        <f t="shared" si="2"/>
        <v>0</v>
      </c>
      <c r="AM16" s="109">
        <f t="shared" si="2"/>
        <v>0</v>
      </c>
      <c r="AN16" s="109">
        <f t="shared" si="2"/>
        <v>0</v>
      </c>
      <c r="AO16" s="109">
        <f t="shared" si="2"/>
        <v>0</v>
      </c>
      <c r="AP16" s="109">
        <f t="shared" si="2"/>
        <v>0</v>
      </c>
      <c r="AQ16" s="109">
        <f t="shared" si="2"/>
        <v>0</v>
      </c>
      <c r="AR16" s="109">
        <f t="shared" si="2"/>
        <v>0</v>
      </c>
      <c r="AS16" s="109">
        <f t="shared" si="2"/>
        <v>0</v>
      </c>
      <c r="AT16" s="109">
        <f t="shared" si="2"/>
        <v>0</v>
      </c>
      <c r="AU16" s="109">
        <f t="shared" si="2"/>
        <v>0</v>
      </c>
      <c r="AV16" s="109">
        <f t="shared" si="2"/>
        <v>0</v>
      </c>
      <c r="AW16" s="109">
        <f t="shared" si="2"/>
        <v>0</v>
      </c>
      <c r="AX16" s="109">
        <f t="shared" si="2"/>
        <v>0</v>
      </c>
      <c r="AY16" s="109">
        <f t="shared" si="2"/>
        <v>0</v>
      </c>
      <c r="AZ16" s="131"/>
    </row>
    <row r="17" spans="1:52" x14ac:dyDescent="0.2">
      <c r="A17" s="128"/>
      <c r="B17" s="135" t="s">
        <v>295</v>
      </c>
      <c r="C17" s="128"/>
      <c r="D17" s="117">
        <f>IF(C$20="Yes",C16,0)</f>
        <v>0</v>
      </c>
      <c r="E17" s="117">
        <f t="shared" si="2"/>
        <v>0</v>
      </c>
      <c r="F17" s="117">
        <f t="shared" si="2"/>
        <v>0</v>
      </c>
      <c r="G17" s="117">
        <f t="shared" si="2"/>
        <v>0</v>
      </c>
      <c r="H17" s="117">
        <f t="shared" si="2"/>
        <v>0</v>
      </c>
      <c r="I17" s="117">
        <f t="shared" si="2"/>
        <v>0</v>
      </c>
      <c r="J17" s="117">
        <f t="shared" si="2"/>
        <v>0</v>
      </c>
      <c r="K17" s="117">
        <f t="shared" si="2"/>
        <v>0</v>
      </c>
      <c r="L17" s="117">
        <f t="shared" si="2"/>
        <v>0</v>
      </c>
      <c r="M17" s="117">
        <f t="shared" si="2"/>
        <v>0</v>
      </c>
      <c r="N17" s="117">
        <f t="shared" si="2"/>
        <v>0</v>
      </c>
      <c r="O17" s="117">
        <f t="shared" si="2"/>
        <v>0</v>
      </c>
      <c r="P17" s="117">
        <f t="shared" si="2"/>
        <v>0</v>
      </c>
      <c r="Q17" s="117">
        <f t="shared" si="2"/>
        <v>0</v>
      </c>
      <c r="R17" s="117">
        <f t="shared" si="2"/>
        <v>0</v>
      </c>
      <c r="S17" s="117">
        <f t="shared" si="2"/>
        <v>0</v>
      </c>
      <c r="T17" s="117">
        <f t="shared" si="2"/>
        <v>0</v>
      </c>
      <c r="U17" s="117">
        <f t="shared" si="2"/>
        <v>0</v>
      </c>
      <c r="V17" s="117">
        <f t="shared" si="2"/>
        <v>0</v>
      </c>
      <c r="W17" s="117">
        <f t="shared" si="2"/>
        <v>0</v>
      </c>
      <c r="X17" s="117">
        <f t="shared" si="2"/>
        <v>0</v>
      </c>
      <c r="Y17" s="117">
        <f t="shared" si="2"/>
        <v>0</v>
      </c>
      <c r="Z17" s="117">
        <f t="shared" si="2"/>
        <v>0</v>
      </c>
      <c r="AA17" s="117">
        <f t="shared" si="2"/>
        <v>0</v>
      </c>
      <c r="AB17" s="117">
        <f t="shared" si="2"/>
        <v>0</v>
      </c>
      <c r="AC17" s="117">
        <f t="shared" si="2"/>
        <v>0</v>
      </c>
      <c r="AD17" s="117">
        <f t="shared" si="2"/>
        <v>0</v>
      </c>
      <c r="AE17" s="117">
        <f t="shared" si="2"/>
        <v>0</v>
      </c>
      <c r="AF17" s="117">
        <f t="shared" si="2"/>
        <v>0</v>
      </c>
      <c r="AG17" s="117">
        <f t="shared" si="2"/>
        <v>0</v>
      </c>
      <c r="AH17" s="117">
        <f t="shared" si="2"/>
        <v>0</v>
      </c>
      <c r="AI17" s="117">
        <f t="shared" si="2"/>
        <v>0</v>
      </c>
      <c r="AJ17" s="117">
        <f t="shared" si="2"/>
        <v>0</v>
      </c>
      <c r="AK17" s="117">
        <f t="shared" si="2"/>
        <v>0</v>
      </c>
      <c r="AL17" s="117">
        <f t="shared" si="2"/>
        <v>0</v>
      </c>
      <c r="AM17" s="117">
        <f t="shared" si="2"/>
        <v>0</v>
      </c>
      <c r="AN17" s="117">
        <f t="shared" si="2"/>
        <v>0</v>
      </c>
      <c r="AO17" s="117">
        <f t="shared" si="2"/>
        <v>0</v>
      </c>
      <c r="AP17" s="117">
        <f t="shared" si="2"/>
        <v>0</v>
      </c>
      <c r="AQ17" s="117">
        <f t="shared" si="2"/>
        <v>0</v>
      </c>
      <c r="AR17" s="117">
        <f t="shared" si="2"/>
        <v>0</v>
      </c>
      <c r="AS17" s="117">
        <f t="shared" si="2"/>
        <v>0</v>
      </c>
      <c r="AT17" s="117">
        <f t="shared" si="2"/>
        <v>0</v>
      </c>
      <c r="AU17" s="117">
        <f t="shared" si="2"/>
        <v>0</v>
      </c>
      <c r="AV17" s="117">
        <f t="shared" si="2"/>
        <v>0</v>
      </c>
      <c r="AW17" s="117">
        <f t="shared" si="2"/>
        <v>0</v>
      </c>
      <c r="AX17" s="117">
        <f t="shared" si="2"/>
        <v>0</v>
      </c>
      <c r="AY17" s="117">
        <f t="shared" si="2"/>
        <v>0</v>
      </c>
      <c r="AZ17" s="154">
        <f>SUM($D$17:$AY$17)</f>
        <v>0</v>
      </c>
    </row>
    <row r="18" spans="1:52" x14ac:dyDescent="0.2">
      <c r="A18" s="109"/>
      <c r="B18" s="156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09"/>
    </row>
    <row r="19" spans="1:52" x14ac:dyDescent="0.2">
      <c r="A19" s="105" t="s">
        <v>116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</row>
    <row r="20" spans="1:52" s="113" customFormat="1" x14ac:dyDescent="0.2">
      <c r="A20" s="118" t="s">
        <v>304</v>
      </c>
      <c r="B20" s="157" t="s">
        <v>305</v>
      </c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 t="s">
        <v>338</v>
      </c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 t="s">
        <v>338</v>
      </c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10"/>
    </row>
    <row r="21" spans="1:52" s="113" customFormat="1" x14ac:dyDescent="0.2">
      <c r="A21" s="158" t="s">
        <v>133</v>
      </c>
      <c r="B21" s="159">
        <f>shipping_manufacturing!$C$19/100</f>
        <v>0</v>
      </c>
      <c r="C21" s="159" t="s">
        <v>292</v>
      </c>
      <c r="D21" s="109">
        <f>IF(C$20="Yes",0,SUM(C$13:C$16)*$B$21)</f>
        <v>0</v>
      </c>
      <c r="E21" s="109">
        <f t="shared" ref="E21:AY21" si="3">IF(D$20="Yes",0,SUM(D$13:D$16)*$B$21)</f>
        <v>0</v>
      </c>
      <c r="F21" s="109">
        <f t="shared" si="3"/>
        <v>0</v>
      </c>
      <c r="G21" s="109">
        <f t="shared" si="3"/>
        <v>0</v>
      </c>
      <c r="H21" s="109">
        <f t="shared" si="3"/>
        <v>0</v>
      </c>
      <c r="I21" s="109">
        <f t="shared" si="3"/>
        <v>0</v>
      </c>
      <c r="J21" s="109">
        <f t="shared" si="3"/>
        <v>0</v>
      </c>
      <c r="K21" s="109">
        <f t="shared" si="3"/>
        <v>0</v>
      </c>
      <c r="L21" s="109">
        <f t="shared" si="3"/>
        <v>0</v>
      </c>
      <c r="M21" s="109">
        <f t="shared" si="3"/>
        <v>0</v>
      </c>
      <c r="N21" s="109">
        <f t="shared" si="3"/>
        <v>0</v>
      </c>
      <c r="O21" s="109">
        <f t="shared" si="3"/>
        <v>0</v>
      </c>
      <c r="P21" s="109">
        <f t="shared" si="3"/>
        <v>0</v>
      </c>
      <c r="Q21" s="109">
        <f t="shared" si="3"/>
        <v>0</v>
      </c>
      <c r="R21" s="109">
        <f t="shared" si="3"/>
        <v>0</v>
      </c>
      <c r="S21" s="109">
        <f t="shared" si="3"/>
        <v>0</v>
      </c>
      <c r="T21" s="109">
        <f t="shared" si="3"/>
        <v>0</v>
      </c>
      <c r="U21" s="109">
        <f t="shared" si="3"/>
        <v>0</v>
      </c>
      <c r="V21" s="109">
        <f t="shared" si="3"/>
        <v>0</v>
      </c>
      <c r="W21" s="109">
        <f t="shared" si="3"/>
        <v>0</v>
      </c>
      <c r="X21" s="109">
        <f t="shared" si="3"/>
        <v>0</v>
      </c>
      <c r="Y21" s="109">
        <f t="shared" si="3"/>
        <v>0</v>
      </c>
      <c r="Z21" s="109">
        <f t="shared" si="3"/>
        <v>0</v>
      </c>
      <c r="AA21" s="109">
        <f t="shared" si="3"/>
        <v>0</v>
      </c>
      <c r="AB21" s="109">
        <f t="shared" si="3"/>
        <v>0</v>
      </c>
      <c r="AC21" s="109">
        <f t="shared" si="3"/>
        <v>0</v>
      </c>
      <c r="AD21" s="109">
        <f t="shared" si="3"/>
        <v>0</v>
      </c>
      <c r="AE21" s="109">
        <f t="shared" si="3"/>
        <v>0</v>
      </c>
      <c r="AF21" s="109">
        <f t="shared" si="3"/>
        <v>0</v>
      </c>
      <c r="AG21" s="109">
        <f t="shared" si="3"/>
        <v>0</v>
      </c>
      <c r="AH21" s="109">
        <f t="shared" si="3"/>
        <v>0</v>
      </c>
      <c r="AI21" s="109">
        <f t="shared" si="3"/>
        <v>0</v>
      </c>
      <c r="AJ21" s="109">
        <f t="shared" si="3"/>
        <v>0</v>
      </c>
      <c r="AK21" s="109">
        <f t="shared" si="3"/>
        <v>0</v>
      </c>
      <c r="AL21" s="109">
        <f t="shared" si="3"/>
        <v>0</v>
      </c>
      <c r="AM21" s="109">
        <f t="shared" si="3"/>
        <v>0</v>
      </c>
      <c r="AN21" s="109">
        <f t="shared" si="3"/>
        <v>0</v>
      </c>
      <c r="AO21" s="109">
        <f t="shared" si="3"/>
        <v>0</v>
      </c>
      <c r="AP21" s="109">
        <f t="shared" si="3"/>
        <v>0</v>
      </c>
      <c r="AQ21" s="109">
        <f t="shared" si="3"/>
        <v>0</v>
      </c>
      <c r="AR21" s="109">
        <f t="shared" si="3"/>
        <v>0</v>
      </c>
      <c r="AS21" s="109">
        <f t="shared" si="3"/>
        <v>0</v>
      </c>
      <c r="AT21" s="109">
        <f t="shared" si="3"/>
        <v>0</v>
      </c>
      <c r="AU21" s="109">
        <f t="shared" si="3"/>
        <v>0</v>
      </c>
      <c r="AV21" s="109">
        <f t="shared" si="3"/>
        <v>0</v>
      </c>
      <c r="AW21" s="109">
        <f t="shared" si="3"/>
        <v>0</v>
      </c>
      <c r="AX21" s="109">
        <f t="shared" si="3"/>
        <v>0</v>
      </c>
      <c r="AY21" s="109">
        <f t="shared" si="3"/>
        <v>0</v>
      </c>
      <c r="AZ21" s="160">
        <f>SUM($D21:$AY21)</f>
        <v>0</v>
      </c>
    </row>
    <row r="22" spans="1:52" s="113" customFormat="1" x14ac:dyDescent="0.2">
      <c r="A22" s="161" t="s">
        <v>123</v>
      </c>
      <c r="B22" s="162">
        <f>1-$B$21</f>
        <v>1</v>
      </c>
      <c r="C22" s="162" t="s">
        <v>292</v>
      </c>
      <c r="D22" s="117">
        <f>IF(C$20="Yes",0,SUM(C$13:C$16)*$B$22)</f>
        <v>0</v>
      </c>
      <c r="E22" s="117">
        <f t="shared" ref="E22:AY22" si="4">IF(D$20="Yes",0,SUM(D$13:D$16)*$B$22)</f>
        <v>345</v>
      </c>
      <c r="F22" s="117">
        <f t="shared" si="4"/>
        <v>345</v>
      </c>
      <c r="G22" s="117">
        <f t="shared" si="4"/>
        <v>345</v>
      </c>
      <c r="H22" s="117">
        <f t="shared" si="4"/>
        <v>345</v>
      </c>
      <c r="I22" s="117">
        <f t="shared" si="4"/>
        <v>345</v>
      </c>
      <c r="J22" s="117">
        <f t="shared" si="4"/>
        <v>345</v>
      </c>
      <c r="K22" s="117">
        <f t="shared" si="4"/>
        <v>345</v>
      </c>
      <c r="L22" s="117">
        <f t="shared" si="4"/>
        <v>345</v>
      </c>
      <c r="M22" s="117">
        <f t="shared" si="4"/>
        <v>345</v>
      </c>
      <c r="N22" s="117">
        <f t="shared" si="4"/>
        <v>345</v>
      </c>
      <c r="O22" s="117">
        <f t="shared" si="4"/>
        <v>345</v>
      </c>
      <c r="P22" s="117">
        <f t="shared" si="4"/>
        <v>345</v>
      </c>
      <c r="Q22" s="117">
        <f t="shared" si="4"/>
        <v>345</v>
      </c>
      <c r="R22" s="117">
        <f t="shared" si="4"/>
        <v>345</v>
      </c>
      <c r="S22" s="117">
        <f t="shared" si="4"/>
        <v>0</v>
      </c>
      <c r="T22" s="117">
        <f t="shared" si="4"/>
        <v>345</v>
      </c>
      <c r="U22" s="117">
        <f t="shared" si="4"/>
        <v>345</v>
      </c>
      <c r="V22" s="117">
        <f t="shared" si="4"/>
        <v>345</v>
      </c>
      <c r="W22" s="117">
        <f t="shared" si="4"/>
        <v>345</v>
      </c>
      <c r="X22" s="117">
        <f t="shared" si="4"/>
        <v>345</v>
      </c>
      <c r="Y22" s="117">
        <f t="shared" si="4"/>
        <v>345</v>
      </c>
      <c r="Z22" s="117">
        <f t="shared" si="4"/>
        <v>345</v>
      </c>
      <c r="AA22" s="117">
        <f t="shared" si="4"/>
        <v>345</v>
      </c>
      <c r="AB22" s="117">
        <f t="shared" si="4"/>
        <v>345</v>
      </c>
      <c r="AC22" s="117">
        <f t="shared" si="4"/>
        <v>345</v>
      </c>
      <c r="AD22" s="117">
        <f t="shared" si="4"/>
        <v>345</v>
      </c>
      <c r="AE22" s="117">
        <f t="shared" si="4"/>
        <v>345</v>
      </c>
      <c r="AF22" s="117">
        <f t="shared" si="4"/>
        <v>345</v>
      </c>
      <c r="AG22" s="117">
        <f t="shared" si="4"/>
        <v>345</v>
      </c>
      <c r="AH22" s="117">
        <f t="shared" si="4"/>
        <v>345</v>
      </c>
      <c r="AI22" s="117">
        <f t="shared" si="4"/>
        <v>345</v>
      </c>
      <c r="AJ22" s="117">
        <f t="shared" si="4"/>
        <v>345</v>
      </c>
      <c r="AK22" s="117">
        <f t="shared" si="4"/>
        <v>345</v>
      </c>
      <c r="AL22" s="117">
        <f t="shared" si="4"/>
        <v>345</v>
      </c>
      <c r="AM22" s="117">
        <f t="shared" si="4"/>
        <v>345</v>
      </c>
      <c r="AN22" s="117">
        <f t="shared" si="4"/>
        <v>0</v>
      </c>
      <c r="AO22" s="117">
        <f t="shared" si="4"/>
        <v>345</v>
      </c>
      <c r="AP22" s="117">
        <f t="shared" si="4"/>
        <v>345</v>
      </c>
      <c r="AQ22" s="117">
        <f t="shared" si="4"/>
        <v>345</v>
      </c>
      <c r="AR22" s="117">
        <f t="shared" si="4"/>
        <v>345</v>
      </c>
      <c r="AS22" s="117">
        <f t="shared" si="4"/>
        <v>345</v>
      </c>
      <c r="AT22" s="117">
        <f t="shared" si="4"/>
        <v>345</v>
      </c>
      <c r="AU22" s="117">
        <f t="shared" si="4"/>
        <v>345</v>
      </c>
      <c r="AV22" s="117">
        <f t="shared" si="4"/>
        <v>345</v>
      </c>
      <c r="AW22" s="117">
        <f t="shared" si="4"/>
        <v>345</v>
      </c>
      <c r="AX22" s="117">
        <f t="shared" si="4"/>
        <v>345</v>
      </c>
      <c r="AY22" s="117">
        <f t="shared" si="4"/>
        <v>345</v>
      </c>
      <c r="AZ22" s="144">
        <f t="shared" ref="AZ22:AZ30" si="5">SUM($D22:$AY22)</f>
        <v>15525</v>
      </c>
    </row>
    <row r="23" spans="1:52" x14ac:dyDescent="0.2">
      <c r="A23" s="163" t="s">
        <v>306</v>
      </c>
      <c r="B23" s="127">
        <v>2000</v>
      </c>
      <c r="C23" s="103" t="s">
        <v>292</v>
      </c>
      <c r="D23" s="103">
        <f>D$21*$B$23</f>
        <v>0</v>
      </c>
      <c r="E23" s="103">
        <f t="shared" ref="E23:AY23" si="6">E$21*$B$23</f>
        <v>0</v>
      </c>
      <c r="F23" s="103">
        <f t="shared" si="6"/>
        <v>0</v>
      </c>
      <c r="G23" s="103">
        <f t="shared" si="6"/>
        <v>0</v>
      </c>
      <c r="H23" s="103">
        <f t="shared" si="6"/>
        <v>0</v>
      </c>
      <c r="I23" s="103">
        <f t="shared" si="6"/>
        <v>0</v>
      </c>
      <c r="J23" s="103">
        <f t="shared" si="6"/>
        <v>0</v>
      </c>
      <c r="K23" s="103">
        <f t="shared" si="6"/>
        <v>0</v>
      </c>
      <c r="L23" s="103">
        <f t="shared" si="6"/>
        <v>0</v>
      </c>
      <c r="M23" s="103">
        <f t="shared" si="6"/>
        <v>0</v>
      </c>
      <c r="N23" s="103">
        <f t="shared" si="6"/>
        <v>0</v>
      </c>
      <c r="O23" s="103">
        <f t="shared" si="6"/>
        <v>0</v>
      </c>
      <c r="P23" s="103">
        <f t="shared" si="6"/>
        <v>0</v>
      </c>
      <c r="Q23" s="103">
        <f t="shared" si="6"/>
        <v>0</v>
      </c>
      <c r="R23" s="103">
        <f t="shared" si="6"/>
        <v>0</v>
      </c>
      <c r="S23" s="103">
        <f t="shared" si="6"/>
        <v>0</v>
      </c>
      <c r="T23" s="103">
        <f t="shared" si="6"/>
        <v>0</v>
      </c>
      <c r="U23" s="103">
        <f t="shared" si="6"/>
        <v>0</v>
      </c>
      <c r="V23" s="103">
        <f t="shared" si="6"/>
        <v>0</v>
      </c>
      <c r="W23" s="103">
        <f t="shared" si="6"/>
        <v>0</v>
      </c>
      <c r="X23" s="103">
        <f t="shared" si="6"/>
        <v>0</v>
      </c>
      <c r="Y23" s="103">
        <f t="shared" si="6"/>
        <v>0</v>
      </c>
      <c r="Z23" s="103">
        <f t="shared" si="6"/>
        <v>0</v>
      </c>
      <c r="AA23" s="103">
        <f t="shared" si="6"/>
        <v>0</v>
      </c>
      <c r="AB23" s="103">
        <f t="shared" si="6"/>
        <v>0</v>
      </c>
      <c r="AC23" s="103">
        <f t="shared" si="6"/>
        <v>0</v>
      </c>
      <c r="AD23" s="103">
        <f t="shared" si="6"/>
        <v>0</v>
      </c>
      <c r="AE23" s="103">
        <f t="shared" si="6"/>
        <v>0</v>
      </c>
      <c r="AF23" s="103">
        <f t="shared" si="6"/>
        <v>0</v>
      </c>
      <c r="AG23" s="103">
        <f t="shared" si="6"/>
        <v>0</v>
      </c>
      <c r="AH23" s="103">
        <f t="shared" si="6"/>
        <v>0</v>
      </c>
      <c r="AI23" s="103">
        <f t="shared" si="6"/>
        <v>0</v>
      </c>
      <c r="AJ23" s="103">
        <f t="shared" si="6"/>
        <v>0</v>
      </c>
      <c r="AK23" s="103">
        <f t="shared" si="6"/>
        <v>0</v>
      </c>
      <c r="AL23" s="103">
        <f t="shared" si="6"/>
        <v>0</v>
      </c>
      <c r="AM23" s="103">
        <f t="shared" si="6"/>
        <v>0</v>
      </c>
      <c r="AN23" s="103">
        <f t="shared" si="6"/>
        <v>0</v>
      </c>
      <c r="AO23" s="103">
        <f t="shared" si="6"/>
        <v>0</v>
      </c>
      <c r="AP23" s="103">
        <f t="shared" si="6"/>
        <v>0</v>
      </c>
      <c r="AQ23" s="103">
        <f t="shared" si="6"/>
        <v>0</v>
      </c>
      <c r="AR23" s="103">
        <f t="shared" si="6"/>
        <v>0</v>
      </c>
      <c r="AS23" s="103">
        <f t="shared" si="6"/>
        <v>0</v>
      </c>
      <c r="AT23" s="103">
        <f t="shared" si="6"/>
        <v>0</v>
      </c>
      <c r="AU23" s="103">
        <f t="shared" si="6"/>
        <v>0</v>
      </c>
      <c r="AV23" s="103">
        <f t="shared" si="6"/>
        <v>0</v>
      </c>
      <c r="AW23" s="103">
        <f t="shared" si="6"/>
        <v>0</v>
      </c>
      <c r="AX23" s="103">
        <f t="shared" si="6"/>
        <v>0</v>
      </c>
      <c r="AY23" s="103">
        <f t="shared" si="6"/>
        <v>0</v>
      </c>
      <c r="AZ23" s="142">
        <f t="shared" si="5"/>
        <v>0</v>
      </c>
    </row>
    <row r="24" spans="1:52" s="113" customFormat="1" x14ac:dyDescent="0.2">
      <c r="A24" s="164" t="s">
        <v>307</v>
      </c>
      <c r="B24" s="165">
        <v>1000</v>
      </c>
      <c r="C24" s="159" t="s">
        <v>292</v>
      </c>
      <c r="D24" s="109">
        <f>D$22*$B$24</f>
        <v>0</v>
      </c>
      <c r="E24" s="109">
        <f t="shared" ref="E24:AY24" si="7">E$22*$B$24</f>
        <v>345000</v>
      </c>
      <c r="F24" s="109">
        <f t="shared" si="7"/>
        <v>345000</v>
      </c>
      <c r="G24" s="109">
        <f t="shared" si="7"/>
        <v>345000</v>
      </c>
      <c r="H24" s="109">
        <f t="shared" si="7"/>
        <v>345000</v>
      </c>
      <c r="I24" s="109">
        <f t="shared" si="7"/>
        <v>345000</v>
      </c>
      <c r="J24" s="109">
        <f t="shared" si="7"/>
        <v>345000</v>
      </c>
      <c r="K24" s="109">
        <f t="shared" si="7"/>
        <v>345000</v>
      </c>
      <c r="L24" s="109">
        <f t="shared" si="7"/>
        <v>345000</v>
      </c>
      <c r="M24" s="109">
        <f t="shared" si="7"/>
        <v>345000</v>
      </c>
      <c r="N24" s="109">
        <f t="shared" si="7"/>
        <v>345000</v>
      </c>
      <c r="O24" s="109">
        <f t="shared" si="7"/>
        <v>345000</v>
      </c>
      <c r="P24" s="109">
        <f t="shared" si="7"/>
        <v>345000</v>
      </c>
      <c r="Q24" s="109">
        <f t="shared" si="7"/>
        <v>345000</v>
      </c>
      <c r="R24" s="109">
        <f t="shared" si="7"/>
        <v>345000</v>
      </c>
      <c r="S24" s="109">
        <f t="shared" si="7"/>
        <v>0</v>
      </c>
      <c r="T24" s="109">
        <f t="shared" si="7"/>
        <v>345000</v>
      </c>
      <c r="U24" s="109">
        <f t="shared" si="7"/>
        <v>345000</v>
      </c>
      <c r="V24" s="109">
        <f t="shared" si="7"/>
        <v>345000</v>
      </c>
      <c r="W24" s="109">
        <f t="shared" si="7"/>
        <v>345000</v>
      </c>
      <c r="X24" s="109">
        <f t="shared" si="7"/>
        <v>345000</v>
      </c>
      <c r="Y24" s="109">
        <f t="shared" si="7"/>
        <v>345000</v>
      </c>
      <c r="Z24" s="109">
        <f t="shared" si="7"/>
        <v>345000</v>
      </c>
      <c r="AA24" s="109">
        <f t="shared" si="7"/>
        <v>345000</v>
      </c>
      <c r="AB24" s="109">
        <f t="shared" si="7"/>
        <v>345000</v>
      </c>
      <c r="AC24" s="109">
        <f t="shared" si="7"/>
        <v>345000</v>
      </c>
      <c r="AD24" s="109">
        <f t="shared" si="7"/>
        <v>345000</v>
      </c>
      <c r="AE24" s="109">
        <f t="shared" si="7"/>
        <v>345000</v>
      </c>
      <c r="AF24" s="109">
        <f t="shared" si="7"/>
        <v>345000</v>
      </c>
      <c r="AG24" s="109">
        <f t="shared" si="7"/>
        <v>345000</v>
      </c>
      <c r="AH24" s="109">
        <f t="shared" si="7"/>
        <v>345000</v>
      </c>
      <c r="AI24" s="109">
        <f t="shared" si="7"/>
        <v>345000</v>
      </c>
      <c r="AJ24" s="109">
        <f t="shared" si="7"/>
        <v>345000</v>
      </c>
      <c r="AK24" s="109">
        <f t="shared" si="7"/>
        <v>345000</v>
      </c>
      <c r="AL24" s="109">
        <f t="shared" si="7"/>
        <v>345000</v>
      </c>
      <c r="AM24" s="109">
        <f t="shared" si="7"/>
        <v>345000</v>
      </c>
      <c r="AN24" s="109">
        <f t="shared" si="7"/>
        <v>0</v>
      </c>
      <c r="AO24" s="109">
        <f t="shared" si="7"/>
        <v>345000</v>
      </c>
      <c r="AP24" s="109">
        <f t="shared" si="7"/>
        <v>345000</v>
      </c>
      <c r="AQ24" s="109">
        <f t="shared" si="7"/>
        <v>345000</v>
      </c>
      <c r="AR24" s="109">
        <f t="shared" si="7"/>
        <v>345000</v>
      </c>
      <c r="AS24" s="109">
        <f t="shared" si="7"/>
        <v>345000</v>
      </c>
      <c r="AT24" s="109">
        <f t="shared" si="7"/>
        <v>345000</v>
      </c>
      <c r="AU24" s="109">
        <f t="shared" si="7"/>
        <v>345000</v>
      </c>
      <c r="AV24" s="109">
        <f t="shared" si="7"/>
        <v>345000</v>
      </c>
      <c r="AW24" s="109">
        <f t="shared" si="7"/>
        <v>345000</v>
      </c>
      <c r="AX24" s="109">
        <f t="shared" si="7"/>
        <v>345000</v>
      </c>
      <c r="AY24" s="109">
        <f t="shared" si="7"/>
        <v>345000</v>
      </c>
      <c r="AZ24" s="144">
        <f t="shared" si="5"/>
        <v>15525000</v>
      </c>
    </row>
    <row r="25" spans="1:52" x14ac:dyDescent="0.2"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09"/>
    </row>
    <row r="26" spans="1:52" x14ac:dyDescent="0.2">
      <c r="A26" s="166" t="s">
        <v>18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</row>
    <row r="27" spans="1:52" x14ac:dyDescent="0.2">
      <c r="B27" s="138" t="s">
        <v>308</v>
      </c>
      <c r="C27" s="127">
        <v>11</v>
      </c>
      <c r="D27" s="127">
        <f>C$27-C$28+C$29</f>
        <v>11</v>
      </c>
      <c r="E27" s="127">
        <f t="shared" ref="E27:AY27" si="8">D27-D28+D29</f>
        <v>11</v>
      </c>
      <c r="F27" s="127">
        <f t="shared" si="8"/>
        <v>0</v>
      </c>
      <c r="G27" s="127">
        <f t="shared" si="8"/>
        <v>11</v>
      </c>
      <c r="H27" s="127">
        <f t="shared" si="8"/>
        <v>0</v>
      </c>
      <c r="I27" s="127">
        <f t="shared" si="8"/>
        <v>11</v>
      </c>
      <c r="J27" s="127">
        <f t="shared" si="8"/>
        <v>0</v>
      </c>
      <c r="K27" s="127">
        <f t="shared" si="8"/>
        <v>11</v>
      </c>
      <c r="L27" s="127">
        <f t="shared" si="8"/>
        <v>0</v>
      </c>
      <c r="M27" s="127">
        <f t="shared" si="8"/>
        <v>11</v>
      </c>
      <c r="N27" s="127">
        <f t="shared" si="8"/>
        <v>0</v>
      </c>
      <c r="O27" s="127">
        <f t="shared" si="8"/>
        <v>11</v>
      </c>
      <c r="P27" s="127">
        <f t="shared" si="8"/>
        <v>0</v>
      </c>
      <c r="Q27" s="127">
        <f t="shared" si="8"/>
        <v>11</v>
      </c>
      <c r="R27" s="127">
        <f t="shared" si="8"/>
        <v>0</v>
      </c>
      <c r="S27" s="127">
        <f t="shared" si="8"/>
        <v>11</v>
      </c>
      <c r="T27" s="127">
        <f t="shared" si="8"/>
        <v>11</v>
      </c>
      <c r="U27" s="127">
        <f t="shared" si="8"/>
        <v>0</v>
      </c>
      <c r="V27" s="127">
        <f t="shared" si="8"/>
        <v>11</v>
      </c>
      <c r="W27" s="127">
        <f t="shared" si="8"/>
        <v>0</v>
      </c>
      <c r="X27" s="127">
        <f t="shared" si="8"/>
        <v>11</v>
      </c>
      <c r="Y27" s="127">
        <f t="shared" si="8"/>
        <v>0</v>
      </c>
      <c r="Z27" s="127">
        <f t="shared" si="8"/>
        <v>11</v>
      </c>
      <c r="AA27" s="127">
        <f t="shared" si="8"/>
        <v>0</v>
      </c>
      <c r="AB27" s="127">
        <f t="shared" si="8"/>
        <v>11</v>
      </c>
      <c r="AC27" s="127">
        <f t="shared" si="8"/>
        <v>0</v>
      </c>
      <c r="AD27" s="127">
        <f t="shared" si="8"/>
        <v>11</v>
      </c>
      <c r="AE27" s="127">
        <f t="shared" si="8"/>
        <v>0</v>
      </c>
      <c r="AF27" s="127">
        <f t="shared" si="8"/>
        <v>11</v>
      </c>
      <c r="AG27" s="127">
        <f t="shared" si="8"/>
        <v>0</v>
      </c>
      <c r="AH27" s="127">
        <f t="shared" si="8"/>
        <v>11</v>
      </c>
      <c r="AI27" s="127">
        <f t="shared" si="8"/>
        <v>0</v>
      </c>
      <c r="AJ27" s="127">
        <f t="shared" si="8"/>
        <v>11</v>
      </c>
      <c r="AK27" s="127">
        <f t="shared" si="8"/>
        <v>0</v>
      </c>
      <c r="AL27" s="127">
        <f t="shared" si="8"/>
        <v>11</v>
      </c>
      <c r="AM27" s="127">
        <f t="shared" si="8"/>
        <v>0</v>
      </c>
      <c r="AN27" s="127">
        <f t="shared" si="8"/>
        <v>11</v>
      </c>
      <c r="AO27" s="127">
        <f t="shared" si="8"/>
        <v>11</v>
      </c>
      <c r="AP27" s="127">
        <f t="shared" si="8"/>
        <v>0</v>
      </c>
      <c r="AQ27" s="127">
        <f t="shared" si="8"/>
        <v>11</v>
      </c>
      <c r="AR27" s="127">
        <f t="shared" si="8"/>
        <v>0</v>
      </c>
      <c r="AS27" s="127">
        <f t="shared" si="8"/>
        <v>11</v>
      </c>
      <c r="AT27" s="127">
        <f t="shared" si="8"/>
        <v>0</v>
      </c>
      <c r="AU27" s="127">
        <f t="shared" si="8"/>
        <v>11</v>
      </c>
      <c r="AV27" s="127">
        <f t="shared" si="8"/>
        <v>0</v>
      </c>
      <c r="AW27" s="127">
        <f t="shared" si="8"/>
        <v>11</v>
      </c>
      <c r="AX27" s="127">
        <f t="shared" si="8"/>
        <v>0</v>
      </c>
      <c r="AY27" s="167">
        <f t="shared" si="8"/>
        <v>11</v>
      </c>
      <c r="AZ27" s="109"/>
    </row>
    <row r="28" spans="1:52" x14ac:dyDescent="0.2">
      <c r="B28" s="168" t="s">
        <v>309</v>
      </c>
      <c r="C28" s="113"/>
      <c r="D28" s="113">
        <v>0</v>
      </c>
      <c r="E28" s="113">
        <v>11</v>
      </c>
      <c r="F28" s="113">
        <v>0</v>
      </c>
      <c r="G28" s="113">
        <v>11</v>
      </c>
      <c r="H28" s="113">
        <v>0</v>
      </c>
      <c r="I28" s="113">
        <v>11</v>
      </c>
      <c r="J28" s="113">
        <v>0</v>
      </c>
      <c r="K28" s="113">
        <v>11</v>
      </c>
      <c r="L28" s="113">
        <v>0</v>
      </c>
      <c r="M28" s="113">
        <v>11</v>
      </c>
      <c r="N28" s="113">
        <v>0</v>
      </c>
      <c r="O28" s="113">
        <v>11</v>
      </c>
      <c r="P28" s="113">
        <v>0</v>
      </c>
      <c r="Q28" s="113">
        <v>11</v>
      </c>
      <c r="R28" s="113">
        <v>0</v>
      </c>
      <c r="S28" s="113">
        <v>0</v>
      </c>
      <c r="T28" s="113">
        <v>11</v>
      </c>
      <c r="U28" s="113">
        <v>0</v>
      </c>
      <c r="V28" s="113">
        <v>11</v>
      </c>
      <c r="W28" s="113">
        <v>0</v>
      </c>
      <c r="X28" s="113">
        <v>11</v>
      </c>
      <c r="Y28" s="113">
        <v>0</v>
      </c>
      <c r="Z28" s="113">
        <v>11</v>
      </c>
      <c r="AA28" s="113">
        <v>0</v>
      </c>
      <c r="AB28" s="113">
        <v>11</v>
      </c>
      <c r="AC28" s="113">
        <v>0</v>
      </c>
      <c r="AD28" s="113">
        <v>11</v>
      </c>
      <c r="AE28" s="113">
        <v>0</v>
      </c>
      <c r="AF28" s="113">
        <v>11</v>
      </c>
      <c r="AG28" s="113">
        <v>0</v>
      </c>
      <c r="AH28" s="113">
        <v>11</v>
      </c>
      <c r="AI28" s="113">
        <v>0</v>
      </c>
      <c r="AJ28" s="113">
        <v>11</v>
      </c>
      <c r="AK28" s="113">
        <v>0</v>
      </c>
      <c r="AL28" s="113">
        <v>11</v>
      </c>
      <c r="AM28" s="113">
        <v>0</v>
      </c>
      <c r="AN28" s="113">
        <v>0</v>
      </c>
      <c r="AO28" s="113">
        <v>11</v>
      </c>
      <c r="AP28" s="113">
        <v>0</v>
      </c>
      <c r="AQ28" s="113">
        <v>11</v>
      </c>
      <c r="AR28" s="113">
        <v>0</v>
      </c>
      <c r="AS28" s="113">
        <v>11</v>
      </c>
      <c r="AT28" s="113">
        <v>0</v>
      </c>
      <c r="AU28" s="113">
        <v>11</v>
      </c>
      <c r="AV28" s="113">
        <v>0</v>
      </c>
      <c r="AW28" s="113">
        <v>11</v>
      </c>
      <c r="AX28" s="113">
        <v>0</v>
      </c>
      <c r="AY28" s="169">
        <v>11</v>
      </c>
      <c r="AZ28" s="109"/>
    </row>
    <row r="29" spans="1:52" x14ac:dyDescent="0.2">
      <c r="B29" s="139" t="s">
        <v>310</v>
      </c>
      <c r="C29" s="128"/>
      <c r="D29" s="128">
        <f>C$28</f>
        <v>0</v>
      </c>
      <c r="E29" s="128">
        <f t="shared" ref="E29:AY29" si="9">D$28</f>
        <v>0</v>
      </c>
      <c r="F29" s="128">
        <f t="shared" si="9"/>
        <v>11</v>
      </c>
      <c r="G29" s="128">
        <f t="shared" si="9"/>
        <v>0</v>
      </c>
      <c r="H29" s="128">
        <f t="shared" si="9"/>
        <v>11</v>
      </c>
      <c r="I29" s="128">
        <f t="shared" si="9"/>
        <v>0</v>
      </c>
      <c r="J29" s="128">
        <f t="shared" si="9"/>
        <v>11</v>
      </c>
      <c r="K29" s="128">
        <f t="shared" si="9"/>
        <v>0</v>
      </c>
      <c r="L29" s="128">
        <f t="shared" si="9"/>
        <v>11</v>
      </c>
      <c r="M29" s="128">
        <f t="shared" si="9"/>
        <v>0</v>
      </c>
      <c r="N29" s="128">
        <f t="shared" si="9"/>
        <v>11</v>
      </c>
      <c r="O29" s="128">
        <f t="shared" si="9"/>
        <v>0</v>
      </c>
      <c r="P29" s="128">
        <f t="shared" si="9"/>
        <v>11</v>
      </c>
      <c r="Q29" s="128">
        <f t="shared" si="9"/>
        <v>0</v>
      </c>
      <c r="R29" s="128">
        <f t="shared" si="9"/>
        <v>11</v>
      </c>
      <c r="S29" s="128">
        <f t="shared" si="9"/>
        <v>0</v>
      </c>
      <c r="T29" s="128">
        <f t="shared" si="9"/>
        <v>0</v>
      </c>
      <c r="U29" s="128">
        <f t="shared" si="9"/>
        <v>11</v>
      </c>
      <c r="V29" s="128">
        <f t="shared" si="9"/>
        <v>0</v>
      </c>
      <c r="W29" s="128">
        <f t="shared" si="9"/>
        <v>11</v>
      </c>
      <c r="X29" s="128">
        <f t="shared" si="9"/>
        <v>0</v>
      </c>
      <c r="Y29" s="128">
        <f t="shared" si="9"/>
        <v>11</v>
      </c>
      <c r="Z29" s="128">
        <f t="shared" si="9"/>
        <v>0</v>
      </c>
      <c r="AA29" s="128">
        <f t="shared" si="9"/>
        <v>11</v>
      </c>
      <c r="AB29" s="128">
        <f t="shared" si="9"/>
        <v>0</v>
      </c>
      <c r="AC29" s="128">
        <f t="shared" si="9"/>
        <v>11</v>
      </c>
      <c r="AD29" s="128">
        <f t="shared" si="9"/>
        <v>0</v>
      </c>
      <c r="AE29" s="128">
        <f t="shared" si="9"/>
        <v>11</v>
      </c>
      <c r="AF29" s="128">
        <f t="shared" si="9"/>
        <v>0</v>
      </c>
      <c r="AG29" s="128">
        <f t="shared" si="9"/>
        <v>11</v>
      </c>
      <c r="AH29" s="128">
        <f t="shared" si="9"/>
        <v>0</v>
      </c>
      <c r="AI29" s="128">
        <f t="shared" si="9"/>
        <v>11</v>
      </c>
      <c r="AJ29" s="128">
        <f t="shared" si="9"/>
        <v>0</v>
      </c>
      <c r="AK29" s="128">
        <f t="shared" si="9"/>
        <v>11</v>
      </c>
      <c r="AL29" s="128">
        <f t="shared" si="9"/>
        <v>0</v>
      </c>
      <c r="AM29" s="128">
        <f t="shared" si="9"/>
        <v>11</v>
      </c>
      <c r="AN29" s="128">
        <f t="shared" si="9"/>
        <v>0</v>
      </c>
      <c r="AO29" s="128">
        <f t="shared" si="9"/>
        <v>0</v>
      </c>
      <c r="AP29" s="128">
        <f t="shared" si="9"/>
        <v>11</v>
      </c>
      <c r="AQ29" s="128">
        <f t="shared" si="9"/>
        <v>0</v>
      </c>
      <c r="AR29" s="128">
        <f t="shared" si="9"/>
        <v>11</v>
      </c>
      <c r="AS29" s="128">
        <f t="shared" si="9"/>
        <v>0</v>
      </c>
      <c r="AT29" s="128">
        <f t="shared" si="9"/>
        <v>11</v>
      </c>
      <c r="AU29" s="128">
        <f t="shared" si="9"/>
        <v>0</v>
      </c>
      <c r="AV29" s="128">
        <f t="shared" si="9"/>
        <v>11</v>
      </c>
      <c r="AW29" s="128">
        <f t="shared" si="9"/>
        <v>0</v>
      </c>
      <c r="AX29" s="128">
        <f t="shared" si="9"/>
        <v>11</v>
      </c>
      <c r="AY29" s="170">
        <f t="shared" si="9"/>
        <v>0</v>
      </c>
      <c r="AZ29" s="171"/>
    </row>
    <row r="30" spans="1:52" x14ac:dyDescent="0.2">
      <c r="A30" s="172" t="s">
        <v>311</v>
      </c>
      <c r="B30" s="147">
        <v>10</v>
      </c>
      <c r="C30" s="120" t="s">
        <v>292</v>
      </c>
      <c r="D30" s="120">
        <f>D$27*$B$30</f>
        <v>110</v>
      </c>
      <c r="E30" s="120">
        <f t="shared" ref="E30:AY30" si="10">E$27*$B$30</f>
        <v>110</v>
      </c>
      <c r="F30" s="120">
        <f t="shared" si="10"/>
        <v>0</v>
      </c>
      <c r="G30" s="120">
        <f t="shared" si="10"/>
        <v>110</v>
      </c>
      <c r="H30" s="120">
        <f t="shared" si="10"/>
        <v>0</v>
      </c>
      <c r="I30" s="120">
        <f t="shared" si="10"/>
        <v>110</v>
      </c>
      <c r="J30" s="120">
        <f t="shared" si="10"/>
        <v>0</v>
      </c>
      <c r="K30" s="120">
        <f t="shared" si="10"/>
        <v>110</v>
      </c>
      <c r="L30" s="120">
        <f t="shared" si="10"/>
        <v>0</v>
      </c>
      <c r="M30" s="120">
        <f t="shared" si="10"/>
        <v>110</v>
      </c>
      <c r="N30" s="120">
        <f t="shared" si="10"/>
        <v>0</v>
      </c>
      <c r="O30" s="120">
        <f t="shared" si="10"/>
        <v>110</v>
      </c>
      <c r="P30" s="120">
        <f t="shared" si="10"/>
        <v>0</v>
      </c>
      <c r="Q30" s="120">
        <f t="shared" si="10"/>
        <v>110</v>
      </c>
      <c r="R30" s="120">
        <f>R$27*$B$30</f>
        <v>0</v>
      </c>
      <c r="S30" s="120">
        <f t="shared" si="10"/>
        <v>110</v>
      </c>
      <c r="T30" s="120">
        <f t="shared" si="10"/>
        <v>110</v>
      </c>
      <c r="U30" s="120">
        <f t="shared" si="10"/>
        <v>0</v>
      </c>
      <c r="V30" s="120">
        <f t="shared" si="10"/>
        <v>110</v>
      </c>
      <c r="W30" s="120">
        <f t="shared" si="10"/>
        <v>0</v>
      </c>
      <c r="X30" s="120">
        <f t="shared" si="10"/>
        <v>110</v>
      </c>
      <c r="Y30" s="120">
        <f t="shared" si="10"/>
        <v>0</v>
      </c>
      <c r="Z30" s="120">
        <f t="shared" si="10"/>
        <v>110</v>
      </c>
      <c r="AA30" s="120">
        <f t="shared" si="10"/>
        <v>0</v>
      </c>
      <c r="AB30" s="120">
        <f t="shared" si="10"/>
        <v>110</v>
      </c>
      <c r="AC30" s="120">
        <f t="shared" si="10"/>
        <v>0</v>
      </c>
      <c r="AD30" s="120">
        <f t="shared" si="10"/>
        <v>110</v>
      </c>
      <c r="AE30" s="120">
        <f>AE$27*$B$30</f>
        <v>0</v>
      </c>
      <c r="AF30" s="120">
        <f t="shared" si="10"/>
        <v>110</v>
      </c>
      <c r="AG30" s="120">
        <f t="shared" si="10"/>
        <v>0</v>
      </c>
      <c r="AH30" s="120">
        <f t="shared" si="10"/>
        <v>110</v>
      </c>
      <c r="AI30" s="120">
        <f t="shared" si="10"/>
        <v>0</v>
      </c>
      <c r="AJ30" s="120">
        <f t="shared" si="10"/>
        <v>110</v>
      </c>
      <c r="AK30" s="120">
        <f t="shared" si="10"/>
        <v>0</v>
      </c>
      <c r="AL30" s="120">
        <f t="shared" si="10"/>
        <v>110</v>
      </c>
      <c r="AM30" s="120">
        <f t="shared" si="10"/>
        <v>0</v>
      </c>
      <c r="AN30" s="120">
        <f t="shared" si="10"/>
        <v>110</v>
      </c>
      <c r="AO30" s="120">
        <f t="shared" si="10"/>
        <v>110</v>
      </c>
      <c r="AP30" s="120">
        <f t="shared" si="10"/>
        <v>0</v>
      </c>
      <c r="AQ30" s="120">
        <f t="shared" si="10"/>
        <v>110</v>
      </c>
      <c r="AR30" s="120">
        <f t="shared" si="10"/>
        <v>0</v>
      </c>
      <c r="AS30" s="120">
        <f t="shared" si="10"/>
        <v>110</v>
      </c>
      <c r="AT30" s="120">
        <f t="shared" si="10"/>
        <v>0</v>
      </c>
      <c r="AU30" s="120">
        <f t="shared" si="10"/>
        <v>110</v>
      </c>
      <c r="AV30" s="120">
        <f t="shared" si="10"/>
        <v>0</v>
      </c>
      <c r="AW30" s="120">
        <f t="shared" si="10"/>
        <v>110</v>
      </c>
      <c r="AX30" s="120">
        <f t="shared" si="10"/>
        <v>0</v>
      </c>
      <c r="AY30" s="120">
        <f t="shared" si="10"/>
        <v>110</v>
      </c>
      <c r="AZ30" s="144">
        <f t="shared" si="5"/>
        <v>2860</v>
      </c>
    </row>
    <row r="32" spans="1:52" x14ac:dyDescent="0.2">
      <c r="A32" s="105" t="s">
        <v>299</v>
      </c>
    </row>
    <row r="33" spans="1:52" x14ac:dyDescent="0.2">
      <c r="A33" s="138" t="s">
        <v>22</v>
      </c>
      <c r="B33" s="138" t="s">
        <v>340</v>
      </c>
      <c r="C33" s="127"/>
      <c r="D33" s="127">
        <f>D$21*shipping_manufacturing!$D$27/100</f>
        <v>0</v>
      </c>
      <c r="E33" s="127">
        <f>E$21*shipping_manufacturing!$D$27/100</f>
        <v>0</v>
      </c>
      <c r="F33" s="127">
        <f>F$21*shipping_manufacturing!$D$27/100</f>
        <v>0</v>
      </c>
      <c r="G33" s="127">
        <f>G$21*shipping_manufacturing!$D$27/100</f>
        <v>0</v>
      </c>
      <c r="H33" s="127">
        <f>H$21*shipping_manufacturing!$D$27/100</f>
        <v>0</v>
      </c>
      <c r="I33" s="127">
        <f>I$21*shipping_manufacturing!$D$27/100</f>
        <v>0</v>
      </c>
      <c r="J33" s="127">
        <f>J$21*shipping_manufacturing!$D$27/100</f>
        <v>0</v>
      </c>
      <c r="K33" s="127">
        <f>K$21*shipping_manufacturing!$D$27/100</f>
        <v>0</v>
      </c>
      <c r="L33" s="127">
        <f>L$21*shipping_manufacturing!$D$27/100</f>
        <v>0</v>
      </c>
      <c r="M33" s="127">
        <f>M$21*shipping_manufacturing!$D$27/100</f>
        <v>0</v>
      </c>
      <c r="N33" s="127">
        <f>N$21*shipping_manufacturing!$D$27/100</f>
        <v>0</v>
      </c>
      <c r="O33" s="127">
        <f>O$21*shipping_manufacturing!$D$27/100</f>
        <v>0</v>
      </c>
      <c r="P33" s="127">
        <f>P$21*shipping_manufacturing!$D$27/100</f>
        <v>0</v>
      </c>
      <c r="Q33" s="127">
        <f>Q$21*shipping_manufacturing!$D$27/100</f>
        <v>0</v>
      </c>
      <c r="R33" s="127">
        <f>R$21*shipping_manufacturing!$D$27/100</f>
        <v>0</v>
      </c>
      <c r="S33" s="127">
        <f>S$21*shipping_manufacturing!$D$27/100</f>
        <v>0</v>
      </c>
      <c r="T33" s="127">
        <f>T$21*shipping_manufacturing!$D$27/100</f>
        <v>0</v>
      </c>
      <c r="U33" s="127">
        <f>U$21*shipping_manufacturing!$D$27/100</f>
        <v>0</v>
      </c>
      <c r="V33" s="127">
        <f>V$21*shipping_manufacturing!$D$27/100</f>
        <v>0</v>
      </c>
      <c r="W33" s="127">
        <f>W$21*shipping_manufacturing!$D$27/100</f>
        <v>0</v>
      </c>
      <c r="X33" s="127">
        <f>X$21*shipping_manufacturing!$D$27/100</f>
        <v>0</v>
      </c>
      <c r="Y33" s="127">
        <f>Y$21*shipping_manufacturing!$D$27/100</f>
        <v>0</v>
      </c>
      <c r="Z33" s="127">
        <f>Z$21*shipping_manufacturing!$D$27/100</f>
        <v>0</v>
      </c>
      <c r="AA33" s="127">
        <f>AA$21*shipping_manufacturing!$D$27/100</f>
        <v>0</v>
      </c>
      <c r="AB33" s="127">
        <f>AB$21*shipping_manufacturing!$D$27/100</f>
        <v>0</v>
      </c>
      <c r="AC33" s="127">
        <f>AC$21*shipping_manufacturing!$D$27/100</f>
        <v>0</v>
      </c>
      <c r="AD33" s="127">
        <f>AD$21*shipping_manufacturing!$D$27/100</f>
        <v>0</v>
      </c>
      <c r="AE33" s="127">
        <f>AE$21*shipping_manufacturing!$D$27/100</f>
        <v>0</v>
      </c>
      <c r="AF33" s="127">
        <f>AF$21*shipping_manufacturing!$D$27/100</f>
        <v>0</v>
      </c>
      <c r="AG33" s="127">
        <f>AG$21*shipping_manufacturing!$D$27/100</f>
        <v>0</v>
      </c>
      <c r="AH33" s="127">
        <f>AH$21*shipping_manufacturing!$D$27/100</f>
        <v>0</v>
      </c>
      <c r="AI33" s="127">
        <f>AI$21*shipping_manufacturing!$D$27/100</f>
        <v>0</v>
      </c>
      <c r="AJ33" s="127">
        <f>AJ$21*shipping_manufacturing!$D$27/100</f>
        <v>0</v>
      </c>
      <c r="AK33" s="127">
        <f>AK$21*shipping_manufacturing!$D$27/100</f>
        <v>0</v>
      </c>
      <c r="AL33" s="127">
        <f>AL$21*shipping_manufacturing!$D$27/100</f>
        <v>0</v>
      </c>
      <c r="AM33" s="127">
        <f>AM$21*shipping_manufacturing!$D$27/100</f>
        <v>0</v>
      </c>
      <c r="AN33" s="127">
        <f>AN$21*shipping_manufacturing!$D$27/100</f>
        <v>0</v>
      </c>
      <c r="AO33" s="127">
        <f>AO$21*shipping_manufacturing!$D$27/100</f>
        <v>0</v>
      </c>
      <c r="AP33" s="127">
        <f>AP$21*shipping_manufacturing!$D$27/100</f>
        <v>0</v>
      </c>
      <c r="AQ33" s="127">
        <f>AQ$21*shipping_manufacturing!$D$27/100</f>
        <v>0</v>
      </c>
      <c r="AR33" s="127">
        <f>AR$21*shipping_manufacturing!$D$27/100</f>
        <v>0</v>
      </c>
      <c r="AS33" s="127">
        <f>AS$21*shipping_manufacturing!$D$27/100</f>
        <v>0</v>
      </c>
      <c r="AT33" s="127">
        <f>AT$21*shipping_manufacturing!$D$27/100</f>
        <v>0</v>
      </c>
      <c r="AU33" s="127">
        <f>AU$21*shipping_manufacturing!$D$27/100</f>
        <v>0</v>
      </c>
      <c r="AV33" s="127">
        <f>AV$21*shipping_manufacturing!$D$27/100</f>
        <v>0</v>
      </c>
      <c r="AW33" s="127">
        <f>AW$21*shipping_manufacturing!$D$27/100</f>
        <v>0</v>
      </c>
      <c r="AX33" s="127">
        <f>AX$21*shipping_manufacturing!$D$27/100</f>
        <v>0</v>
      </c>
      <c r="AY33" s="127">
        <f>AY$21*shipping_manufacturing!$D$27/100</f>
        <v>0</v>
      </c>
    </row>
    <row r="34" spans="1:52" x14ac:dyDescent="0.2">
      <c r="A34" s="116" t="s">
        <v>339</v>
      </c>
      <c r="B34" s="168" t="s">
        <v>341</v>
      </c>
      <c r="C34" s="113"/>
      <c r="D34" s="113">
        <f>D$22*shipping_manufacturing!$E$27/100</f>
        <v>0</v>
      </c>
      <c r="E34" s="113">
        <f>E$22*shipping_manufacturing!$E$27/100</f>
        <v>172.5</v>
      </c>
      <c r="F34" s="113">
        <f>F$22*shipping_manufacturing!$E$27/100</f>
        <v>172.5</v>
      </c>
      <c r="G34" s="113">
        <f>G$22*shipping_manufacturing!$E$27/100</f>
        <v>172.5</v>
      </c>
      <c r="H34" s="113">
        <f>H$22*shipping_manufacturing!$E$27/100</f>
        <v>172.5</v>
      </c>
      <c r="I34" s="113">
        <f>I$22*shipping_manufacturing!$E$27/100</f>
        <v>172.5</v>
      </c>
      <c r="J34" s="113">
        <f>J$22*shipping_manufacturing!$E$27/100</f>
        <v>172.5</v>
      </c>
      <c r="K34" s="113">
        <f>K$22*shipping_manufacturing!$E$27/100</f>
        <v>172.5</v>
      </c>
      <c r="L34" s="113">
        <f>L$22*shipping_manufacturing!$E$27/100</f>
        <v>172.5</v>
      </c>
      <c r="M34" s="113">
        <f>M$22*shipping_manufacturing!$E$27/100</f>
        <v>172.5</v>
      </c>
      <c r="N34" s="113">
        <f>N$22*shipping_manufacturing!$E$27/100</f>
        <v>172.5</v>
      </c>
      <c r="O34" s="113">
        <f>O$22*shipping_manufacturing!$E$27/100</f>
        <v>172.5</v>
      </c>
      <c r="P34" s="113">
        <f>P$22*shipping_manufacturing!$E$27/100</f>
        <v>172.5</v>
      </c>
      <c r="Q34" s="113">
        <f>Q$22*shipping_manufacturing!$E$27/100</f>
        <v>172.5</v>
      </c>
      <c r="R34" s="113">
        <f>R$22*shipping_manufacturing!$E$27/100</f>
        <v>172.5</v>
      </c>
      <c r="S34" s="113">
        <f>S$22*shipping_manufacturing!$E$27/100</f>
        <v>0</v>
      </c>
      <c r="T34" s="113">
        <f>T$22*shipping_manufacturing!$E$27/100</f>
        <v>172.5</v>
      </c>
      <c r="U34" s="113">
        <f>U$22*shipping_manufacturing!$E$27/100</f>
        <v>172.5</v>
      </c>
      <c r="V34" s="113">
        <f>V$22*shipping_manufacturing!$E$27/100</f>
        <v>172.5</v>
      </c>
      <c r="W34" s="113">
        <f>W$22*shipping_manufacturing!$E$27/100</f>
        <v>172.5</v>
      </c>
      <c r="X34" s="113">
        <f>X$22*shipping_manufacturing!$E$27/100</f>
        <v>172.5</v>
      </c>
      <c r="Y34" s="113">
        <f>Y$22*shipping_manufacturing!$E$27/100</f>
        <v>172.5</v>
      </c>
      <c r="Z34" s="113">
        <f>Z$22*shipping_manufacturing!$E$27/100</f>
        <v>172.5</v>
      </c>
      <c r="AA34" s="113">
        <f>AA$22*shipping_manufacturing!$E$27/100</f>
        <v>172.5</v>
      </c>
      <c r="AB34" s="113">
        <f>AB$22*shipping_manufacturing!$E$27/100</f>
        <v>172.5</v>
      </c>
      <c r="AC34" s="113">
        <f>AC$22*shipping_manufacturing!$E$27/100</f>
        <v>172.5</v>
      </c>
      <c r="AD34" s="113">
        <f>AD$22*shipping_manufacturing!$E$27/100</f>
        <v>172.5</v>
      </c>
      <c r="AE34" s="113">
        <f>AE$22*shipping_manufacturing!$E$27/100</f>
        <v>172.5</v>
      </c>
      <c r="AF34" s="113">
        <f>AF$22*shipping_manufacturing!$E$27/100</f>
        <v>172.5</v>
      </c>
      <c r="AG34" s="113">
        <f>AG$22*shipping_manufacturing!$E$27/100</f>
        <v>172.5</v>
      </c>
      <c r="AH34" s="113">
        <f>AH$22*shipping_manufacturing!$E$27/100</f>
        <v>172.5</v>
      </c>
      <c r="AI34" s="113">
        <f>AI$22*shipping_manufacturing!$E$27/100</f>
        <v>172.5</v>
      </c>
      <c r="AJ34" s="113">
        <f>AJ$22*shipping_manufacturing!$E$27/100</f>
        <v>172.5</v>
      </c>
      <c r="AK34" s="113">
        <f>AK$22*shipping_manufacturing!$E$27/100</f>
        <v>172.5</v>
      </c>
      <c r="AL34" s="113">
        <f>AL$22*shipping_manufacturing!$E$27/100</f>
        <v>172.5</v>
      </c>
      <c r="AM34" s="113">
        <f>AM$22*shipping_manufacturing!$E$27/100</f>
        <v>172.5</v>
      </c>
      <c r="AN34" s="113">
        <f>AN$22*shipping_manufacturing!$E$27/100</f>
        <v>0</v>
      </c>
      <c r="AO34" s="113">
        <f>AO$22*shipping_manufacturing!$E$27/100</f>
        <v>172.5</v>
      </c>
      <c r="AP34" s="113">
        <f>AP$22*shipping_manufacturing!$E$27/100</f>
        <v>172.5</v>
      </c>
      <c r="AQ34" s="113">
        <f>AQ$22*shipping_manufacturing!$E$27/100</f>
        <v>172.5</v>
      </c>
      <c r="AR34" s="113">
        <f>AR$22*shipping_manufacturing!$E$27/100</f>
        <v>172.5</v>
      </c>
      <c r="AS34" s="113">
        <f>AS$22*shipping_manufacturing!$E$27/100</f>
        <v>172.5</v>
      </c>
      <c r="AT34" s="113">
        <f>AT$22*shipping_manufacturing!$E$27/100</f>
        <v>172.5</v>
      </c>
      <c r="AU34" s="113">
        <f>AU$22*shipping_manufacturing!$E$27/100</f>
        <v>172.5</v>
      </c>
      <c r="AV34" s="113">
        <f>AV$22*shipping_manufacturing!$E$27/100</f>
        <v>172.5</v>
      </c>
      <c r="AW34" s="113">
        <f>AW$22*shipping_manufacturing!$E$27/100</f>
        <v>172.5</v>
      </c>
      <c r="AX34" s="113">
        <f>AX$22*shipping_manufacturing!$E$27/100</f>
        <v>172.5</v>
      </c>
      <c r="AY34" s="113">
        <f>AY$22*shipping_manufacturing!$E$27/100</f>
        <v>172.5</v>
      </c>
    </row>
    <row r="35" spans="1:52" x14ac:dyDescent="0.2">
      <c r="A35" s="113">
        <v>1335</v>
      </c>
      <c r="B35" s="168" t="s">
        <v>342</v>
      </c>
      <c r="C35" s="113"/>
      <c r="D35" s="113">
        <f>SUM(D33:D34)</f>
        <v>0</v>
      </c>
      <c r="E35" s="113">
        <f t="shared" ref="E35:AY35" si="11">SUM(E33:E34)</f>
        <v>172.5</v>
      </c>
      <c r="F35" s="113">
        <f t="shared" si="11"/>
        <v>172.5</v>
      </c>
      <c r="G35" s="113">
        <f t="shared" si="11"/>
        <v>172.5</v>
      </c>
      <c r="H35" s="113">
        <f t="shared" si="11"/>
        <v>172.5</v>
      </c>
      <c r="I35" s="113">
        <f t="shared" si="11"/>
        <v>172.5</v>
      </c>
      <c r="J35" s="113">
        <f t="shared" si="11"/>
        <v>172.5</v>
      </c>
      <c r="K35" s="113">
        <f t="shared" si="11"/>
        <v>172.5</v>
      </c>
      <c r="L35" s="113">
        <f t="shared" si="11"/>
        <v>172.5</v>
      </c>
      <c r="M35" s="113">
        <f t="shared" si="11"/>
        <v>172.5</v>
      </c>
      <c r="N35" s="113">
        <f t="shared" si="11"/>
        <v>172.5</v>
      </c>
      <c r="O35" s="113">
        <f t="shared" si="11"/>
        <v>172.5</v>
      </c>
      <c r="P35" s="113">
        <f t="shared" si="11"/>
        <v>172.5</v>
      </c>
      <c r="Q35" s="113">
        <f t="shared" si="11"/>
        <v>172.5</v>
      </c>
      <c r="R35" s="113">
        <f t="shared" si="11"/>
        <v>172.5</v>
      </c>
      <c r="S35" s="113">
        <f t="shared" si="11"/>
        <v>0</v>
      </c>
      <c r="T35" s="113">
        <f t="shared" si="11"/>
        <v>172.5</v>
      </c>
      <c r="U35" s="113">
        <f t="shared" si="11"/>
        <v>172.5</v>
      </c>
      <c r="V35" s="113">
        <f t="shared" si="11"/>
        <v>172.5</v>
      </c>
      <c r="W35" s="113">
        <f t="shared" si="11"/>
        <v>172.5</v>
      </c>
      <c r="X35" s="113">
        <f t="shared" si="11"/>
        <v>172.5</v>
      </c>
      <c r="Y35" s="113">
        <f t="shared" si="11"/>
        <v>172.5</v>
      </c>
      <c r="Z35" s="113">
        <f t="shared" si="11"/>
        <v>172.5</v>
      </c>
      <c r="AA35" s="113">
        <f t="shared" si="11"/>
        <v>172.5</v>
      </c>
      <c r="AB35" s="113">
        <f t="shared" si="11"/>
        <v>172.5</v>
      </c>
      <c r="AC35" s="113">
        <f t="shared" si="11"/>
        <v>172.5</v>
      </c>
      <c r="AD35" s="113">
        <f t="shared" si="11"/>
        <v>172.5</v>
      </c>
      <c r="AE35" s="113">
        <f t="shared" si="11"/>
        <v>172.5</v>
      </c>
      <c r="AF35" s="113">
        <f t="shared" si="11"/>
        <v>172.5</v>
      </c>
      <c r="AG35" s="113">
        <f t="shared" si="11"/>
        <v>172.5</v>
      </c>
      <c r="AH35" s="113">
        <f t="shared" si="11"/>
        <v>172.5</v>
      </c>
      <c r="AI35" s="113">
        <f t="shared" si="11"/>
        <v>172.5</v>
      </c>
      <c r="AJ35" s="113">
        <f t="shared" si="11"/>
        <v>172.5</v>
      </c>
      <c r="AK35" s="113">
        <f t="shared" si="11"/>
        <v>172.5</v>
      </c>
      <c r="AL35" s="113">
        <f t="shared" si="11"/>
        <v>172.5</v>
      </c>
      <c r="AM35" s="113">
        <f t="shared" si="11"/>
        <v>172.5</v>
      </c>
      <c r="AN35" s="113">
        <f t="shared" si="11"/>
        <v>0</v>
      </c>
      <c r="AO35" s="113">
        <f t="shared" si="11"/>
        <v>172.5</v>
      </c>
      <c r="AP35" s="113">
        <f t="shared" si="11"/>
        <v>172.5</v>
      </c>
      <c r="AQ35" s="113">
        <f t="shared" si="11"/>
        <v>172.5</v>
      </c>
      <c r="AR35" s="113">
        <f t="shared" si="11"/>
        <v>172.5</v>
      </c>
      <c r="AS35" s="113">
        <f t="shared" si="11"/>
        <v>172.5</v>
      </c>
      <c r="AT35" s="113">
        <f t="shared" si="11"/>
        <v>172.5</v>
      </c>
      <c r="AU35" s="113">
        <f t="shared" si="11"/>
        <v>172.5</v>
      </c>
      <c r="AV35" s="113">
        <f t="shared" si="11"/>
        <v>172.5</v>
      </c>
      <c r="AW35" s="113">
        <f t="shared" si="11"/>
        <v>172.5</v>
      </c>
      <c r="AX35" s="113">
        <f t="shared" si="11"/>
        <v>172.5</v>
      </c>
      <c r="AY35" s="113">
        <f t="shared" si="11"/>
        <v>172.5</v>
      </c>
    </row>
    <row r="36" spans="1:52" x14ac:dyDescent="0.2">
      <c r="A36" s="113"/>
      <c r="B36" s="168" t="s">
        <v>343</v>
      </c>
      <c r="C36" s="113"/>
      <c r="D36" s="113"/>
      <c r="E36" s="113">
        <v>0</v>
      </c>
      <c r="F36" s="113"/>
      <c r="G36" s="113">
        <v>0</v>
      </c>
      <c r="H36" s="113"/>
      <c r="I36" s="113">
        <v>0</v>
      </c>
      <c r="J36" s="113"/>
      <c r="K36" s="113">
        <v>0</v>
      </c>
      <c r="L36" s="113"/>
      <c r="M36" s="113">
        <v>0</v>
      </c>
      <c r="N36" s="113"/>
      <c r="O36" s="113">
        <v>0</v>
      </c>
      <c r="P36" s="113"/>
      <c r="Q36" s="113">
        <v>0</v>
      </c>
      <c r="R36" s="113"/>
      <c r="S36" s="113"/>
      <c r="T36" s="113">
        <v>0</v>
      </c>
      <c r="U36" s="113"/>
      <c r="V36" s="113">
        <v>0</v>
      </c>
      <c r="W36" s="113"/>
      <c r="X36" s="113">
        <v>0</v>
      </c>
      <c r="Y36" s="113"/>
      <c r="Z36" s="113">
        <v>0</v>
      </c>
      <c r="AA36" s="113"/>
      <c r="AB36" s="113">
        <v>0</v>
      </c>
      <c r="AC36" s="113"/>
      <c r="AD36" s="113">
        <v>0</v>
      </c>
      <c r="AE36" s="113"/>
      <c r="AF36" s="113">
        <v>0</v>
      </c>
      <c r="AG36" s="113"/>
      <c r="AH36" s="113">
        <v>0</v>
      </c>
      <c r="AI36" s="113"/>
      <c r="AJ36" s="113">
        <v>0</v>
      </c>
      <c r="AK36" s="113"/>
      <c r="AL36" s="113">
        <v>0</v>
      </c>
      <c r="AM36" s="113"/>
      <c r="AN36" s="113"/>
      <c r="AO36" s="113">
        <v>0</v>
      </c>
      <c r="AP36" s="113"/>
      <c r="AQ36" s="113">
        <v>0</v>
      </c>
      <c r="AR36" s="113"/>
      <c r="AS36" s="113">
        <v>0</v>
      </c>
      <c r="AT36" s="113"/>
      <c r="AU36" s="113">
        <v>0</v>
      </c>
      <c r="AV36" s="113"/>
      <c r="AW36" s="113">
        <v>0</v>
      </c>
      <c r="AX36" s="113"/>
      <c r="AY36" s="113">
        <v>0</v>
      </c>
    </row>
    <row r="37" spans="1:52" x14ac:dyDescent="0.2">
      <c r="A37" s="113"/>
      <c r="B37" s="168" t="s">
        <v>344</v>
      </c>
      <c r="C37" s="113"/>
      <c r="D37" s="113"/>
      <c r="E37" s="113">
        <v>172.5</v>
      </c>
      <c r="F37" s="113"/>
      <c r="G37" s="113">
        <v>172.5</v>
      </c>
      <c r="H37" s="113"/>
      <c r="I37" s="113">
        <v>172.5</v>
      </c>
      <c r="J37" s="113"/>
      <c r="K37" s="113">
        <v>172.5</v>
      </c>
      <c r="L37" s="113"/>
      <c r="M37" s="113">
        <v>172.5</v>
      </c>
      <c r="N37" s="113"/>
      <c r="O37" s="113">
        <v>172.5</v>
      </c>
      <c r="P37" s="113"/>
      <c r="Q37" s="113">
        <v>172.5</v>
      </c>
      <c r="R37" s="113"/>
      <c r="S37" s="113"/>
      <c r="T37" s="113">
        <v>172.5</v>
      </c>
      <c r="U37" s="113"/>
      <c r="V37" s="113">
        <v>172.5</v>
      </c>
      <c r="W37" s="113"/>
      <c r="X37" s="113">
        <v>172.5</v>
      </c>
      <c r="Y37" s="113"/>
      <c r="Z37" s="113">
        <v>172.5</v>
      </c>
      <c r="AA37" s="113"/>
      <c r="AB37" s="113">
        <v>172.5</v>
      </c>
      <c r="AC37" s="113"/>
      <c r="AD37" s="113">
        <v>172.5</v>
      </c>
      <c r="AE37" s="113"/>
      <c r="AF37" s="113">
        <v>172.5</v>
      </c>
      <c r="AG37" s="113"/>
      <c r="AH37" s="113">
        <v>172.5</v>
      </c>
      <c r="AI37" s="113"/>
      <c r="AJ37" s="113">
        <v>172.5</v>
      </c>
      <c r="AK37" s="113"/>
      <c r="AL37" s="113">
        <v>172.5</v>
      </c>
      <c r="AM37" s="113"/>
      <c r="AN37" s="113"/>
      <c r="AO37" s="113">
        <v>172.5</v>
      </c>
      <c r="AP37" s="113"/>
      <c r="AQ37" s="113">
        <v>172.5</v>
      </c>
      <c r="AR37" s="113"/>
      <c r="AS37" s="113">
        <v>172.5</v>
      </c>
      <c r="AT37" s="113"/>
      <c r="AU37" s="113">
        <v>172.5</v>
      </c>
      <c r="AV37" s="113"/>
      <c r="AW37" s="113">
        <v>172.5</v>
      </c>
      <c r="AX37" s="113"/>
      <c r="AY37" s="113">
        <v>172.5</v>
      </c>
    </row>
    <row r="38" spans="1:52" x14ac:dyDescent="0.2">
      <c r="A38" s="113"/>
      <c r="B38" s="168" t="s">
        <v>345</v>
      </c>
      <c r="C38" s="113"/>
      <c r="D38" s="113"/>
      <c r="E38" s="113">
        <v>6</v>
      </c>
      <c r="F38" s="113"/>
      <c r="G38" s="113">
        <v>6</v>
      </c>
      <c r="H38" s="113"/>
      <c r="I38" s="113">
        <v>6</v>
      </c>
      <c r="J38" s="113"/>
      <c r="K38" s="113">
        <v>6</v>
      </c>
      <c r="L38" s="113"/>
      <c r="M38" s="113">
        <v>6</v>
      </c>
      <c r="N38" s="113"/>
      <c r="O38" s="113">
        <v>6</v>
      </c>
      <c r="P38" s="113"/>
      <c r="Q38" s="113">
        <v>6</v>
      </c>
      <c r="R38" s="113"/>
      <c r="S38" s="113"/>
      <c r="T38" s="113">
        <v>6</v>
      </c>
      <c r="U38" s="113"/>
      <c r="V38" s="113">
        <v>6</v>
      </c>
      <c r="W38" s="113"/>
      <c r="X38" s="113">
        <v>6</v>
      </c>
      <c r="Y38" s="113"/>
      <c r="Z38" s="113">
        <v>6</v>
      </c>
      <c r="AA38" s="113"/>
      <c r="AB38" s="113">
        <v>6</v>
      </c>
      <c r="AC38" s="113"/>
      <c r="AD38" s="113">
        <v>6</v>
      </c>
      <c r="AE38" s="113"/>
      <c r="AF38" s="113">
        <v>6</v>
      </c>
      <c r="AG38" s="113"/>
      <c r="AH38" s="113">
        <v>6</v>
      </c>
      <c r="AI38" s="113"/>
      <c r="AJ38" s="113">
        <v>6</v>
      </c>
      <c r="AK38" s="113"/>
      <c r="AL38" s="113">
        <v>6</v>
      </c>
      <c r="AM38" s="113"/>
      <c r="AN38" s="113"/>
      <c r="AO38" s="113">
        <v>6</v>
      </c>
      <c r="AP38" s="113"/>
      <c r="AQ38" s="113">
        <v>6</v>
      </c>
      <c r="AR38" s="113"/>
      <c r="AS38" s="113">
        <v>6</v>
      </c>
      <c r="AT38" s="113"/>
      <c r="AU38" s="113">
        <v>6</v>
      </c>
      <c r="AV38" s="113"/>
      <c r="AW38" s="113">
        <v>6</v>
      </c>
      <c r="AX38" s="113"/>
      <c r="AY38" s="113">
        <v>6</v>
      </c>
    </row>
    <row r="39" spans="1:52" x14ac:dyDescent="0.2">
      <c r="A39" s="113"/>
      <c r="B39" s="168" t="s">
        <v>346</v>
      </c>
      <c r="C39" s="113"/>
      <c r="D39" s="113">
        <f>D33-D36</f>
        <v>0</v>
      </c>
      <c r="E39" s="113">
        <f t="shared" ref="E39:AY39" si="12">E33-E36</f>
        <v>0</v>
      </c>
      <c r="F39" s="113">
        <f t="shared" si="12"/>
        <v>0</v>
      </c>
      <c r="G39" s="113">
        <f t="shared" si="12"/>
        <v>0</v>
      </c>
      <c r="H39" s="113">
        <f t="shared" si="12"/>
        <v>0</v>
      </c>
      <c r="I39" s="113">
        <f t="shared" si="12"/>
        <v>0</v>
      </c>
      <c r="J39" s="113">
        <f t="shared" si="12"/>
        <v>0</v>
      </c>
      <c r="K39" s="113">
        <f t="shared" si="12"/>
        <v>0</v>
      </c>
      <c r="L39" s="113">
        <f t="shared" si="12"/>
        <v>0</v>
      </c>
      <c r="M39" s="113">
        <f t="shared" si="12"/>
        <v>0</v>
      </c>
      <c r="N39" s="113">
        <f t="shared" si="12"/>
        <v>0</v>
      </c>
      <c r="O39" s="113">
        <f t="shared" si="12"/>
        <v>0</v>
      </c>
      <c r="P39" s="113">
        <f t="shared" si="12"/>
        <v>0</v>
      </c>
      <c r="Q39" s="113">
        <f t="shared" si="12"/>
        <v>0</v>
      </c>
      <c r="R39" s="113">
        <f t="shared" si="12"/>
        <v>0</v>
      </c>
      <c r="S39" s="113">
        <f t="shared" si="12"/>
        <v>0</v>
      </c>
      <c r="T39" s="113">
        <f t="shared" si="12"/>
        <v>0</v>
      </c>
      <c r="U39" s="113">
        <f t="shared" si="12"/>
        <v>0</v>
      </c>
      <c r="V39" s="113">
        <f t="shared" si="12"/>
        <v>0</v>
      </c>
      <c r="W39" s="113">
        <f t="shared" si="12"/>
        <v>0</v>
      </c>
      <c r="X39" s="113">
        <f t="shared" si="12"/>
        <v>0</v>
      </c>
      <c r="Y39" s="113">
        <f t="shared" si="12"/>
        <v>0</v>
      </c>
      <c r="Z39" s="113">
        <f t="shared" si="12"/>
        <v>0</v>
      </c>
      <c r="AA39" s="113">
        <f t="shared" si="12"/>
        <v>0</v>
      </c>
      <c r="AB39" s="113">
        <f t="shared" si="12"/>
        <v>0</v>
      </c>
      <c r="AC39" s="113">
        <f t="shared" si="12"/>
        <v>0</v>
      </c>
      <c r="AD39" s="113">
        <f t="shared" si="12"/>
        <v>0</v>
      </c>
      <c r="AE39" s="113">
        <f t="shared" si="12"/>
        <v>0</v>
      </c>
      <c r="AF39" s="113">
        <f t="shared" si="12"/>
        <v>0</v>
      </c>
      <c r="AG39" s="113">
        <f t="shared" si="12"/>
        <v>0</v>
      </c>
      <c r="AH39" s="113">
        <f t="shared" si="12"/>
        <v>0</v>
      </c>
      <c r="AI39" s="113">
        <f t="shared" si="12"/>
        <v>0</v>
      </c>
      <c r="AJ39" s="113">
        <f t="shared" si="12"/>
        <v>0</v>
      </c>
      <c r="AK39" s="113">
        <f t="shared" si="12"/>
        <v>0</v>
      </c>
      <c r="AL39" s="113">
        <f t="shared" si="12"/>
        <v>0</v>
      </c>
      <c r="AM39" s="113">
        <f t="shared" si="12"/>
        <v>0</v>
      </c>
      <c r="AN39" s="113">
        <f t="shared" si="12"/>
        <v>0</v>
      </c>
      <c r="AO39" s="113">
        <f t="shared" si="12"/>
        <v>0</v>
      </c>
      <c r="AP39" s="113">
        <f t="shared" si="12"/>
        <v>0</v>
      </c>
      <c r="AQ39" s="113">
        <f t="shared" si="12"/>
        <v>0</v>
      </c>
      <c r="AR39" s="113">
        <f t="shared" si="12"/>
        <v>0</v>
      </c>
      <c r="AS39" s="113">
        <f t="shared" si="12"/>
        <v>0</v>
      </c>
      <c r="AT39" s="113">
        <f t="shared" si="12"/>
        <v>0</v>
      </c>
      <c r="AU39" s="113">
        <f t="shared" si="12"/>
        <v>0</v>
      </c>
      <c r="AV39" s="113">
        <f t="shared" si="12"/>
        <v>0</v>
      </c>
      <c r="AW39" s="113">
        <f t="shared" si="12"/>
        <v>0</v>
      </c>
      <c r="AX39" s="113">
        <f t="shared" si="12"/>
        <v>0</v>
      </c>
      <c r="AY39" s="113">
        <f t="shared" si="12"/>
        <v>0</v>
      </c>
    </row>
    <row r="40" spans="1:52" x14ac:dyDescent="0.2">
      <c r="A40" s="113"/>
      <c r="B40" s="168" t="s">
        <v>347</v>
      </c>
      <c r="C40" s="113"/>
      <c r="D40" s="113">
        <f>D34-D37</f>
        <v>0</v>
      </c>
      <c r="E40" s="113">
        <f t="shared" ref="E40:AY40" si="13">E34-E37</f>
        <v>0</v>
      </c>
      <c r="F40" s="113">
        <f t="shared" si="13"/>
        <v>172.5</v>
      </c>
      <c r="G40" s="113">
        <f t="shared" si="13"/>
        <v>0</v>
      </c>
      <c r="H40" s="113">
        <f t="shared" si="13"/>
        <v>172.5</v>
      </c>
      <c r="I40" s="113">
        <f t="shared" si="13"/>
        <v>0</v>
      </c>
      <c r="J40" s="113">
        <f t="shared" si="13"/>
        <v>172.5</v>
      </c>
      <c r="K40" s="113">
        <f t="shared" si="13"/>
        <v>0</v>
      </c>
      <c r="L40" s="113">
        <f t="shared" si="13"/>
        <v>172.5</v>
      </c>
      <c r="M40" s="113">
        <f t="shared" si="13"/>
        <v>0</v>
      </c>
      <c r="N40" s="113">
        <f t="shared" si="13"/>
        <v>172.5</v>
      </c>
      <c r="O40" s="113">
        <f t="shared" si="13"/>
        <v>0</v>
      </c>
      <c r="P40" s="113">
        <f t="shared" si="13"/>
        <v>172.5</v>
      </c>
      <c r="Q40" s="113">
        <f t="shared" si="13"/>
        <v>0</v>
      </c>
      <c r="R40" s="113">
        <f t="shared" si="13"/>
        <v>172.5</v>
      </c>
      <c r="S40" s="113">
        <f t="shared" si="13"/>
        <v>0</v>
      </c>
      <c r="T40" s="113">
        <f t="shared" si="13"/>
        <v>0</v>
      </c>
      <c r="U40" s="113">
        <f t="shared" si="13"/>
        <v>172.5</v>
      </c>
      <c r="V40" s="113">
        <f t="shared" si="13"/>
        <v>0</v>
      </c>
      <c r="W40" s="113">
        <f t="shared" si="13"/>
        <v>172.5</v>
      </c>
      <c r="X40" s="113">
        <f t="shared" si="13"/>
        <v>0</v>
      </c>
      <c r="Y40" s="113">
        <f t="shared" si="13"/>
        <v>172.5</v>
      </c>
      <c r="Z40" s="113">
        <f t="shared" si="13"/>
        <v>0</v>
      </c>
      <c r="AA40" s="113">
        <f t="shared" si="13"/>
        <v>172.5</v>
      </c>
      <c r="AB40" s="113">
        <f t="shared" si="13"/>
        <v>0</v>
      </c>
      <c r="AC40" s="113">
        <f t="shared" si="13"/>
        <v>172.5</v>
      </c>
      <c r="AD40" s="113">
        <f t="shared" si="13"/>
        <v>0</v>
      </c>
      <c r="AE40" s="113">
        <f t="shared" si="13"/>
        <v>172.5</v>
      </c>
      <c r="AF40" s="113">
        <f t="shared" si="13"/>
        <v>0</v>
      </c>
      <c r="AG40" s="113">
        <f t="shared" si="13"/>
        <v>172.5</v>
      </c>
      <c r="AH40" s="113">
        <f t="shared" si="13"/>
        <v>0</v>
      </c>
      <c r="AI40" s="113">
        <f t="shared" si="13"/>
        <v>172.5</v>
      </c>
      <c r="AJ40" s="113">
        <f t="shared" si="13"/>
        <v>0</v>
      </c>
      <c r="AK40" s="113">
        <f t="shared" si="13"/>
        <v>172.5</v>
      </c>
      <c r="AL40" s="113">
        <f t="shared" si="13"/>
        <v>0</v>
      </c>
      <c r="AM40" s="113">
        <f t="shared" si="13"/>
        <v>172.5</v>
      </c>
      <c r="AN40" s="113">
        <f t="shared" si="13"/>
        <v>0</v>
      </c>
      <c r="AO40" s="113">
        <f t="shared" si="13"/>
        <v>0</v>
      </c>
      <c r="AP40" s="113">
        <f t="shared" si="13"/>
        <v>172.5</v>
      </c>
      <c r="AQ40" s="113">
        <f t="shared" si="13"/>
        <v>0</v>
      </c>
      <c r="AR40" s="113">
        <f t="shared" si="13"/>
        <v>172.5</v>
      </c>
      <c r="AS40" s="113">
        <f t="shared" si="13"/>
        <v>0</v>
      </c>
      <c r="AT40" s="113">
        <f t="shared" si="13"/>
        <v>172.5</v>
      </c>
      <c r="AU40" s="113">
        <f t="shared" si="13"/>
        <v>0</v>
      </c>
      <c r="AV40" s="113">
        <f t="shared" si="13"/>
        <v>172.5</v>
      </c>
      <c r="AW40" s="113">
        <f t="shared" si="13"/>
        <v>0</v>
      </c>
      <c r="AX40" s="113">
        <f t="shared" si="13"/>
        <v>172.5</v>
      </c>
      <c r="AY40" s="113">
        <f t="shared" si="13"/>
        <v>0</v>
      </c>
    </row>
    <row r="41" spans="1:52" x14ac:dyDescent="0.2">
      <c r="A41" s="113"/>
      <c r="B41" s="168" t="s">
        <v>348</v>
      </c>
      <c r="C41" s="113"/>
      <c r="D41" s="113">
        <v>3</v>
      </c>
      <c r="E41" s="113">
        <v>3</v>
      </c>
      <c r="F41" s="113">
        <v>3</v>
      </c>
      <c r="G41" s="113">
        <v>1</v>
      </c>
      <c r="H41" s="113">
        <v>1</v>
      </c>
      <c r="I41" s="113">
        <v>3</v>
      </c>
      <c r="J41" s="113">
        <v>1</v>
      </c>
      <c r="K41" s="113">
        <v>3</v>
      </c>
      <c r="L41" s="113">
        <v>2</v>
      </c>
      <c r="M41" s="113">
        <v>1</v>
      </c>
      <c r="N41" s="113">
        <v>1</v>
      </c>
      <c r="O41" s="113">
        <v>1</v>
      </c>
      <c r="P41" s="113">
        <v>2</v>
      </c>
      <c r="Q41" s="113">
        <v>3</v>
      </c>
      <c r="R41" s="113">
        <v>1</v>
      </c>
      <c r="S41" s="113">
        <v>1</v>
      </c>
      <c r="T41" s="113">
        <v>1</v>
      </c>
      <c r="U41" s="113">
        <v>2</v>
      </c>
      <c r="V41" s="113">
        <v>2</v>
      </c>
      <c r="W41" s="113">
        <v>3</v>
      </c>
      <c r="X41" s="113">
        <v>1</v>
      </c>
      <c r="Y41" s="113">
        <v>3</v>
      </c>
      <c r="Z41" s="113">
        <v>1</v>
      </c>
      <c r="AA41" s="113">
        <v>1</v>
      </c>
      <c r="AB41" s="113">
        <v>1</v>
      </c>
      <c r="AC41" s="113">
        <v>1</v>
      </c>
      <c r="AD41" s="113">
        <v>1</v>
      </c>
      <c r="AE41" s="113">
        <v>1</v>
      </c>
      <c r="AF41" s="113">
        <v>1</v>
      </c>
      <c r="AG41" s="113">
        <v>2</v>
      </c>
      <c r="AH41" s="113">
        <v>1</v>
      </c>
      <c r="AI41" s="113">
        <v>1</v>
      </c>
      <c r="AJ41" s="113">
        <v>1</v>
      </c>
      <c r="AK41" s="113">
        <v>1</v>
      </c>
      <c r="AL41" s="113">
        <v>1</v>
      </c>
      <c r="AM41" s="113">
        <v>2</v>
      </c>
      <c r="AN41" s="113">
        <v>1</v>
      </c>
      <c r="AO41" s="113">
        <v>1</v>
      </c>
      <c r="AP41" s="113">
        <v>1</v>
      </c>
      <c r="AQ41" s="113">
        <v>1</v>
      </c>
      <c r="AR41" s="113">
        <v>1</v>
      </c>
      <c r="AS41" s="113">
        <v>1</v>
      </c>
      <c r="AT41" s="113">
        <v>1</v>
      </c>
      <c r="AU41" s="113">
        <v>2</v>
      </c>
      <c r="AV41" s="113">
        <v>1</v>
      </c>
      <c r="AW41" s="113">
        <v>1</v>
      </c>
      <c r="AX41" s="113">
        <v>3</v>
      </c>
      <c r="AY41" s="113">
        <v>2</v>
      </c>
    </row>
    <row r="42" spans="1:52" x14ac:dyDescent="0.2">
      <c r="A42" s="113"/>
      <c r="B42" s="181" t="s">
        <v>349</v>
      </c>
      <c r="C42" s="113"/>
      <c r="D42" s="113">
        <v>0</v>
      </c>
      <c r="E42" s="113">
        <v>288360</v>
      </c>
      <c r="F42" s="113">
        <v>0</v>
      </c>
      <c r="G42" s="113">
        <v>288360</v>
      </c>
      <c r="H42" s="113">
        <v>0</v>
      </c>
      <c r="I42" s="113">
        <v>288360</v>
      </c>
      <c r="J42" s="113">
        <v>0</v>
      </c>
      <c r="K42" s="113">
        <v>288360</v>
      </c>
      <c r="L42" s="113">
        <v>0</v>
      </c>
      <c r="M42" s="113">
        <v>288360</v>
      </c>
      <c r="N42" s="113">
        <v>0</v>
      </c>
      <c r="O42" s="113">
        <v>288360</v>
      </c>
      <c r="P42" s="113">
        <v>0</v>
      </c>
      <c r="Q42" s="113">
        <v>288360</v>
      </c>
      <c r="R42" s="113">
        <v>0</v>
      </c>
      <c r="S42" s="113">
        <v>0</v>
      </c>
      <c r="T42" s="113">
        <v>288360</v>
      </c>
      <c r="U42" s="113">
        <v>0</v>
      </c>
      <c r="V42" s="113">
        <v>288360</v>
      </c>
      <c r="W42" s="113">
        <v>0</v>
      </c>
      <c r="X42" s="113">
        <v>288360</v>
      </c>
      <c r="Y42" s="113">
        <v>0</v>
      </c>
      <c r="Z42" s="113">
        <v>288360</v>
      </c>
      <c r="AA42" s="113">
        <v>0</v>
      </c>
      <c r="AB42" s="113">
        <v>288360</v>
      </c>
      <c r="AC42" s="113">
        <v>0</v>
      </c>
      <c r="AD42" s="113">
        <v>288360</v>
      </c>
      <c r="AE42" s="113">
        <v>0</v>
      </c>
      <c r="AF42" s="113">
        <v>288360</v>
      </c>
      <c r="AG42" s="113">
        <v>0</v>
      </c>
      <c r="AH42" s="113">
        <v>288360</v>
      </c>
      <c r="AI42" s="113">
        <v>0</v>
      </c>
      <c r="AJ42" s="113">
        <v>288360</v>
      </c>
      <c r="AK42" s="113">
        <v>0</v>
      </c>
      <c r="AL42" s="113">
        <v>288360</v>
      </c>
      <c r="AM42" s="113">
        <v>0</v>
      </c>
      <c r="AN42" s="113">
        <v>0</v>
      </c>
      <c r="AO42" s="113">
        <v>288360</v>
      </c>
      <c r="AP42" s="113">
        <v>0</v>
      </c>
      <c r="AQ42" s="113">
        <v>288360</v>
      </c>
      <c r="AR42" s="113">
        <v>0</v>
      </c>
      <c r="AS42" s="113">
        <v>288360</v>
      </c>
      <c r="AT42" s="113">
        <v>0</v>
      </c>
      <c r="AU42" s="113">
        <v>288360</v>
      </c>
      <c r="AV42" s="113">
        <v>0</v>
      </c>
      <c r="AW42" s="113">
        <v>288360</v>
      </c>
      <c r="AX42" s="113">
        <v>0</v>
      </c>
      <c r="AY42" s="113">
        <v>288360</v>
      </c>
      <c r="AZ42" s="103">
        <f>SUM($D$42:$AY$42)</f>
        <v>6632280</v>
      </c>
    </row>
    <row r="43" spans="1:52" x14ac:dyDescent="0.2">
      <c r="A43" s="113"/>
      <c r="B43" s="181" t="s">
        <v>350</v>
      </c>
      <c r="C43" s="113"/>
      <c r="D43" s="113">
        <v>0</v>
      </c>
      <c r="E43" s="113">
        <v>0</v>
      </c>
      <c r="F43" s="113">
        <v>149686.875</v>
      </c>
      <c r="G43" s="113">
        <v>0</v>
      </c>
      <c r="H43" s="113">
        <v>149686.875</v>
      </c>
      <c r="I43" s="113">
        <v>0</v>
      </c>
      <c r="J43" s="113">
        <v>149686.875</v>
      </c>
      <c r="K43" s="113">
        <v>0</v>
      </c>
      <c r="L43" s="113">
        <v>149686.875</v>
      </c>
      <c r="M43" s="113">
        <v>0</v>
      </c>
      <c r="N43" s="113">
        <v>149686.875</v>
      </c>
      <c r="O43" s="113">
        <v>0</v>
      </c>
      <c r="P43" s="113">
        <v>149686.875</v>
      </c>
      <c r="Q43" s="113">
        <v>0</v>
      </c>
      <c r="R43" s="113">
        <v>149686.875</v>
      </c>
      <c r="S43" s="113">
        <v>0</v>
      </c>
      <c r="T43" s="113">
        <v>0</v>
      </c>
      <c r="U43" s="113">
        <v>149686.875</v>
      </c>
      <c r="V43" s="113">
        <v>0</v>
      </c>
      <c r="W43" s="113">
        <v>149686.875</v>
      </c>
      <c r="X43" s="113">
        <v>0</v>
      </c>
      <c r="Y43" s="113">
        <v>149686.875</v>
      </c>
      <c r="Z43" s="113">
        <v>0</v>
      </c>
      <c r="AA43" s="113">
        <v>149686.875</v>
      </c>
      <c r="AB43" s="113">
        <v>0</v>
      </c>
      <c r="AC43" s="113">
        <v>149686.875</v>
      </c>
      <c r="AD43" s="113">
        <v>0</v>
      </c>
      <c r="AE43" s="113">
        <v>149686.875</v>
      </c>
      <c r="AF43" s="113">
        <v>0</v>
      </c>
      <c r="AG43" s="113">
        <v>149686.875</v>
      </c>
      <c r="AH43" s="113">
        <v>0</v>
      </c>
      <c r="AI43" s="113">
        <v>149686.875</v>
      </c>
      <c r="AJ43" s="113">
        <v>0</v>
      </c>
      <c r="AK43" s="113">
        <v>149686.875</v>
      </c>
      <c r="AL43" s="113">
        <v>0</v>
      </c>
      <c r="AM43" s="113">
        <v>149686.875</v>
      </c>
      <c r="AN43" s="113">
        <v>0</v>
      </c>
      <c r="AO43" s="113">
        <v>0</v>
      </c>
      <c r="AP43" s="113">
        <v>149686.875</v>
      </c>
      <c r="AQ43" s="113">
        <v>0</v>
      </c>
      <c r="AR43" s="113">
        <v>149686.875</v>
      </c>
      <c r="AS43" s="113">
        <v>0</v>
      </c>
      <c r="AT43" s="113">
        <v>149686.875</v>
      </c>
      <c r="AU43" s="113">
        <v>0</v>
      </c>
      <c r="AV43" s="113">
        <v>149686.875</v>
      </c>
      <c r="AW43" s="113">
        <v>0</v>
      </c>
      <c r="AX43" s="113">
        <v>149686.875</v>
      </c>
      <c r="AY43" s="113">
        <v>0</v>
      </c>
      <c r="AZ43" s="103">
        <f>SUM($D$43:$AY$43)</f>
        <v>3293111.25</v>
      </c>
    </row>
    <row r="44" spans="1:52" x14ac:dyDescent="0.2">
      <c r="A44" s="138" t="s">
        <v>59</v>
      </c>
      <c r="B44" s="138" t="s">
        <v>340</v>
      </c>
      <c r="C44" s="127"/>
      <c r="D44" s="127">
        <f>D$21*shipping_manufacturing!$D$28/100</f>
        <v>0</v>
      </c>
      <c r="E44" s="127">
        <f>E$21*shipping_manufacturing!$D$28/100</f>
        <v>0</v>
      </c>
      <c r="F44" s="127">
        <f>F$21*shipping_manufacturing!$D$28/100</f>
        <v>0</v>
      </c>
      <c r="G44" s="127">
        <f>G$21*shipping_manufacturing!$D$28/100</f>
        <v>0</v>
      </c>
      <c r="H44" s="127">
        <f>H$21*shipping_manufacturing!$D$28/100</f>
        <v>0</v>
      </c>
      <c r="I44" s="127">
        <f>I$21*shipping_manufacturing!$D$28/100</f>
        <v>0</v>
      </c>
      <c r="J44" s="127">
        <f>J$21*shipping_manufacturing!$D$28/100</f>
        <v>0</v>
      </c>
      <c r="K44" s="127">
        <f>K$21*shipping_manufacturing!$D$28/100</f>
        <v>0</v>
      </c>
      <c r="L44" s="127">
        <f>L$21*shipping_manufacturing!$D$28/100</f>
        <v>0</v>
      </c>
      <c r="M44" s="127">
        <f>M$21*shipping_manufacturing!$D$28/100</f>
        <v>0</v>
      </c>
      <c r="N44" s="127">
        <f>N$21*shipping_manufacturing!$D$28/100</f>
        <v>0</v>
      </c>
      <c r="O44" s="127">
        <f>O$21*shipping_manufacturing!$D$28/100</f>
        <v>0</v>
      </c>
      <c r="P44" s="127">
        <f>P$21*shipping_manufacturing!$D$28/100</f>
        <v>0</v>
      </c>
      <c r="Q44" s="127">
        <f>Q$21*shipping_manufacturing!$D$28/100</f>
        <v>0</v>
      </c>
      <c r="R44" s="127">
        <f>R$21*shipping_manufacturing!$D$28/100</f>
        <v>0</v>
      </c>
      <c r="S44" s="127">
        <f>S$21*shipping_manufacturing!$D$28/100</f>
        <v>0</v>
      </c>
      <c r="T44" s="127">
        <f>T$21*shipping_manufacturing!$D$28/100</f>
        <v>0</v>
      </c>
      <c r="U44" s="127">
        <f>U$21*shipping_manufacturing!$D$28/100</f>
        <v>0</v>
      </c>
      <c r="V44" s="127">
        <f>V$21*shipping_manufacturing!$D$28/100</f>
        <v>0</v>
      </c>
      <c r="W44" s="127">
        <f>W$21*shipping_manufacturing!$D$28/100</f>
        <v>0</v>
      </c>
      <c r="X44" s="127">
        <f>X$21*shipping_manufacturing!$D$28/100</f>
        <v>0</v>
      </c>
      <c r="Y44" s="127">
        <f>Y$21*shipping_manufacturing!$D$28/100</f>
        <v>0</v>
      </c>
      <c r="Z44" s="127">
        <f>Z$21*shipping_manufacturing!$D$28/100</f>
        <v>0</v>
      </c>
      <c r="AA44" s="127">
        <f>AA$21*shipping_manufacturing!$D$28/100</f>
        <v>0</v>
      </c>
      <c r="AB44" s="127">
        <f>AB$21*shipping_manufacturing!$D$28/100</f>
        <v>0</v>
      </c>
      <c r="AC44" s="127">
        <f>AC$21*shipping_manufacturing!$D$28/100</f>
        <v>0</v>
      </c>
      <c r="AD44" s="127">
        <f>AD$21*shipping_manufacturing!$D$28/100</f>
        <v>0</v>
      </c>
      <c r="AE44" s="127">
        <f>AE$21*shipping_manufacturing!$D$28/100</f>
        <v>0</v>
      </c>
      <c r="AF44" s="127">
        <f>AF$21*shipping_manufacturing!$D$28/100</f>
        <v>0</v>
      </c>
      <c r="AG44" s="127">
        <f>AG$21*shipping_manufacturing!$D$28/100</f>
        <v>0</v>
      </c>
      <c r="AH44" s="127">
        <f>AH$21*shipping_manufacturing!$D$28/100</f>
        <v>0</v>
      </c>
      <c r="AI44" s="127">
        <f>AI$21*shipping_manufacturing!$D$28/100</f>
        <v>0</v>
      </c>
      <c r="AJ44" s="127">
        <f>AJ$21*shipping_manufacturing!$D$28/100</f>
        <v>0</v>
      </c>
      <c r="AK44" s="127">
        <f>AK$21*shipping_manufacturing!$D$28/100</f>
        <v>0</v>
      </c>
      <c r="AL44" s="127">
        <f>AL$21*shipping_manufacturing!$D$28/100</f>
        <v>0</v>
      </c>
      <c r="AM44" s="127">
        <f>AM$21*shipping_manufacturing!$D$28/100</f>
        <v>0</v>
      </c>
      <c r="AN44" s="127">
        <f>AN$21*shipping_manufacturing!$D$28/100</f>
        <v>0</v>
      </c>
      <c r="AO44" s="127">
        <f>AO$21*shipping_manufacturing!$D$28/100</f>
        <v>0</v>
      </c>
      <c r="AP44" s="127">
        <f>AP$21*shipping_manufacturing!$D$28/100</f>
        <v>0</v>
      </c>
      <c r="AQ44" s="127">
        <f>AQ$21*shipping_manufacturing!$D$28/100</f>
        <v>0</v>
      </c>
      <c r="AR44" s="127">
        <f>AR$21*shipping_manufacturing!$D$28/100</f>
        <v>0</v>
      </c>
      <c r="AS44" s="127">
        <f>AS$21*shipping_manufacturing!$D$28/100</f>
        <v>0</v>
      </c>
      <c r="AT44" s="127">
        <f>AT$21*shipping_manufacturing!$D$28/100</f>
        <v>0</v>
      </c>
      <c r="AU44" s="127">
        <f>AU$21*shipping_manufacturing!$D$28/100</f>
        <v>0</v>
      </c>
      <c r="AV44" s="127">
        <f>AV$21*shipping_manufacturing!$D$28/100</f>
        <v>0</v>
      </c>
      <c r="AW44" s="127">
        <f>AW$21*shipping_manufacturing!$D$28/100</f>
        <v>0</v>
      </c>
      <c r="AX44" s="127">
        <f>AX$21*shipping_manufacturing!$D$28/100</f>
        <v>0</v>
      </c>
      <c r="AY44" s="127">
        <f>AY$21*shipping_manufacturing!$D$28/100</f>
        <v>0</v>
      </c>
    </row>
    <row r="45" spans="1:52" x14ac:dyDescent="0.2">
      <c r="A45" s="116" t="s">
        <v>339</v>
      </c>
      <c r="B45" s="168" t="s">
        <v>341</v>
      </c>
      <c r="C45" s="113"/>
      <c r="D45" s="113">
        <f>D$22*shipping_manufacturing!$E$28/100</f>
        <v>0</v>
      </c>
      <c r="E45" s="113">
        <f>E$22*shipping_manufacturing!$E$28/100</f>
        <v>172.5</v>
      </c>
      <c r="F45" s="113">
        <f>F$22*shipping_manufacturing!$E$28/100</f>
        <v>172.5</v>
      </c>
      <c r="G45" s="113">
        <f>G$22*shipping_manufacturing!$E$28/100</f>
        <v>172.5</v>
      </c>
      <c r="H45" s="113">
        <f>H$22*shipping_manufacturing!$E$28/100</f>
        <v>172.5</v>
      </c>
      <c r="I45" s="113">
        <f>I$22*shipping_manufacturing!$E$28/100</f>
        <v>172.5</v>
      </c>
      <c r="J45" s="113">
        <f>J$22*shipping_manufacturing!$E$28/100</f>
        <v>172.5</v>
      </c>
      <c r="K45" s="113">
        <f>K$22*shipping_manufacturing!$E$28/100</f>
        <v>172.5</v>
      </c>
      <c r="L45" s="113">
        <f>L$22*shipping_manufacturing!$E$28/100</f>
        <v>172.5</v>
      </c>
      <c r="M45" s="113">
        <f>M$22*shipping_manufacturing!$E$28/100</f>
        <v>172.5</v>
      </c>
      <c r="N45" s="113">
        <f>N$22*shipping_manufacturing!$E$28/100</f>
        <v>172.5</v>
      </c>
      <c r="O45" s="113">
        <f>O$22*shipping_manufacturing!$E$28/100</f>
        <v>172.5</v>
      </c>
      <c r="P45" s="113">
        <f>P$22*shipping_manufacturing!$E$28/100</f>
        <v>172.5</v>
      </c>
      <c r="Q45" s="113">
        <f>Q$22*shipping_manufacturing!$E$28/100</f>
        <v>172.5</v>
      </c>
      <c r="R45" s="113">
        <f>R$22*shipping_manufacturing!$E$28/100</f>
        <v>172.5</v>
      </c>
      <c r="S45" s="113">
        <f>S$22*shipping_manufacturing!$E$28/100</f>
        <v>0</v>
      </c>
      <c r="T45" s="113">
        <f>T$22*shipping_manufacturing!$E$28/100</f>
        <v>172.5</v>
      </c>
      <c r="U45" s="113">
        <f>U$22*shipping_manufacturing!$E$28/100</f>
        <v>172.5</v>
      </c>
      <c r="V45" s="113">
        <f>V$22*shipping_manufacturing!$E$28/100</f>
        <v>172.5</v>
      </c>
      <c r="W45" s="113">
        <f>W$22*shipping_manufacturing!$E$28/100</f>
        <v>172.5</v>
      </c>
      <c r="X45" s="113">
        <f>X$22*shipping_manufacturing!$E$28/100</f>
        <v>172.5</v>
      </c>
      <c r="Y45" s="113">
        <f>Y$22*shipping_manufacturing!$E$28/100</f>
        <v>172.5</v>
      </c>
      <c r="Z45" s="113">
        <f>Z$22*shipping_manufacturing!$E$28/100</f>
        <v>172.5</v>
      </c>
      <c r="AA45" s="113">
        <f>AA$22*shipping_manufacturing!$E$28/100</f>
        <v>172.5</v>
      </c>
      <c r="AB45" s="113">
        <f>AB$22*shipping_manufacturing!$E$28/100</f>
        <v>172.5</v>
      </c>
      <c r="AC45" s="113">
        <f>AC$22*shipping_manufacturing!$E$28/100</f>
        <v>172.5</v>
      </c>
      <c r="AD45" s="113">
        <f>AD$22*shipping_manufacturing!$E$28/100</f>
        <v>172.5</v>
      </c>
      <c r="AE45" s="113">
        <f>AE$22*shipping_manufacturing!$E$28/100</f>
        <v>172.5</v>
      </c>
      <c r="AF45" s="113">
        <f>AF$22*shipping_manufacturing!$E$28/100</f>
        <v>172.5</v>
      </c>
      <c r="AG45" s="113">
        <f>AG$22*shipping_manufacturing!$E$28/100</f>
        <v>172.5</v>
      </c>
      <c r="AH45" s="113">
        <f>AH$22*shipping_manufacturing!$E$28/100</f>
        <v>172.5</v>
      </c>
      <c r="AI45" s="113">
        <f>AI$22*shipping_manufacturing!$E$28/100</f>
        <v>172.5</v>
      </c>
      <c r="AJ45" s="113">
        <f>AJ$22*shipping_manufacturing!$E$28/100</f>
        <v>172.5</v>
      </c>
      <c r="AK45" s="113">
        <f>AK$22*shipping_manufacturing!$E$28/100</f>
        <v>172.5</v>
      </c>
      <c r="AL45" s="113">
        <f>AL$22*shipping_manufacturing!$E$28/100</f>
        <v>172.5</v>
      </c>
      <c r="AM45" s="113">
        <f>AM$22*shipping_manufacturing!$E$28/100</f>
        <v>172.5</v>
      </c>
      <c r="AN45" s="113">
        <f>AN$22*shipping_manufacturing!$E$28/100</f>
        <v>0</v>
      </c>
      <c r="AO45" s="113">
        <f>AO$22*shipping_manufacturing!$E$28/100</f>
        <v>172.5</v>
      </c>
      <c r="AP45" s="113">
        <f>AP$22*shipping_manufacturing!$E$28/100</f>
        <v>172.5</v>
      </c>
      <c r="AQ45" s="113">
        <f>AQ$22*shipping_manufacturing!$E$28/100</f>
        <v>172.5</v>
      </c>
      <c r="AR45" s="113">
        <f>AR$22*shipping_manufacturing!$E$28/100</f>
        <v>172.5</v>
      </c>
      <c r="AS45" s="113">
        <f>AS$22*shipping_manufacturing!$E$28/100</f>
        <v>172.5</v>
      </c>
      <c r="AT45" s="113">
        <f>AT$22*shipping_manufacturing!$E$28/100</f>
        <v>172.5</v>
      </c>
      <c r="AU45" s="113">
        <f>AU$22*shipping_manufacturing!$E$28/100</f>
        <v>172.5</v>
      </c>
      <c r="AV45" s="113">
        <f>AV$22*shipping_manufacturing!$E$28/100</f>
        <v>172.5</v>
      </c>
      <c r="AW45" s="113">
        <f>AW$22*shipping_manufacturing!$E$28/100</f>
        <v>172.5</v>
      </c>
      <c r="AX45" s="113">
        <f>AX$22*shipping_manufacturing!$E$28/100</f>
        <v>172.5</v>
      </c>
      <c r="AY45" s="113">
        <f>AY$22*shipping_manufacturing!$E$28/100</f>
        <v>172.5</v>
      </c>
    </row>
    <row r="46" spans="1:52" x14ac:dyDescent="0.2">
      <c r="A46" s="113">
        <v>718</v>
      </c>
      <c r="B46" s="168" t="s">
        <v>342</v>
      </c>
      <c r="C46" s="113"/>
      <c r="D46" s="113">
        <f>SUM(D44:D45)</f>
        <v>0</v>
      </c>
      <c r="E46" s="113">
        <f t="shared" ref="E46:AY46" si="14">SUM(E44:E45)</f>
        <v>172.5</v>
      </c>
      <c r="F46" s="113">
        <f t="shared" si="14"/>
        <v>172.5</v>
      </c>
      <c r="G46" s="113">
        <f t="shared" si="14"/>
        <v>172.5</v>
      </c>
      <c r="H46" s="113">
        <f t="shared" si="14"/>
        <v>172.5</v>
      </c>
      <c r="I46" s="113">
        <f t="shared" si="14"/>
        <v>172.5</v>
      </c>
      <c r="J46" s="113">
        <f t="shared" si="14"/>
        <v>172.5</v>
      </c>
      <c r="K46" s="113">
        <f t="shared" si="14"/>
        <v>172.5</v>
      </c>
      <c r="L46" s="113">
        <f t="shared" si="14"/>
        <v>172.5</v>
      </c>
      <c r="M46" s="113">
        <f t="shared" si="14"/>
        <v>172.5</v>
      </c>
      <c r="N46" s="113">
        <f t="shared" si="14"/>
        <v>172.5</v>
      </c>
      <c r="O46" s="113">
        <f t="shared" si="14"/>
        <v>172.5</v>
      </c>
      <c r="P46" s="113">
        <f t="shared" si="14"/>
        <v>172.5</v>
      </c>
      <c r="Q46" s="113">
        <f t="shared" si="14"/>
        <v>172.5</v>
      </c>
      <c r="R46" s="113">
        <f t="shared" si="14"/>
        <v>172.5</v>
      </c>
      <c r="S46" s="113">
        <f t="shared" si="14"/>
        <v>0</v>
      </c>
      <c r="T46" s="113">
        <f t="shared" si="14"/>
        <v>172.5</v>
      </c>
      <c r="U46" s="113">
        <f t="shared" si="14"/>
        <v>172.5</v>
      </c>
      <c r="V46" s="113">
        <f t="shared" si="14"/>
        <v>172.5</v>
      </c>
      <c r="W46" s="113">
        <f t="shared" si="14"/>
        <v>172.5</v>
      </c>
      <c r="X46" s="113">
        <f t="shared" si="14"/>
        <v>172.5</v>
      </c>
      <c r="Y46" s="113">
        <f t="shared" si="14"/>
        <v>172.5</v>
      </c>
      <c r="Z46" s="113">
        <f t="shared" si="14"/>
        <v>172.5</v>
      </c>
      <c r="AA46" s="113">
        <f t="shared" si="14"/>
        <v>172.5</v>
      </c>
      <c r="AB46" s="113">
        <f t="shared" si="14"/>
        <v>172.5</v>
      </c>
      <c r="AC46" s="113">
        <f t="shared" si="14"/>
        <v>172.5</v>
      </c>
      <c r="AD46" s="113">
        <f t="shared" si="14"/>
        <v>172.5</v>
      </c>
      <c r="AE46" s="113">
        <f t="shared" si="14"/>
        <v>172.5</v>
      </c>
      <c r="AF46" s="113">
        <f t="shared" si="14"/>
        <v>172.5</v>
      </c>
      <c r="AG46" s="113">
        <f t="shared" si="14"/>
        <v>172.5</v>
      </c>
      <c r="AH46" s="113">
        <f t="shared" si="14"/>
        <v>172.5</v>
      </c>
      <c r="AI46" s="113">
        <f t="shared" si="14"/>
        <v>172.5</v>
      </c>
      <c r="AJ46" s="113">
        <f t="shared" si="14"/>
        <v>172.5</v>
      </c>
      <c r="AK46" s="113">
        <f t="shared" si="14"/>
        <v>172.5</v>
      </c>
      <c r="AL46" s="113">
        <f t="shared" si="14"/>
        <v>172.5</v>
      </c>
      <c r="AM46" s="113">
        <f t="shared" si="14"/>
        <v>172.5</v>
      </c>
      <c r="AN46" s="113">
        <f t="shared" si="14"/>
        <v>0</v>
      </c>
      <c r="AO46" s="113">
        <f t="shared" si="14"/>
        <v>172.5</v>
      </c>
      <c r="AP46" s="113">
        <f t="shared" si="14"/>
        <v>172.5</v>
      </c>
      <c r="AQ46" s="113">
        <f t="shared" si="14"/>
        <v>172.5</v>
      </c>
      <c r="AR46" s="113">
        <f t="shared" si="14"/>
        <v>172.5</v>
      </c>
      <c r="AS46" s="113">
        <f t="shared" si="14"/>
        <v>172.5</v>
      </c>
      <c r="AT46" s="113">
        <f t="shared" si="14"/>
        <v>172.5</v>
      </c>
      <c r="AU46" s="113">
        <f t="shared" si="14"/>
        <v>172.5</v>
      </c>
      <c r="AV46" s="113">
        <f t="shared" si="14"/>
        <v>172.5</v>
      </c>
      <c r="AW46" s="113">
        <f t="shared" si="14"/>
        <v>172.5</v>
      </c>
      <c r="AX46" s="113">
        <f t="shared" si="14"/>
        <v>172.5</v>
      </c>
      <c r="AY46" s="113">
        <f t="shared" si="14"/>
        <v>172.5</v>
      </c>
    </row>
    <row r="47" spans="1:52" x14ac:dyDescent="0.2">
      <c r="A47" s="113"/>
      <c r="B47" s="168" t="s">
        <v>343</v>
      </c>
      <c r="C47" s="113"/>
      <c r="D47" s="113"/>
      <c r="E47" s="113">
        <v>0</v>
      </c>
      <c r="F47" s="113"/>
      <c r="G47" s="113">
        <v>0</v>
      </c>
      <c r="H47" s="113"/>
      <c r="I47" s="113">
        <v>0</v>
      </c>
      <c r="J47" s="113"/>
      <c r="K47" s="113">
        <v>0</v>
      </c>
      <c r="L47" s="113"/>
      <c r="M47" s="113">
        <v>0</v>
      </c>
      <c r="N47" s="113"/>
      <c r="O47" s="113">
        <v>0</v>
      </c>
      <c r="P47" s="113"/>
      <c r="Q47" s="113">
        <v>0</v>
      </c>
      <c r="R47" s="113"/>
      <c r="S47" s="113"/>
      <c r="T47" s="113">
        <v>0</v>
      </c>
      <c r="U47" s="113"/>
      <c r="V47" s="113">
        <v>0</v>
      </c>
      <c r="W47" s="113"/>
      <c r="X47" s="113">
        <v>0</v>
      </c>
      <c r="Y47" s="113"/>
      <c r="Z47" s="113">
        <v>0</v>
      </c>
      <c r="AA47" s="113"/>
      <c r="AB47" s="113">
        <v>0</v>
      </c>
      <c r="AC47" s="113"/>
      <c r="AD47" s="113">
        <v>0</v>
      </c>
      <c r="AE47" s="113"/>
      <c r="AF47" s="113">
        <v>0</v>
      </c>
      <c r="AG47" s="113"/>
      <c r="AH47" s="113">
        <v>0</v>
      </c>
      <c r="AI47" s="113"/>
      <c r="AJ47" s="113">
        <v>0</v>
      </c>
      <c r="AK47" s="113"/>
      <c r="AL47" s="113">
        <v>0</v>
      </c>
      <c r="AM47" s="113"/>
      <c r="AN47" s="113"/>
      <c r="AO47" s="113">
        <v>0</v>
      </c>
      <c r="AP47" s="113"/>
      <c r="AQ47" s="113">
        <v>0</v>
      </c>
      <c r="AR47" s="113"/>
      <c r="AS47" s="113">
        <v>0</v>
      </c>
      <c r="AT47" s="113"/>
      <c r="AU47" s="113">
        <v>0</v>
      </c>
      <c r="AV47" s="113"/>
      <c r="AW47" s="113">
        <v>0</v>
      </c>
      <c r="AX47" s="113"/>
      <c r="AY47" s="113">
        <v>0</v>
      </c>
    </row>
    <row r="48" spans="1:52" x14ac:dyDescent="0.2">
      <c r="A48" s="113"/>
      <c r="B48" s="168" t="s">
        <v>344</v>
      </c>
      <c r="C48" s="113"/>
      <c r="D48" s="113"/>
      <c r="E48" s="113">
        <v>150</v>
      </c>
      <c r="F48" s="113"/>
      <c r="G48" s="113">
        <v>150</v>
      </c>
      <c r="H48" s="113"/>
      <c r="I48" s="113">
        <v>150</v>
      </c>
      <c r="J48" s="113"/>
      <c r="K48" s="113">
        <v>150</v>
      </c>
      <c r="L48" s="113"/>
      <c r="M48" s="113">
        <v>150</v>
      </c>
      <c r="N48" s="113"/>
      <c r="O48" s="113">
        <v>150</v>
      </c>
      <c r="P48" s="113"/>
      <c r="Q48" s="113">
        <v>150</v>
      </c>
      <c r="R48" s="113"/>
      <c r="S48" s="113"/>
      <c r="T48" s="113">
        <v>150</v>
      </c>
      <c r="U48" s="113"/>
      <c r="V48" s="113">
        <v>150</v>
      </c>
      <c r="W48" s="113"/>
      <c r="X48" s="113">
        <v>150</v>
      </c>
      <c r="Y48" s="113"/>
      <c r="Z48" s="113">
        <v>150</v>
      </c>
      <c r="AA48" s="113"/>
      <c r="AB48" s="113">
        <v>150</v>
      </c>
      <c r="AC48" s="113"/>
      <c r="AD48" s="113">
        <v>150</v>
      </c>
      <c r="AE48" s="113"/>
      <c r="AF48" s="113">
        <v>150</v>
      </c>
      <c r="AG48" s="113"/>
      <c r="AH48" s="113">
        <v>150</v>
      </c>
      <c r="AI48" s="113"/>
      <c r="AJ48" s="113">
        <v>150</v>
      </c>
      <c r="AK48" s="113"/>
      <c r="AL48" s="113">
        <v>150</v>
      </c>
      <c r="AM48" s="113"/>
      <c r="AN48" s="113"/>
      <c r="AO48" s="113">
        <v>150</v>
      </c>
      <c r="AP48" s="113"/>
      <c r="AQ48" s="113">
        <v>150</v>
      </c>
      <c r="AR48" s="113"/>
      <c r="AS48" s="113">
        <v>150</v>
      </c>
      <c r="AT48" s="113"/>
      <c r="AU48" s="113">
        <v>150</v>
      </c>
      <c r="AV48" s="113"/>
      <c r="AW48" s="113">
        <v>150</v>
      </c>
      <c r="AX48" s="113"/>
      <c r="AY48" s="113">
        <v>150</v>
      </c>
    </row>
    <row r="49" spans="1:52" x14ac:dyDescent="0.2">
      <c r="A49" s="113"/>
      <c r="B49" s="168" t="s">
        <v>345</v>
      </c>
      <c r="C49" s="113"/>
      <c r="D49" s="113"/>
      <c r="E49" s="113">
        <v>5</v>
      </c>
      <c r="F49" s="113"/>
      <c r="G49" s="113">
        <v>5</v>
      </c>
      <c r="H49" s="113"/>
      <c r="I49" s="113">
        <v>5</v>
      </c>
      <c r="J49" s="113"/>
      <c r="K49" s="113">
        <v>5</v>
      </c>
      <c r="L49" s="113"/>
      <c r="M49" s="113">
        <v>5</v>
      </c>
      <c r="N49" s="113"/>
      <c r="O49" s="113">
        <v>5</v>
      </c>
      <c r="P49" s="113"/>
      <c r="Q49" s="113">
        <v>5</v>
      </c>
      <c r="R49" s="113"/>
      <c r="S49" s="113"/>
      <c r="T49" s="113">
        <v>5</v>
      </c>
      <c r="U49" s="113"/>
      <c r="V49" s="113">
        <v>5</v>
      </c>
      <c r="W49" s="113"/>
      <c r="X49" s="113">
        <v>5</v>
      </c>
      <c r="Y49" s="113"/>
      <c r="Z49" s="113">
        <v>5</v>
      </c>
      <c r="AA49" s="113"/>
      <c r="AB49" s="113">
        <v>5</v>
      </c>
      <c r="AC49" s="113"/>
      <c r="AD49" s="113">
        <v>5</v>
      </c>
      <c r="AE49" s="113"/>
      <c r="AF49" s="113">
        <v>5</v>
      </c>
      <c r="AG49" s="113"/>
      <c r="AH49" s="113">
        <v>5</v>
      </c>
      <c r="AI49" s="113"/>
      <c r="AJ49" s="113">
        <v>5</v>
      </c>
      <c r="AK49" s="113"/>
      <c r="AL49" s="113">
        <v>5</v>
      </c>
      <c r="AM49" s="113"/>
      <c r="AN49" s="113"/>
      <c r="AO49" s="113">
        <v>5</v>
      </c>
      <c r="AP49" s="113"/>
      <c r="AQ49" s="113">
        <v>5</v>
      </c>
      <c r="AR49" s="113"/>
      <c r="AS49" s="113">
        <v>5</v>
      </c>
      <c r="AT49" s="113"/>
      <c r="AU49" s="113">
        <v>5</v>
      </c>
      <c r="AV49" s="113"/>
      <c r="AW49" s="113">
        <v>5</v>
      </c>
      <c r="AX49" s="113"/>
      <c r="AY49" s="113">
        <v>5</v>
      </c>
    </row>
    <row r="50" spans="1:52" x14ac:dyDescent="0.2">
      <c r="A50" s="113"/>
      <c r="B50" s="168" t="s">
        <v>346</v>
      </c>
      <c r="C50" s="113"/>
      <c r="D50" s="113">
        <f>D44-D47</f>
        <v>0</v>
      </c>
      <c r="E50" s="113">
        <f t="shared" ref="E50:AY50" si="15">E44-E47</f>
        <v>0</v>
      </c>
      <c r="F50" s="113">
        <f t="shared" si="15"/>
        <v>0</v>
      </c>
      <c r="G50" s="113">
        <f t="shared" si="15"/>
        <v>0</v>
      </c>
      <c r="H50" s="113">
        <f t="shared" si="15"/>
        <v>0</v>
      </c>
      <c r="I50" s="113">
        <f t="shared" si="15"/>
        <v>0</v>
      </c>
      <c r="J50" s="113">
        <f t="shared" si="15"/>
        <v>0</v>
      </c>
      <c r="K50" s="113">
        <f t="shared" si="15"/>
        <v>0</v>
      </c>
      <c r="L50" s="113">
        <f t="shared" si="15"/>
        <v>0</v>
      </c>
      <c r="M50" s="113">
        <f t="shared" si="15"/>
        <v>0</v>
      </c>
      <c r="N50" s="113">
        <f t="shared" si="15"/>
        <v>0</v>
      </c>
      <c r="O50" s="113">
        <f t="shared" si="15"/>
        <v>0</v>
      </c>
      <c r="P50" s="113">
        <f t="shared" si="15"/>
        <v>0</v>
      </c>
      <c r="Q50" s="113">
        <f t="shared" si="15"/>
        <v>0</v>
      </c>
      <c r="R50" s="113">
        <f t="shared" si="15"/>
        <v>0</v>
      </c>
      <c r="S50" s="113">
        <f t="shared" si="15"/>
        <v>0</v>
      </c>
      <c r="T50" s="113">
        <f t="shared" si="15"/>
        <v>0</v>
      </c>
      <c r="U50" s="113">
        <f t="shared" si="15"/>
        <v>0</v>
      </c>
      <c r="V50" s="113">
        <f t="shared" si="15"/>
        <v>0</v>
      </c>
      <c r="W50" s="113">
        <f t="shared" si="15"/>
        <v>0</v>
      </c>
      <c r="X50" s="113">
        <f t="shared" si="15"/>
        <v>0</v>
      </c>
      <c r="Y50" s="113">
        <f t="shared" si="15"/>
        <v>0</v>
      </c>
      <c r="Z50" s="113">
        <f t="shared" si="15"/>
        <v>0</v>
      </c>
      <c r="AA50" s="113">
        <f t="shared" si="15"/>
        <v>0</v>
      </c>
      <c r="AB50" s="113">
        <f t="shared" si="15"/>
        <v>0</v>
      </c>
      <c r="AC50" s="113">
        <f t="shared" si="15"/>
        <v>0</v>
      </c>
      <c r="AD50" s="113">
        <f t="shared" si="15"/>
        <v>0</v>
      </c>
      <c r="AE50" s="113">
        <f t="shared" si="15"/>
        <v>0</v>
      </c>
      <c r="AF50" s="113">
        <f t="shared" si="15"/>
        <v>0</v>
      </c>
      <c r="AG50" s="113">
        <f t="shared" si="15"/>
        <v>0</v>
      </c>
      <c r="AH50" s="113">
        <f t="shared" si="15"/>
        <v>0</v>
      </c>
      <c r="AI50" s="113">
        <f t="shared" si="15"/>
        <v>0</v>
      </c>
      <c r="AJ50" s="113">
        <f t="shared" si="15"/>
        <v>0</v>
      </c>
      <c r="AK50" s="113">
        <f t="shared" si="15"/>
        <v>0</v>
      </c>
      <c r="AL50" s="113">
        <f t="shared" si="15"/>
        <v>0</v>
      </c>
      <c r="AM50" s="113">
        <f t="shared" si="15"/>
        <v>0</v>
      </c>
      <c r="AN50" s="113">
        <f t="shared" si="15"/>
        <v>0</v>
      </c>
      <c r="AO50" s="113">
        <f t="shared" si="15"/>
        <v>0</v>
      </c>
      <c r="AP50" s="113">
        <f t="shared" si="15"/>
        <v>0</v>
      </c>
      <c r="AQ50" s="113">
        <f t="shared" si="15"/>
        <v>0</v>
      </c>
      <c r="AR50" s="113">
        <f t="shared" si="15"/>
        <v>0</v>
      </c>
      <c r="AS50" s="113">
        <f t="shared" si="15"/>
        <v>0</v>
      </c>
      <c r="AT50" s="113">
        <f t="shared" si="15"/>
        <v>0</v>
      </c>
      <c r="AU50" s="113">
        <f t="shared" si="15"/>
        <v>0</v>
      </c>
      <c r="AV50" s="113">
        <f t="shared" si="15"/>
        <v>0</v>
      </c>
      <c r="AW50" s="113">
        <f t="shared" si="15"/>
        <v>0</v>
      </c>
      <c r="AX50" s="113">
        <f t="shared" si="15"/>
        <v>0</v>
      </c>
      <c r="AY50" s="113">
        <f t="shared" si="15"/>
        <v>0</v>
      </c>
    </row>
    <row r="51" spans="1:52" x14ac:dyDescent="0.2">
      <c r="A51" s="113"/>
      <c r="B51" s="168" t="s">
        <v>347</v>
      </c>
      <c r="C51" s="113"/>
      <c r="D51" s="113">
        <f>D45-D48</f>
        <v>0</v>
      </c>
      <c r="E51" s="113">
        <f t="shared" ref="E51:AY51" si="16">E45-E48</f>
        <v>22.5</v>
      </c>
      <c r="F51" s="113">
        <f t="shared" si="16"/>
        <v>172.5</v>
      </c>
      <c r="G51" s="113">
        <f t="shared" si="16"/>
        <v>22.5</v>
      </c>
      <c r="H51" s="113">
        <f t="shared" si="16"/>
        <v>172.5</v>
      </c>
      <c r="I51" s="113">
        <f t="shared" si="16"/>
        <v>22.5</v>
      </c>
      <c r="J51" s="113">
        <f t="shared" si="16"/>
        <v>172.5</v>
      </c>
      <c r="K51" s="113">
        <f t="shared" si="16"/>
        <v>22.5</v>
      </c>
      <c r="L51" s="113">
        <f t="shared" si="16"/>
        <v>172.5</v>
      </c>
      <c r="M51" s="113">
        <f t="shared" si="16"/>
        <v>22.5</v>
      </c>
      <c r="N51" s="113">
        <f t="shared" si="16"/>
        <v>172.5</v>
      </c>
      <c r="O51" s="113">
        <f t="shared" si="16"/>
        <v>22.5</v>
      </c>
      <c r="P51" s="113">
        <f t="shared" si="16"/>
        <v>172.5</v>
      </c>
      <c r="Q51" s="113">
        <f t="shared" si="16"/>
        <v>22.5</v>
      </c>
      <c r="R51" s="113">
        <f t="shared" si="16"/>
        <v>172.5</v>
      </c>
      <c r="S51" s="113">
        <f t="shared" si="16"/>
        <v>0</v>
      </c>
      <c r="T51" s="113">
        <f t="shared" si="16"/>
        <v>22.5</v>
      </c>
      <c r="U51" s="113">
        <f t="shared" si="16"/>
        <v>172.5</v>
      </c>
      <c r="V51" s="113">
        <f t="shared" si="16"/>
        <v>22.5</v>
      </c>
      <c r="W51" s="113">
        <f t="shared" si="16"/>
        <v>172.5</v>
      </c>
      <c r="X51" s="113">
        <f t="shared" si="16"/>
        <v>22.5</v>
      </c>
      <c r="Y51" s="113">
        <f t="shared" si="16"/>
        <v>172.5</v>
      </c>
      <c r="Z51" s="113">
        <f t="shared" si="16"/>
        <v>22.5</v>
      </c>
      <c r="AA51" s="113">
        <f t="shared" si="16"/>
        <v>172.5</v>
      </c>
      <c r="AB51" s="113">
        <f t="shared" si="16"/>
        <v>22.5</v>
      </c>
      <c r="AC51" s="113">
        <f t="shared" si="16"/>
        <v>172.5</v>
      </c>
      <c r="AD51" s="113">
        <f t="shared" si="16"/>
        <v>22.5</v>
      </c>
      <c r="AE51" s="113">
        <f t="shared" si="16"/>
        <v>172.5</v>
      </c>
      <c r="AF51" s="113">
        <f t="shared" si="16"/>
        <v>22.5</v>
      </c>
      <c r="AG51" s="113">
        <f t="shared" si="16"/>
        <v>172.5</v>
      </c>
      <c r="AH51" s="113">
        <f t="shared" si="16"/>
        <v>22.5</v>
      </c>
      <c r="AI51" s="113">
        <f t="shared" si="16"/>
        <v>172.5</v>
      </c>
      <c r="AJ51" s="113">
        <f t="shared" si="16"/>
        <v>22.5</v>
      </c>
      <c r="AK51" s="113">
        <f t="shared" si="16"/>
        <v>172.5</v>
      </c>
      <c r="AL51" s="113">
        <f t="shared" si="16"/>
        <v>22.5</v>
      </c>
      <c r="AM51" s="113">
        <f t="shared" si="16"/>
        <v>172.5</v>
      </c>
      <c r="AN51" s="113">
        <f t="shared" si="16"/>
        <v>0</v>
      </c>
      <c r="AO51" s="113">
        <f t="shared" si="16"/>
        <v>22.5</v>
      </c>
      <c r="AP51" s="113">
        <f t="shared" si="16"/>
        <v>172.5</v>
      </c>
      <c r="AQ51" s="113">
        <f t="shared" si="16"/>
        <v>22.5</v>
      </c>
      <c r="AR51" s="113">
        <f t="shared" si="16"/>
        <v>172.5</v>
      </c>
      <c r="AS51" s="113">
        <f t="shared" si="16"/>
        <v>22.5</v>
      </c>
      <c r="AT51" s="113">
        <f t="shared" si="16"/>
        <v>172.5</v>
      </c>
      <c r="AU51" s="113">
        <f t="shared" si="16"/>
        <v>22.5</v>
      </c>
      <c r="AV51" s="113">
        <f t="shared" si="16"/>
        <v>172.5</v>
      </c>
      <c r="AW51" s="113">
        <f t="shared" si="16"/>
        <v>22.5</v>
      </c>
      <c r="AX51" s="113">
        <f t="shared" si="16"/>
        <v>172.5</v>
      </c>
      <c r="AY51" s="113">
        <f t="shared" si="16"/>
        <v>22.5</v>
      </c>
    </row>
    <row r="52" spans="1:52" x14ac:dyDescent="0.2">
      <c r="A52" s="113"/>
      <c r="B52" s="168" t="s">
        <v>348</v>
      </c>
      <c r="C52" s="113"/>
      <c r="D52" s="113">
        <v>3</v>
      </c>
      <c r="E52" s="113">
        <v>1</v>
      </c>
      <c r="F52" s="113">
        <v>1</v>
      </c>
      <c r="G52" s="113">
        <v>1</v>
      </c>
      <c r="H52" s="113">
        <v>1</v>
      </c>
      <c r="I52" s="113">
        <v>1</v>
      </c>
      <c r="J52" s="113">
        <v>2</v>
      </c>
      <c r="K52" s="113">
        <v>1</v>
      </c>
      <c r="L52" s="113">
        <v>1</v>
      </c>
      <c r="M52" s="113">
        <v>2</v>
      </c>
      <c r="N52" s="113">
        <v>1</v>
      </c>
      <c r="O52" s="113">
        <v>1</v>
      </c>
      <c r="P52" s="113">
        <v>1</v>
      </c>
      <c r="Q52" s="113">
        <v>2</v>
      </c>
      <c r="R52" s="113">
        <v>1</v>
      </c>
      <c r="S52" s="113">
        <v>2</v>
      </c>
      <c r="T52" s="113">
        <v>3</v>
      </c>
      <c r="U52" s="113">
        <v>1</v>
      </c>
      <c r="V52" s="113">
        <v>2</v>
      </c>
      <c r="W52" s="113">
        <v>1</v>
      </c>
      <c r="X52" s="113">
        <v>2</v>
      </c>
      <c r="Y52" s="113">
        <v>1</v>
      </c>
      <c r="Z52" s="113">
        <v>2</v>
      </c>
      <c r="AA52" s="113">
        <v>3</v>
      </c>
      <c r="AB52" s="113">
        <v>1</v>
      </c>
      <c r="AC52" s="113">
        <v>1</v>
      </c>
      <c r="AD52" s="113">
        <v>2</v>
      </c>
      <c r="AE52" s="113">
        <v>1</v>
      </c>
      <c r="AF52" s="113">
        <v>1</v>
      </c>
      <c r="AG52" s="113">
        <v>1</v>
      </c>
      <c r="AH52" s="113">
        <v>1</v>
      </c>
      <c r="AI52" s="113">
        <v>1</v>
      </c>
      <c r="AJ52" s="113">
        <v>1</v>
      </c>
      <c r="AK52" s="113">
        <v>2</v>
      </c>
      <c r="AL52" s="113">
        <v>2</v>
      </c>
      <c r="AM52" s="113">
        <v>2</v>
      </c>
      <c r="AN52" s="113">
        <v>3</v>
      </c>
      <c r="AO52" s="113">
        <v>3</v>
      </c>
      <c r="AP52" s="113">
        <v>1</v>
      </c>
      <c r="AQ52" s="113">
        <v>1</v>
      </c>
      <c r="AR52" s="113">
        <v>1</v>
      </c>
      <c r="AS52" s="113">
        <v>1</v>
      </c>
      <c r="AT52" s="113">
        <v>1</v>
      </c>
      <c r="AU52" s="113">
        <v>1</v>
      </c>
      <c r="AV52" s="113">
        <v>2</v>
      </c>
      <c r="AW52" s="113">
        <v>1</v>
      </c>
      <c r="AX52" s="113">
        <v>1</v>
      </c>
      <c r="AY52" s="113">
        <v>1</v>
      </c>
    </row>
    <row r="53" spans="1:52" x14ac:dyDescent="0.2">
      <c r="A53" s="113"/>
      <c r="B53" s="181" t="s">
        <v>349</v>
      </c>
      <c r="C53" s="113"/>
      <c r="D53" s="113">
        <v>0</v>
      </c>
      <c r="E53" s="113">
        <v>129240</v>
      </c>
      <c r="F53" s="113">
        <v>0</v>
      </c>
      <c r="G53" s="113">
        <v>129240</v>
      </c>
      <c r="H53" s="113">
        <v>0</v>
      </c>
      <c r="I53" s="113">
        <v>129240</v>
      </c>
      <c r="J53" s="113">
        <v>0</v>
      </c>
      <c r="K53" s="113">
        <v>129240</v>
      </c>
      <c r="L53" s="113">
        <v>0</v>
      </c>
      <c r="M53" s="113">
        <v>129240</v>
      </c>
      <c r="N53" s="113">
        <v>0</v>
      </c>
      <c r="O53" s="113">
        <v>129240</v>
      </c>
      <c r="P53" s="113">
        <v>0</v>
      </c>
      <c r="Q53" s="113">
        <v>129240</v>
      </c>
      <c r="R53" s="113">
        <v>0</v>
      </c>
      <c r="S53" s="113">
        <v>0</v>
      </c>
      <c r="T53" s="113">
        <v>129240</v>
      </c>
      <c r="U53" s="113">
        <v>0</v>
      </c>
      <c r="V53" s="113">
        <v>129240</v>
      </c>
      <c r="W53" s="113">
        <v>0</v>
      </c>
      <c r="X53" s="113">
        <v>129240</v>
      </c>
      <c r="Y53" s="113">
        <v>0</v>
      </c>
      <c r="Z53" s="113">
        <v>129240</v>
      </c>
      <c r="AA53" s="113">
        <v>0</v>
      </c>
      <c r="AB53" s="113">
        <v>129240</v>
      </c>
      <c r="AC53" s="113">
        <v>0</v>
      </c>
      <c r="AD53" s="113">
        <v>129240</v>
      </c>
      <c r="AE53" s="113">
        <v>0</v>
      </c>
      <c r="AF53" s="113">
        <v>129240</v>
      </c>
      <c r="AG53" s="113">
        <v>0</v>
      </c>
      <c r="AH53" s="113">
        <v>129240</v>
      </c>
      <c r="AI53" s="113">
        <v>0</v>
      </c>
      <c r="AJ53" s="113">
        <v>129240</v>
      </c>
      <c r="AK53" s="113">
        <v>0</v>
      </c>
      <c r="AL53" s="113">
        <v>129240</v>
      </c>
      <c r="AM53" s="113">
        <v>0</v>
      </c>
      <c r="AN53" s="113">
        <v>0</v>
      </c>
      <c r="AO53" s="113">
        <v>129240</v>
      </c>
      <c r="AP53" s="113">
        <v>0</v>
      </c>
      <c r="AQ53" s="113">
        <v>129240</v>
      </c>
      <c r="AR53" s="113">
        <v>0</v>
      </c>
      <c r="AS53" s="113">
        <v>129240</v>
      </c>
      <c r="AT53" s="113">
        <v>0</v>
      </c>
      <c r="AU53" s="113">
        <v>129240</v>
      </c>
      <c r="AV53" s="113">
        <v>0</v>
      </c>
      <c r="AW53" s="113">
        <v>129240</v>
      </c>
      <c r="AX53" s="113">
        <v>0</v>
      </c>
      <c r="AY53" s="113">
        <v>129240</v>
      </c>
      <c r="AZ53" s="103">
        <f>SUM($D$53:$AY$53)</f>
        <v>2972520</v>
      </c>
    </row>
    <row r="54" spans="1:52" x14ac:dyDescent="0.2">
      <c r="A54" s="128"/>
      <c r="B54" s="143" t="s">
        <v>350</v>
      </c>
      <c r="C54" s="128"/>
      <c r="D54" s="128">
        <v>0</v>
      </c>
      <c r="E54" s="128">
        <v>10500.75</v>
      </c>
      <c r="F54" s="128">
        <v>80505.75</v>
      </c>
      <c r="G54" s="128">
        <v>10500.75</v>
      </c>
      <c r="H54" s="128">
        <v>80505.75</v>
      </c>
      <c r="I54" s="128">
        <v>10500.75</v>
      </c>
      <c r="J54" s="128">
        <v>80505.75</v>
      </c>
      <c r="K54" s="128">
        <v>10500.75</v>
      </c>
      <c r="L54" s="128">
        <v>80505.75</v>
      </c>
      <c r="M54" s="128">
        <v>10500.75</v>
      </c>
      <c r="N54" s="128">
        <v>80505.75</v>
      </c>
      <c r="O54" s="128">
        <v>10500.75</v>
      </c>
      <c r="P54" s="128">
        <v>80505.75</v>
      </c>
      <c r="Q54" s="128">
        <v>10500.75</v>
      </c>
      <c r="R54" s="128">
        <v>80505.75</v>
      </c>
      <c r="S54" s="128">
        <v>0</v>
      </c>
      <c r="T54" s="128">
        <v>10500.75</v>
      </c>
      <c r="U54" s="128">
        <v>80505.75</v>
      </c>
      <c r="V54" s="128">
        <v>10500.75</v>
      </c>
      <c r="W54" s="128">
        <v>80505.75</v>
      </c>
      <c r="X54" s="128">
        <v>10500.75</v>
      </c>
      <c r="Y54" s="128">
        <v>80505.75</v>
      </c>
      <c r="Z54" s="128">
        <v>10500.75</v>
      </c>
      <c r="AA54" s="128">
        <v>80505.75</v>
      </c>
      <c r="AB54" s="128">
        <v>10500.75</v>
      </c>
      <c r="AC54" s="128">
        <v>80505.75</v>
      </c>
      <c r="AD54" s="128">
        <v>10500.75</v>
      </c>
      <c r="AE54" s="128">
        <v>80505.75</v>
      </c>
      <c r="AF54" s="128">
        <v>10500.75</v>
      </c>
      <c r="AG54" s="128">
        <v>80505.75</v>
      </c>
      <c r="AH54" s="128">
        <v>10500.75</v>
      </c>
      <c r="AI54" s="128">
        <v>80505.75</v>
      </c>
      <c r="AJ54" s="128">
        <v>10500.75</v>
      </c>
      <c r="AK54" s="128">
        <v>80505.75</v>
      </c>
      <c r="AL54" s="128">
        <v>10500.75</v>
      </c>
      <c r="AM54" s="128">
        <v>80505.75</v>
      </c>
      <c r="AN54" s="128">
        <v>0</v>
      </c>
      <c r="AO54" s="128">
        <v>10500.75</v>
      </c>
      <c r="AP54" s="128">
        <v>80505.75</v>
      </c>
      <c r="AQ54" s="128">
        <v>10500.75</v>
      </c>
      <c r="AR54" s="128">
        <v>80505.75</v>
      </c>
      <c r="AS54" s="128">
        <v>10500.75</v>
      </c>
      <c r="AT54" s="128">
        <v>80505.75</v>
      </c>
      <c r="AU54" s="128">
        <v>10500.75</v>
      </c>
      <c r="AV54" s="128">
        <v>80505.75</v>
      </c>
      <c r="AW54" s="128">
        <v>10500.75</v>
      </c>
      <c r="AX54" s="128">
        <v>80505.75</v>
      </c>
      <c r="AY54" s="128">
        <v>10500.75</v>
      </c>
      <c r="AZ54" s="103">
        <f>SUM($D$54:$AY$54)</f>
        <v>2012643.75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7" sqref="C7"/>
    </sheetView>
  </sheetViews>
  <sheetFormatPr defaultColWidth="8.85546875" defaultRowHeight="12.75" x14ac:dyDescent="0.2"/>
  <cols>
    <col min="1" max="1" width="14.7109375" style="103" customWidth="1"/>
    <col min="2" max="2" width="17.7109375" style="103" customWidth="1"/>
    <col min="3" max="51" width="8.85546875" style="103"/>
    <col min="52" max="52" width="10.7109375" style="103" customWidth="1"/>
    <col min="53" max="16384" width="8.85546875" style="103"/>
  </cols>
  <sheetData>
    <row r="1" spans="1:52" x14ac:dyDescent="0.2">
      <c r="A1" s="105" t="s">
        <v>118</v>
      </c>
    </row>
    <row r="2" spans="1:52" x14ac:dyDescent="0.2">
      <c r="A2" s="103" t="s">
        <v>302</v>
      </c>
      <c r="B2" s="110" t="s">
        <v>10</v>
      </c>
      <c r="E2" s="113"/>
    </row>
    <row r="3" spans="1:52" x14ac:dyDescent="0.2">
      <c r="A3" s="103" t="s">
        <v>285</v>
      </c>
      <c r="B3" s="110">
        <v>500</v>
      </c>
      <c r="E3" s="113"/>
    </row>
    <row r="4" spans="1:52" x14ac:dyDescent="0.2">
      <c r="A4" s="105"/>
      <c r="C4" s="114" t="s">
        <v>286</v>
      </c>
    </row>
    <row r="5" spans="1:52" x14ac:dyDescent="0.2">
      <c r="B5" s="109"/>
      <c r="C5" s="115">
        <v>0</v>
      </c>
      <c r="D5" s="115">
        <v>1</v>
      </c>
      <c r="E5" s="115">
        <v>2</v>
      </c>
      <c r="F5" s="115">
        <v>3</v>
      </c>
      <c r="G5" s="115">
        <v>4</v>
      </c>
      <c r="H5" s="115">
        <v>5</v>
      </c>
      <c r="I5" s="115">
        <v>6</v>
      </c>
      <c r="J5" s="115">
        <v>7</v>
      </c>
      <c r="K5" s="115">
        <v>8</v>
      </c>
      <c r="L5" s="115">
        <v>9</v>
      </c>
      <c r="M5" s="115">
        <v>10</v>
      </c>
      <c r="N5" s="115">
        <v>11</v>
      </c>
      <c r="O5" s="115">
        <v>12</v>
      </c>
      <c r="P5" s="115">
        <v>13</v>
      </c>
      <c r="Q5" s="115">
        <v>14</v>
      </c>
      <c r="R5" s="115">
        <v>15</v>
      </c>
      <c r="S5" s="115">
        <v>16</v>
      </c>
      <c r="T5" s="115">
        <v>17</v>
      </c>
      <c r="U5" s="115">
        <v>18</v>
      </c>
      <c r="V5" s="115">
        <v>19</v>
      </c>
      <c r="W5" s="115">
        <v>20</v>
      </c>
      <c r="X5" s="115">
        <v>21</v>
      </c>
      <c r="Y5" s="115">
        <v>22</v>
      </c>
      <c r="Z5" s="115">
        <v>23</v>
      </c>
      <c r="AA5" s="115">
        <v>24</v>
      </c>
      <c r="AB5" s="115">
        <v>25</v>
      </c>
      <c r="AC5" s="115">
        <v>26</v>
      </c>
      <c r="AD5" s="115">
        <v>27</v>
      </c>
      <c r="AE5" s="115">
        <v>28</v>
      </c>
      <c r="AF5" s="115">
        <v>29</v>
      </c>
      <c r="AG5" s="115">
        <v>30</v>
      </c>
      <c r="AH5" s="115">
        <v>31</v>
      </c>
      <c r="AI5" s="115">
        <v>32</v>
      </c>
      <c r="AJ5" s="115">
        <v>33</v>
      </c>
      <c r="AK5" s="115">
        <v>34</v>
      </c>
      <c r="AL5" s="115">
        <v>35</v>
      </c>
      <c r="AM5" s="115">
        <v>36</v>
      </c>
      <c r="AN5" s="115">
        <v>37</v>
      </c>
      <c r="AO5" s="115">
        <v>38</v>
      </c>
      <c r="AP5" s="115">
        <v>39</v>
      </c>
      <c r="AQ5" s="115">
        <v>40</v>
      </c>
      <c r="AR5" s="115">
        <v>41</v>
      </c>
      <c r="AS5" s="115">
        <v>42</v>
      </c>
      <c r="AT5" s="115">
        <v>43</v>
      </c>
      <c r="AU5" s="115">
        <v>44</v>
      </c>
      <c r="AV5" s="115">
        <v>45</v>
      </c>
      <c r="AW5" s="115">
        <v>46</v>
      </c>
      <c r="AX5" s="115">
        <v>47</v>
      </c>
      <c r="AY5" s="115">
        <v>48</v>
      </c>
    </row>
    <row r="6" spans="1:52" x14ac:dyDescent="0.2">
      <c r="A6" s="105" t="s">
        <v>303</v>
      </c>
      <c r="B6" s="117"/>
      <c r="C6" s="116" t="s">
        <v>287</v>
      </c>
      <c r="D6" s="115" t="s">
        <v>288</v>
      </c>
      <c r="E6" s="115" t="s">
        <v>288</v>
      </c>
      <c r="F6" s="115" t="s">
        <v>288</v>
      </c>
      <c r="G6" s="115" t="s">
        <v>288</v>
      </c>
      <c r="H6" s="115" t="s">
        <v>288</v>
      </c>
      <c r="I6" s="115" t="s">
        <v>288</v>
      </c>
      <c r="J6" s="115" t="s">
        <v>288</v>
      </c>
      <c r="K6" s="115" t="s">
        <v>288</v>
      </c>
      <c r="L6" s="115" t="s">
        <v>288</v>
      </c>
      <c r="M6" s="115" t="s">
        <v>288</v>
      </c>
      <c r="N6" s="115" t="s">
        <v>288</v>
      </c>
      <c r="O6" s="115" t="s">
        <v>288</v>
      </c>
      <c r="P6" s="115" t="s">
        <v>288</v>
      </c>
      <c r="Q6" s="115" t="s">
        <v>288</v>
      </c>
      <c r="R6" s="115" t="s">
        <v>288</v>
      </c>
      <c r="S6" s="115" t="s">
        <v>288</v>
      </c>
      <c r="T6" s="115" t="s">
        <v>288</v>
      </c>
      <c r="U6" s="115" t="s">
        <v>288</v>
      </c>
      <c r="V6" s="115" t="s">
        <v>288</v>
      </c>
      <c r="W6" s="115" t="s">
        <v>288</v>
      </c>
      <c r="X6" s="115" t="s">
        <v>288</v>
      </c>
      <c r="Y6" s="115" t="s">
        <v>288</v>
      </c>
      <c r="Z6" s="115" t="s">
        <v>288</v>
      </c>
      <c r="AA6" s="115" t="s">
        <v>288</v>
      </c>
      <c r="AB6" s="115" t="s">
        <v>288</v>
      </c>
      <c r="AC6" s="115" t="s">
        <v>288</v>
      </c>
      <c r="AD6" s="115" t="s">
        <v>288</v>
      </c>
      <c r="AE6" s="115" t="s">
        <v>288</v>
      </c>
      <c r="AF6" s="115" t="s">
        <v>288</v>
      </c>
      <c r="AG6" s="115" t="s">
        <v>288</v>
      </c>
      <c r="AH6" s="115" t="s">
        <v>288</v>
      </c>
      <c r="AI6" s="115" t="s">
        <v>288</v>
      </c>
      <c r="AJ6" s="115" t="s">
        <v>288</v>
      </c>
      <c r="AK6" s="115" t="s">
        <v>288</v>
      </c>
      <c r="AL6" s="115" t="s">
        <v>288</v>
      </c>
      <c r="AM6" s="115" t="s">
        <v>288</v>
      </c>
      <c r="AN6" s="115" t="s">
        <v>288</v>
      </c>
      <c r="AO6" s="115" t="s">
        <v>288</v>
      </c>
      <c r="AP6" s="115" t="s">
        <v>288</v>
      </c>
      <c r="AQ6" s="115" t="s">
        <v>288</v>
      </c>
      <c r="AR6" s="115" t="s">
        <v>288</v>
      </c>
      <c r="AS6" s="115" t="s">
        <v>288</v>
      </c>
      <c r="AT6" s="115" t="s">
        <v>288</v>
      </c>
      <c r="AU6" s="115" t="s">
        <v>288</v>
      </c>
      <c r="AV6" s="115" t="s">
        <v>288</v>
      </c>
      <c r="AW6" s="115" t="s">
        <v>288</v>
      </c>
      <c r="AX6" s="115" t="s">
        <v>288</v>
      </c>
      <c r="AY6" s="114" t="s">
        <v>289</v>
      </c>
      <c r="AZ6" s="145" t="s">
        <v>150</v>
      </c>
    </row>
    <row r="7" spans="1:52" x14ac:dyDescent="0.2">
      <c r="A7" s="118" t="s">
        <v>125</v>
      </c>
      <c r="B7" s="146">
        <v>1</v>
      </c>
      <c r="C7" s="147" t="s">
        <v>292</v>
      </c>
      <c r="D7" s="147">
        <v>9750</v>
      </c>
      <c r="E7" s="147">
        <v>9750</v>
      </c>
      <c r="F7" s="147">
        <v>9489.4768069537513</v>
      </c>
      <c r="G7" s="147">
        <v>9750</v>
      </c>
      <c r="H7" s="147">
        <v>9750</v>
      </c>
      <c r="I7" s="147">
        <v>9750</v>
      </c>
      <c r="J7" s="147">
        <v>9750</v>
      </c>
      <c r="K7" s="147">
        <v>9750</v>
      </c>
      <c r="L7" s="147">
        <v>8447.3760977129423</v>
      </c>
      <c r="M7" s="147">
        <v>8500</v>
      </c>
      <c r="N7" s="147">
        <v>8500</v>
      </c>
      <c r="O7" s="147">
        <v>8500</v>
      </c>
      <c r="P7" s="147">
        <v>8500</v>
      </c>
      <c r="Q7" s="147">
        <v>8500</v>
      </c>
      <c r="R7" s="147">
        <v>8500</v>
      </c>
      <c r="S7" s="147">
        <v>8325.6237407980789</v>
      </c>
      <c r="T7" s="147">
        <v>9375</v>
      </c>
      <c r="U7" s="147">
        <v>9375</v>
      </c>
      <c r="V7" s="147">
        <v>9375</v>
      </c>
      <c r="W7" s="147">
        <v>9375</v>
      </c>
      <c r="X7" s="147">
        <v>8486.5179414854611</v>
      </c>
      <c r="Y7" s="147">
        <v>8500</v>
      </c>
      <c r="Z7" s="147">
        <v>8500</v>
      </c>
      <c r="AA7" s="147">
        <v>8500</v>
      </c>
      <c r="AB7" s="147">
        <v>9750</v>
      </c>
      <c r="AC7" s="147">
        <v>9750</v>
      </c>
      <c r="AD7" s="147">
        <v>9750</v>
      </c>
      <c r="AE7" s="147">
        <v>9750</v>
      </c>
      <c r="AF7" s="147">
        <v>8500</v>
      </c>
      <c r="AG7" s="147">
        <v>8500</v>
      </c>
      <c r="AH7" s="147">
        <v>8497.527611981528</v>
      </c>
      <c r="AI7" s="147">
        <v>8500</v>
      </c>
      <c r="AJ7" s="147">
        <v>9750</v>
      </c>
      <c r="AK7" s="147">
        <v>9750</v>
      </c>
      <c r="AL7" s="147">
        <v>9750</v>
      </c>
      <c r="AM7" s="147">
        <v>9750</v>
      </c>
      <c r="AN7" s="147">
        <v>9511.1541451654266</v>
      </c>
      <c r="AO7" s="147">
        <v>9511.748631678518</v>
      </c>
      <c r="AP7" s="147">
        <v>9562.5</v>
      </c>
      <c r="AQ7" s="147">
        <v>9562.5</v>
      </c>
      <c r="AR7" s="147">
        <v>9750</v>
      </c>
      <c r="AS7" s="147">
        <v>9750</v>
      </c>
      <c r="AT7" s="147">
        <v>9750</v>
      </c>
      <c r="AU7" s="147">
        <v>9750</v>
      </c>
      <c r="AV7" s="147">
        <v>9562.5</v>
      </c>
      <c r="AW7" s="147">
        <v>9562.5</v>
      </c>
      <c r="AX7" s="147">
        <v>9562.5</v>
      </c>
      <c r="AY7" s="147">
        <v>9562.5</v>
      </c>
      <c r="AZ7" s="109"/>
    </row>
    <row r="8" spans="1:52" x14ac:dyDescent="0.2">
      <c r="A8" s="148"/>
      <c r="B8" s="149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50"/>
    </row>
    <row r="9" spans="1:52" x14ac:dyDescent="0.2">
      <c r="A9" s="105" t="s">
        <v>293</v>
      </c>
      <c r="B9" s="151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</row>
    <row r="10" spans="1:52" x14ac:dyDescent="0.2">
      <c r="A10" s="152" t="s">
        <v>125</v>
      </c>
      <c r="B10" s="153">
        <v>1</v>
      </c>
      <c r="C10" s="147" t="s">
        <v>292</v>
      </c>
      <c r="D10" s="147">
        <f t="shared" ref="D10:AY10" si="0">MAX(SUM(D$14:D$16)+D$7-$B$3,0)</f>
        <v>9250</v>
      </c>
      <c r="E10" s="147">
        <f t="shared" si="0"/>
        <v>9250</v>
      </c>
      <c r="F10" s="147">
        <f t="shared" si="0"/>
        <v>8989.4768069537513</v>
      </c>
      <c r="G10" s="147">
        <f t="shared" si="0"/>
        <v>9250</v>
      </c>
      <c r="H10" s="147">
        <f t="shared" si="0"/>
        <v>9250</v>
      </c>
      <c r="I10" s="147">
        <f t="shared" si="0"/>
        <v>9250</v>
      </c>
      <c r="J10" s="147">
        <f t="shared" si="0"/>
        <v>9750</v>
      </c>
      <c r="K10" s="147">
        <f t="shared" si="0"/>
        <v>9250</v>
      </c>
      <c r="L10" s="147">
        <f t="shared" si="0"/>
        <v>7947.3760977129423</v>
      </c>
      <c r="M10" s="147">
        <f t="shared" si="0"/>
        <v>8000</v>
      </c>
      <c r="N10" s="147">
        <f t="shared" si="0"/>
        <v>8000</v>
      </c>
      <c r="O10" s="147">
        <f t="shared" si="0"/>
        <v>8000</v>
      </c>
      <c r="P10" s="147">
        <f t="shared" si="0"/>
        <v>8000</v>
      </c>
      <c r="Q10" s="147">
        <f t="shared" si="0"/>
        <v>8000</v>
      </c>
      <c r="R10" s="147">
        <f t="shared" si="0"/>
        <v>8000</v>
      </c>
      <c r="S10" s="147">
        <f t="shared" si="0"/>
        <v>7825.6237407980789</v>
      </c>
      <c r="T10" s="147">
        <f t="shared" si="0"/>
        <v>8875</v>
      </c>
      <c r="U10" s="147">
        <f t="shared" si="0"/>
        <v>8875</v>
      </c>
      <c r="V10" s="147">
        <f t="shared" si="0"/>
        <v>8875</v>
      </c>
      <c r="W10" s="147">
        <f t="shared" si="0"/>
        <v>9375</v>
      </c>
      <c r="X10" s="147">
        <f t="shared" si="0"/>
        <v>8486.5179414854611</v>
      </c>
      <c r="Y10" s="147">
        <f t="shared" si="0"/>
        <v>8000</v>
      </c>
      <c r="Z10" s="147">
        <f t="shared" si="0"/>
        <v>8000</v>
      </c>
      <c r="AA10" s="147">
        <f t="shared" si="0"/>
        <v>8000</v>
      </c>
      <c r="AB10" s="147">
        <f t="shared" si="0"/>
        <v>9750</v>
      </c>
      <c r="AC10" s="147">
        <f t="shared" si="0"/>
        <v>9250</v>
      </c>
      <c r="AD10" s="147">
        <f t="shared" si="0"/>
        <v>9250</v>
      </c>
      <c r="AE10" s="147">
        <f t="shared" si="0"/>
        <v>9750</v>
      </c>
      <c r="AF10" s="147">
        <f t="shared" si="0"/>
        <v>8000</v>
      </c>
      <c r="AG10" s="147">
        <f t="shared" si="0"/>
        <v>8000</v>
      </c>
      <c r="AH10" s="147">
        <f t="shared" si="0"/>
        <v>7997.527611981528</v>
      </c>
      <c r="AI10" s="147">
        <f t="shared" si="0"/>
        <v>8000</v>
      </c>
      <c r="AJ10" s="147">
        <f t="shared" si="0"/>
        <v>9250</v>
      </c>
      <c r="AK10" s="147">
        <f t="shared" si="0"/>
        <v>9250</v>
      </c>
      <c r="AL10" s="147">
        <f t="shared" si="0"/>
        <v>9250</v>
      </c>
      <c r="AM10" s="147">
        <f t="shared" si="0"/>
        <v>9250</v>
      </c>
      <c r="AN10" s="147">
        <f t="shared" si="0"/>
        <v>9011.1541451654266</v>
      </c>
      <c r="AO10" s="147">
        <f t="shared" si="0"/>
        <v>9011.748631678518</v>
      </c>
      <c r="AP10" s="147">
        <f t="shared" si="0"/>
        <v>9062.5</v>
      </c>
      <c r="AQ10" s="147">
        <f t="shared" si="0"/>
        <v>9062.5</v>
      </c>
      <c r="AR10" s="147">
        <f t="shared" si="0"/>
        <v>9250</v>
      </c>
      <c r="AS10" s="147">
        <f t="shared" si="0"/>
        <v>9250</v>
      </c>
      <c r="AT10" s="147">
        <f t="shared" si="0"/>
        <v>9250</v>
      </c>
      <c r="AU10" s="147">
        <f t="shared" si="0"/>
        <v>9250</v>
      </c>
      <c r="AV10" s="147">
        <f t="shared" si="0"/>
        <v>9062.5</v>
      </c>
      <c r="AW10" s="147">
        <f t="shared" si="0"/>
        <v>9062.5</v>
      </c>
      <c r="AX10" s="147">
        <f t="shared" si="0"/>
        <v>9062.5</v>
      </c>
      <c r="AY10" s="147">
        <f t="shared" si="0"/>
        <v>9062.5</v>
      </c>
      <c r="AZ10" s="154">
        <f>SUM($D10:$AY10)</f>
        <v>422894.42497577571</v>
      </c>
    </row>
    <row r="11" spans="1:52" x14ac:dyDescent="0.2">
      <c r="C11" s="113"/>
    </row>
    <row r="12" spans="1:52" x14ac:dyDescent="0.2">
      <c r="A12" s="155" t="s">
        <v>294</v>
      </c>
      <c r="B12" s="149"/>
      <c r="C12" s="113"/>
    </row>
    <row r="13" spans="1:52" x14ac:dyDescent="0.2">
      <c r="A13" s="125" t="s">
        <v>125</v>
      </c>
      <c r="B13" s="126">
        <v>1</v>
      </c>
      <c r="C13" s="127"/>
      <c r="D13" s="141">
        <f t="shared" ref="D13:AY13" si="1">D$7-D$10</f>
        <v>500</v>
      </c>
      <c r="E13" s="141">
        <f t="shared" si="1"/>
        <v>500</v>
      </c>
      <c r="F13" s="141">
        <f t="shared" si="1"/>
        <v>500</v>
      </c>
      <c r="G13" s="141">
        <f t="shared" si="1"/>
        <v>500</v>
      </c>
      <c r="H13" s="141">
        <f t="shared" si="1"/>
        <v>500</v>
      </c>
      <c r="I13" s="141">
        <f t="shared" si="1"/>
        <v>500</v>
      </c>
      <c r="J13" s="141">
        <f t="shared" si="1"/>
        <v>0</v>
      </c>
      <c r="K13" s="141">
        <f t="shared" si="1"/>
        <v>500</v>
      </c>
      <c r="L13" s="141">
        <f t="shared" si="1"/>
        <v>500</v>
      </c>
      <c r="M13" s="141">
        <f t="shared" si="1"/>
        <v>500</v>
      </c>
      <c r="N13" s="141">
        <f t="shared" si="1"/>
        <v>500</v>
      </c>
      <c r="O13" s="141">
        <f t="shared" si="1"/>
        <v>500</v>
      </c>
      <c r="P13" s="141">
        <f t="shared" si="1"/>
        <v>500</v>
      </c>
      <c r="Q13" s="141">
        <f t="shared" si="1"/>
        <v>500</v>
      </c>
      <c r="R13" s="141">
        <f t="shared" si="1"/>
        <v>500</v>
      </c>
      <c r="S13" s="141">
        <f t="shared" si="1"/>
        <v>500</v>
      </c>
      <c r="T13" s="141">
        <f t="shared" si="1"/>
        <v>500</v>
      </c>
      <c r="U13" s="141">
        <f t="shared" si="1"/>
        <v>500</v>
      </c>
      <c r="V13" s="141">
        <f t="shared" si="1"/>
        <v>500</v>
      </c>
      <c r="W13" s="141">
        <f t="shared" si="1"/>
        <v>0</v>
      </c>
      <c r="X13" s="141">
        <f t="shared" si="1"/>
        <v>0</v>
      </c>
      <c r="Y13" s="141">
        <f t="shared" si="1"/>
        <v>500</v>
      </c>
      <c r="Z13" s="141">
        <f t="shared" si="1"/>
        <v>500</v>
      </c>
      <c r="AA13" s="141">
        <f t="shared" si="1"/>
        <v>500</v>
      </c>
      <c r="AB13" s="141">
        <f t="shared" si="1"/>
        <v>0</v>
      </c>
      <c r="AC13" s="141">
        <f t="shared" si="1"/>
        <v>500</v>
      </c>
      <c r="AD13" s="141">
        <f t="shared" si="1"/>
        <v>500</v>
      </c>
      <c r="AE13" s="141">
        <f t="shared" si="1"/>
        <v>0</v>
      </c>
      <c r="AF13" s="141">
        <f t="shared" si="1"/>
        <v>500</v>
      </c>
      <c r="AG13" s="141">
        <f t="shared" si="1"/>
        <v>500</v>
      </c>
      <c r="AH13" s="141">
        <f t="shared" si="1"/>
        <v>500</v>
      </c>
      <c r="AI13" s="141">
        <f t="shared" si="1"/>
        <v>500</v>
      </c>
      <c r="AJ13" s="141">
        <f t="shared" si="1"/>
        <v>500</v>
      </c>
      <c r="AK13" s="141">
        <f t="shared" si="1"/>
        <v>500</v>
      </c>
      <c r="AL13" s="141">
        <f t="shared" si="1"/>
        <v>500</v>
      </c>
      <c r="AM13" s="141">
        <f t="shared" si="1"/>
        <v>500</v>
      </c>
      <c r="AN13" s="141">
        <f t="shared" si="1"/>
        <v>500</v>
      </c>
      <c r="AO13" s="141">
        <f t="shared" si="1"/>
        <v>500</v>
      </c>
      <c r="AP13" s="141">
        <f t="shared" si="1"/>
        <v>500</v>
      </c>
      <c r="AQ13" s="141">
        <f t="shared" si="1"/>
        <v>500</v>
      </c>
      <c r="AR13" s="141">
        <f t="shared" si="1"/>
        <v>500</v>
      </c>
      <c r="AS13" s="141">
        <f t="shared" si="1"/>
        <v>500</v>
      </c>
      <c r="AT13" s="141">
        <f t="shared" si="1"/>
        <v>500</v>
      </c>
      <c r="AU13" s="141">
        <f t="shared" si="1"/>
        <v>500</v>
      </c>
      <c r="AV13" s="141">
        <f t="shared" si="1"/>
        <v>500</v>
      </c>
      <c r="AW13" s="141">
        <f t="shared" si="1"/>
        <v>500</v>
      </c>
      <c r="AX13" s="141">
        <f t="shared" si="1"/>
        <v>500</v>
      </c>
      <c r="AY13" s="141">
        <f t="shared" si="1"/>
        <v>500</v>
      </c>
      <c r="AZ13" s="112"/>
    </row>
    <row r="14" spans="1:52" x14ac:dyDescent="0.2">
      <c r="A14" s="113"/>
      <c r="B14" s="123">
        <v>2</v>
      </c>
      <c r="C14" s="113"/>
      <c r="D14" s="109">
        <f>IF(C$20="Yes",C13,0)</f>
        <v>0</v>
      </c>
      <c r="E14" s="109">
        <f t="shared" ref="E14:AY17" si="2">IF(D$20="Yes",D13,0)</f>
        <v>0</v>
      </c>
      <c r="F14" s="109">
        <f t="shared" si="2"/>
        <v>0</v>
      </c>
      <c r="G14" s="109">
        <f t="shared" si="2"/>
        <v>0</v>
      </c>
      <c r="H14" s="109">
        <f t="shared" si="2"/>
        <v>0</v>
      </c>
      <c r="I14" s="109">
        <f t="shared" si="2"/>
        <v>0</v>
      </c>
      <c r="J14" s="109">
        <f t="shared" si="2"/>
        <v>500</v>
      </c>
      <c r="K14" s="109">
        <f t="shared" si="2"/>
        <v>0</v>
      </c>
      <c r="L14" s="109">
        <f t="shared" si="2"/>
        <v>0</v>
      </c>
      <c r="M14" s="109">
        <f t="shared" si="2"/>
        <v>0</v>
      </c>
      <c r="N14" s="109">
        <f t="shared" si="2"/>
        <v>0</v>
      </c>
      <c r="O14" s="109">
        <f t="shared" si="2"/>
        <v>0</v>
      </c>
      <c r="P14" s="109">
        <f t="shared" si="2"/>
        <v>0</v>
      </c>
      <c r="Q14" s="109">
        <f t="shared" si="2"/>
        <v>0</v>
      </c>
      <c r="R14" s="109">
        <f t="shared" si="2"/>
        <v>0</v>
      </c>
      <c r="S14" s="109">
        <f t="shared" si="2"/>
        <v>0</v>
      </c>
      <c r="T14" s="109">
        <f t="shared" si="2"/>
        <v>0</v>
      </c>
      <c r="U14" s="109">
        <f t="shared" si="2"/>
        <v>0</v>
      </c>
      <c r="V14" s="109">
        <f t="shared" si="2"/>
        <v>0</v>
      </c>
      <c r="W14" s="109">
        <f t="shared" si="2"/>
        <v>500</v>
      </c>
      <c r="X14" s="109">
        <f t="shared" si="2"/>
        <v>0</v>
      </c>
      <c r="Y14" s="109">
        <f t="shared" si="2"/>
        <v>0</v>
      </c>
      <c r="Z14" s="109">
        <f t="shared" si="2"/>
        <v>0</v>
      </c>
      <c r="AA14" s="109">
        <f t="shared" si="2"/>
        <v>0</v>
      </c>
      <c r="AB14" s="109">
        <f t="shared" si="2"/>
        <v>500</v>
      </c>
      <c r="AC14" s="109">
        <f t="shared" si="2"/>
        <v>0</v>
      </c>
      <c r="AD14" s="109">
        <f t="shared" si="2"/>
        <v>0</v>
      </c>
      <c r="AE14" s="109">
        <f t="shared" si="2"/>
        <v>500</v>
      </c>
      <c r="AF14" s="109">
        <f t="shared" si="2"/>
        <v>0</v>
      </c>
      <c r="AG14" s="109">
        <f t="shared" si="2"/>
        <v>0</v>
      </c>
      <c r="AH14" s="109">
        <f t="shared" si="2"/>
        <v>0</v>
      </c>
      <c r="AI14" s="109">
        <f t="shared" si="2"/>
        <v>0</v>
      </c>
      <c r="AJ14" s="109">
        <f t="shared" si="2"/>
        <v>0</v>
      </c>
      <c r="AK14" s="109">
        <f t="shared" si="2"/>
        <v>0</v>
      </c>
      <c r="AL14" s="109">
        <f t="shared" si="2"/>
        <v>0</v>
      </c>
      <c r="AM14" s="109">
        <f t="shared" si="2"/>
        <v>0</v>
      </c>
      <c r="AN14" s="109">
        <f t="shared" si="2"/>
        <v>0</v>
      </c>
      <c r="AO14" s="109">
        <f t="shared" si="2"/>
        <v>0</v>
      </c>
      <c r="AP14" s="109">
        <f t="shared" si="2"/>
        <v>0</v>
      </c>
      <c r="AQ14" s="109">
        <f t="shared" si="2"/>
        <v>0</v>
      </c>
      <c r="AR14" s="109">
        <f t="shared" si="2"/>
        <v>0</v>
      </c>
      <c r="AS14" s="109">
        <f t="shared" si="2"/>
        <v>0</v>
      </c>
      <c r="AT14" s="109">
        <f t="shared" si="2"/>
        <v>0</v>
      </c>
      <c r="AU14" s="109">
        <f t="shared" si="2"/>
        <v>0</v>
      </c>
      <c r="AV14" s="109">
        <f t="shared" si="2"/>
        <v>0</v>
      </c>
      <c r="AW14" s="109">
        <f t="shared" si="2"/>
        <v>0</v>
      </c>
      <c r="AX14" s="109">
        <f t="shared" si="2"/>
        <v>0</v>
      </c>
      <c r="AY14" s="109">
        <f t="shared" si="2"/>
        <v>0</v>
      </c>
      <c r="AZ14" s="112"/>
    </row>
    <row r="15" spans="1:52" x14ac:dyDescent="0.2">
      <c r="A15" s="113"/>
      <c r="B15" s="130">
        <v>3</v>
      </c>
      <c r="C15" s="113"/>
      <c r="D15" s="109">
        <f>IF(C$20="Yes",C14,0)</f>
        <v>0</v>
      </c>
      <c r="E15" s="109">
        <f t="shared" si="2"/>
        <v>0</v>
      </c>
      <c r="F15" s="109">
        <f t="shared" si="2"/>
        <v>0</v>
      </c>
      <c r="G15" s="109">
        <f t="shared" si="2"/>
        <v>0</v>
      </c>
      <c r="H15" s="109">
        <f t="shared" si="2"/>
        <v>0</v>
      </c>
      <c r="I15" s="109">
        <f t="shared" si="2"/>
        <v>0</v>
      </c>
      <c r="J15" s="109">
        <f t="shared" si="2"/>
        <v>0</v>
      </c>
      <c r="K15" s="109">
        <f t="shared" si="2"/>
        <v>0</v>
      </c>
      <c r="L15" s="109">
        <f t="shared" si="2"/>
        <v>0</v>
      </c>
      <c r="M15" s="109">
        <f t="shared" si="2"/>
        <v>0</v>
      </c>
      <c r="N15" s="109">
        <f t="shared" si="2"/>
        <v>0</v>
      </c>
      <c r="O15" s="109">
        <f t="shared" si="2"/>
        <v>0</v>
      </c>
      <c r="P15" s="109">
        <f t="shared" si="2"/>
        <v>0</v>
      </c>
      <c r="Q15" s="109">
        <f t="shared" si="2"/>
        <v>0</v>
      </c>
      <c r="R15" s="109">
        <f t="shared" si="2"/>
        <v>0</v>
      </c>
      <c r="S15" s="109">
        <f t="shared" si="2"/>
        <v>0</v>
      </c>
      <c r="T15" s="109">
        <f t="shared" si="2"/>
        <v>0</v>
      </c>
      <c r="U15" s="109">
        <f t="shared" si="2"/>
        <v>0</v>
      </c>
      <c r="V15" s="109">
        <f t="shared" si="2"/>
        <v>0</v>
      </c>
      <c r="W15" s="109">
        <f t="shared" si="2"/>
        <v>0</v>
      </c>
      <c r="X15" s="109">
        <f t="shared" si="2"/>
        <v>500</v>
      </c>
      <c r="Y15" s="109">
        <f t="shared" si="2"/>
        <v>0</v>
      </c>
      <c r="Z15" s="109">
        <f t="shared" si="2"/>
        <v>0</v>
      </c>
      <c r="AA15" s="109">
        <f t="shared" si="2"/>
        <v>0</v>
      </c>
      <c r="AB15" s="109">
        <f t="shared" si="2"/>
        <v>0</v>
      </c>
      <c r="AC15" s="109">
        <f t="shared" si="2"/>
        <v>0</v>
      </c>
      <c r="AD15" s="109">
        <f t="shared" si="2"/>
        <v>0</v>
      </c>
      <c r="AE15" s="109">
        <f t="shared" si="2"/>
        <v>0</v>
      </c>
      <c r="AF15" s="109">
        <f t="shared" si="2"/>
        <v>0</v>
      </c>
      <c r="AG15" s="109">
        <f t="shared" si="2"/>
        <v>0</v>
      </c>
      <c r="AH15" s="109">
        <f t="shared" si="2"/>
        <v>0</v>
      </c>
      <c r="AI15" s="109">
        <f t="shared" si="2"/>
        <v>0</v>
      </c>
      <c r="AJ15" s="109">
        <f t="shared" si="2"/>
        <v>0</v>
      </c>
      <c r="AK15" s="109">
        <f t="shared" si="2"/>
        <v>0</v>
      </c>
      <c r="AL15" s="109">
        <f t="shared" si="2"/>
        <v>0</v>
      </c>
      <c r="AM15" s="109">
        <f t="shared" si="2"/>
        <v>0</v>
      </c>
      <c r="AN15" s="109">
        <f t="shared" si="2"/>
        <v>0</v>
      </c>
      <c r="AO15" s="109">
        <f t="shared" si="2"/>
        <v>0</v>
      </c>
      <c r="AP15" s="109">
        <f t="shared" si="2"/>
        <v>0</v>
      </c>
      <c r="AQ15" s="109">
        <f t="shared" si="2"/>
        <v>0</v>
      </c>
      <c r="AR15" s="109">
        <f t="shared" si="2"/>
        <v>0</v>
      </c>
      <c r="AS15" s="109">
        <f t="shared" si="2"/>
        <v>0</v>
      </c>
      <c r="AT15" s="109">
        <f t="shared" si="2"/>
        <v>0</v>
      </c>
      <c r="AU15" s="109">
        <f t="shared" si="2"/>
        <v>0</v>
      </c>
      <c r="AV15" s="109">
        <f t="shared" si="2"/>
        <v>0</v>
      </c>
      <c r="AW15" s="109">
        <f t="shared" si="2"/>
        <v>0</v>
      </c>
      <c r="AX15" s="109">
        <f t="shared" si="2"/>
        <v>0</v>
      </c>
      <c r="AY15" s="109">
        <f t="shared" si="2"/>
        <v>0</v>
      </c>
      <c r="AZ15" s="112"/>
    </row>
    <row r="16" spans="1:52" x14ac:dyDescent="0.2">
      <c r="A16" s="113"/>
      <c r="B16" s="133">
        <v>4</v>
      </c>
      <c r="C16" s="113"/>
      <c r="D16" s="109">
        <f>IF(C$20="Yes",C15,0)</f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109">
        <f t="shared" si="2"/>
        <v>0</v>
      </c>
      <c r="P16" s="109">
        <f t="shared" si="2"/>
        <v>0</v>
      </c>
      <c r="Q16" s="109">
        <f t="shared" si="2"/>
        <v>0</v>
      </c>
      <c r="R16" s="109">
        <f t="shared" si="2"/>
        <v>0</v>
      </c>
      <c r="S16" s="109">
        <f t="shared" si="2"/>
        <v>0</v>
      </c>
      <c r="T16" s="109">
        <f t="shared" si="2"/>
        <v>0</v>
      </c>
      <c r="U16" s="109">
        <f t="shared" si="2"/>
        <v>0</v>
      </c>
      <c r="V16" s="109">
        <f t="shared" si="2"/>
        <v>0</v>
      </c>
      <c r="W16" s="109">
        <f t="shared" si="2"/>
        <v>0</v>
      </c>
      <c r="X16" s="109">
        <f t="shared" si="2"/>
        <v>0</v>
      </c>
      <c r="Y16" s="109">
        <f t="shared" si="2"/>
        <v>0</v>
      </c>
      <c r="Z16" s="109">
        <f t="shared" si="2"/>
        <v>0</v>
      </c>
      <c r="AA16" s="109">
        <f t="shared" si="2"/>
        <v>0</v>
      </c>
      <c r="AB16" s="109">
        <f t="shared" si="2"/>
        <v>0</v>
      </c>
      <c r="AC16" s="109">
        <f t="shared" si="2"/>
        <v>0</v>
      </c>
      <c r="AD16" s="109">
        <f t="shared" si="2"/>
        <v>0</v>
      </c>
      <c r="AE16" s="109">
        <f t="shared" si="2"/>
        <v>0</v>
      </c>
      <c r="AF16" s="109">
        <f t="shared" si="2"/>
        <v>0</v>
      </c>
      <c r="AG16" s="109">
        <f t="shared" si="2"/>
        <v>0</v>
      </c>
      <c r="AH16" s="109">
        <f t="shared" si="2"/>
        <v>0</v>
      </c>
      <c r="AI16" s="109">
        <f t="shared" si="2"/>
        <v>0</v>
      </c>
      <c r="AJ16" s="109">
        <f t="shared" si="2"/>
        <v>0</v>
      </c>
      <c r="AK16" s="109">
        <f t="shared" si="2"/>
        <v>0</v>
      </c>
      <c r="AL16" s="109">
        <f t="shared" si="2"/>
        <v>0</v>
      </c>
      <c r="AM16" s="109">
        <f t="shared" si="2"/>
        <v>0</v>
      </c>
      <c r="AN16" s="109">
        <f t="shared" si="2"/>
        <v>0</v>
      </c>
      <c r="AO16" s="109">
        <f t="shared" si="2"/>
        <v>0</v>
      </c>
      <c r="AP16" s="109">
        <f t="shared" si="2"/>
        <v>0</v>
      </c>
      <c r="AQ16" s="109">
        <f t="shared" si="2"/>
        <v>0</v>
      </c>
      <c r="AR16" s="109">
        <f t="shared" si="2"/>
        <v>0</v>
      </c>
      <c r="AS16" s="109">
        <f t="shared" si="2"/>
        <v>0</v>
      </c>
      <c r="AT16" s="109">
        <f t="shared" si="2"/>
        <v>0</v>
      </c>
      <c r="AU16" s="109">
        <f t="shared" si="2"/>
        <v>0</v>
      </c>
      <c r="AV16" s="109">
        <f t="shared" si="2"/>
        <v>0</v>
      </c>
      <c r="AW16" s="109">
        <f t="shared" si="2"/>
        <v>0</v>
      </c>
      <c r="AX16" s="109">
        <f t="shared" si="2"/>
        <v>0</v>
      </c>
      <c r="AY16" s="109">
        <f t="shared" si="2"/>
        <v>0</v>
      </c>
      <c r="AZ16" s="131"/>
    </row>
    <row r="17" spans="1:52" x14ac:dyDescent="0.2">
      <c r="A17" s="128"/>
      <c r="B17" s="135" t="s">
        <v>295</v>
      </c>
      <c r="C17" s="128"/>
      <c r="D17" s="117">
        <f>IF(C$20="Yes",C16,0)</f>
        <v>0</v>
      </c>
      <c r="E17" s="117">
        <f t="shared" si="2"/>
        <v>0</v>
      </c>
      <c r="F17" s="117">
        <f t="shared" si="2"/>
        <v>0</v>
      </c>
      <c r="G17" s="117">
        <f t="shared" si="2"/>
        <v>0</v>
      </c>
      <c r="H17" s="117">
        <f t="shared" si="2"/>
        <v>0</v>
      </c>
      <c r="I17" s="117">
        <f t="shared" si="2"/>
        <v>0</v>
      </c>
      <c r="J17" s="117">
        <f t="shared" si="2"/>
        <v>0</v>
      </c>
      <c r="K17" s="117">
        <f t="shared" si="2"/>
        <v>0</v>
      </c>
      <c r="L17" s="117">
        <f t="shared" si="2"/>
        <v>0</v>
      </c>
      <c r="M17" s="117">
        <f t="shared" si="2"/>
        <v>0</v>
      </c>
      <c r="N17" s="117">
        <f t="shared" si="2"/>
        <v>0</v>
      </c>
      <c r="O17" s="117">
        <f t="shared" si="2"/>
        <v>0</v>
      </c>
      <c r="P17" s="117">
        <f t="shared" si="2"/>
        <v>0</v>
      </c>
      <c r="Q17" s="117">
        <f t="shared" si="2"/>
        <v>0</v>
      </c>
      <c r="R17" s="117">
        <f t="shared" si="2"/>
        <v>0</v>
      </c>
      <c r="S17" s="117">
        <f t="shared" si="2"/>
        <v>0</v>
      </c>
      <c r="T17" s="117">
        <f t="shared" si="2"/>
        <v>0</v>
      </c>
      <c r="U17" s="117">
        <f t="shared" si="2"/>
        <v>0</v>
      </c>
      <c r="V17" s="117">
        <f t="shared" si="2"/>
        <v>0</v>
      </c>
      <c r="W17" s="117">
        <f t="shared" si="2"/>
        <v>0</v>
      </c>
      <c r="X17" s="117">
        <f t="shared" si="2"/>
        <v>0</v>
      </c>
      <c r="Y17" s="117">
        <f t="shared" si="2"/>
        <v>0</v>
      </c>
      <c r="Z17" s="117">
        <f t="shared" si="2"/>
        <v>0</v>
      </c>
      <c r="AA17" s="117">
        <f t="shared" si="2"/>
        <v>0</v>
      </c>
      <c r="AB17" s="117">
        <f t="shared" si="2"/>
        <v>0</v>
      </c>
      <c r="AC17" s="117">
        <f t="shared" si="2"/>
        <v>0</v>
      </c>
      <c r="AD17" s="117">
        <f t="shared" si="2"/>
        <v>0</v>
      </c>
      <c r="AE17" s="117">
        <f t="shared" si="2"/>
        <v>0</v>
      </c>
      <c r="AF17" s="117">
        <f t="shared" si="2"/>
        <v>0</v>
      </c>
      <c r="AG17" s="117">
        <f t="shared" si="2"/>
        <v>0</v>
      </c>
      <c r="AH17" s="117">
        <f t="shared" si="2"/>
        <v>0</v>
      </c>
      <c r="AI17" s="117">
        <f t="shared" si="2"/>
        <v>0</v>
      </c>
      <c r="AJ17" s="117">
        <f t="shared" si="2"/>
        <v>0</v>
      </c>
      <c r="AK17" s="117">
        <f t="shared" si="2"/>
        <v>0</v>
      </c>
      <c r="AL17" s="117">
        <f t="shared" si="2"/>
        <v>0</v>
      </c>
      <c r="AM17" s="117">
        <f t="shared" si="2"/>
        <v>0</v>
      </c>
      <c r="AN17" s="117">
        <f t="shared" si="2"/>
        <v>0</v>
      </c>
      <c r="AO17" s="117">
        <f t="shared" si="2"/>
        <v>0</v>
      </c>
      <c r="AP17" s="117">
        <f t="shared" si="2"/>
        <v>0</v>
      </c>
      <c r="AQ17" s="117">
        <f t="shared" si="2"/>
        <v>0</v>
      </c>
      <c r="AR17" s="117">
        <f t="shared" si="2"/>
        <v>0</v>
      </c>
      <c r="AS17" s="117">
        <f t="shared" si="2"/>
        <v>0</v>
      </c>
      <c r="AT17" s="117">
        <f t="shared" si="2"/>
        <v>0</v>
      </c>
      <c r="AU17" s="117">
        <f t="shared" si="2"/>
        <v>0</v>
      </c>
      <c r="AV17" s="117">
        <f t="shared" si="2"/>
        <v>0</v>
      </c>
      <c r="AW17" s="117">
        <f t="shared" si="2"/>
        <v>0</v>
      </c>
      <c r="AX17" s="117">
        <f t="shared" si="2"/>
        <v>0</v>
      </c>
      <c r="AY17" s="117">
        <f t="shared" si="2"/>
        <v>0</v>
      </c>
      <c r="AZ17" s="154">
        <f>SUM($D$17:$AY$17)</f>
        <v>0</v>
      </c>
    </row>
    <row r="18" spans="1:52" x14ac:dyDescent="0.2">
      <c r="A18" s="109"/>
      <c r="B18" s="156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09"/>
    </row>
    <row r="19" spans="1:52" x14ac:dyDescent="0.2">
      <c r="A19" s="105" t="s">
        <v>116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</row>
    <row r="20" spans="1:52" s="113" customFormat="1" x14ac:dyDescent="0.2">
      <c r="A20" s="118" t="s">
        <v>304</v>
      </c>
      <c r="B20" s="157" t="s">
        <v>305</v>
      </c>
      <c r="C20" s="120"/>
      <c r="D20" s="120"/>
      <c r="E20" s="120"/>
      <c r="F20" s="120"/>
      <c r="G20" s="120"/>
      <c r="H20" s="120"/>
      <c r="I20" s="120" t="s">
        <v>338</v>
      </c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 t="s">
        <v>338</v>
      </c>
      <c r="W20" s="120" t="s">
        <v>338</v>
      </c>
      <c r="X20" s="120"/>
      <c r="Y20" s="120"/>
      <c r="Z20" s="120"/>
      <c r="AA20" s="120" t="s">
        <v>338</v>
      </c>
      <c r="AB20" s="120"/>
      <c r="AC20" s="120"/>
      <c r="AD20" s="120" t="s">
        <v>338</v>
      </c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10"/>
    </row>
    <row r="21" spans="1:52" s="113" customFormat="1" x14ac:dyDescent="0.2">
      <c r="A21" s="158" t="s">
        <v>133</v>
      </c>
      <c r="B21" s="159">
        <f>shipping_manufacturing!$E$19/100</f>
        <v>0</v>
      </c>
      <c r="C21" s="159" t="s">
        <v>292</v>
      </c>
      <c r="D21" s="109">
        <f>IF(C$20="Yes",0,SUM(C$13:C$16)*$B$21)</f>
        <v>0</v>
      </c>
      <c r="E21" s="109">
        <f t="shared" ref="E21:AY21" si="3">IF(D$20="Yes",0,SUM(D$13:D$16)*$B$21)</f>
        <v>0</v>
      </c>
      <c r="F21" s="109">
        <f t="shared" si="3"/>
        <v>0</v>
      </c>
      <c r="G21" s="109">
        <f t="shared" si="3"/>
        <v>0</v>
      </c>
      <c r="H21" s="109">
        <f t="shared" si="3"/>
        <v>0</v>
      </c>
      <c r="I21" s="109">
        <f t="shared" si="3"/>
        <v>0</v>
      </c>
      <c r="J21" s="109">
        <f t="shared" si="3"/>
        <v>0</v>
      </c>
      <c r="K21" s="109">
        <f t="shared" si="3"/>
        <v>0</v>
      </c>
      <c r="L21" s="109">
        <f t="shared" si="3"/>
        <v>0</v>
      </c>
      <c r="M21" s="109">
        <f t="shared" si="3"/>
        <v>0</v>
      </c>
      <c r="N21" s="109">
        <f t="shared" si="3"/>
        <v>0</v>
      </c>
      <c r="O21" s="109">
        <f t="shared" si="3"/>
        <v>0</v>
      </c>
      <c r="P21" s="109">
        <f t="shared" si="3"/>
        <v>0</v>
      </c>
      <c r="Q21" s="109">
        <f t="shared" si="3"/>
        <v>0</v>
      </c>
      <c r="R21" s="109">
        <f t="shared" si="3"/>
        <v>0</v>
      </c>
      <c r="S21" s="109">
        <f t="shared" si="3"/>
        <v>0</v>
      </c>
      <c r="T21" s="109">
        <f t="shared" si="3"/>
        <v>0</v>
      </c>
      <c r="U21" s="109">
        <f t="shared" si="3"/>
        <v>0</v>
      </c>
      <c r="V21" s="109">
        <f t="shared" si="3"/>
        <v>0</v>
      </c>
      <c r="W21" s="109">
        <f t="shared" si="3"/>
        <v>0</v>
      </c>
      <c r="X21" s="109">
        <f t="shared" si="3"/>
        <v>0</v>
      </c>
      <c r="Y21" s="109">
        <f t="shared" si="3"/>
        <v>0</v>
      </c>
      <c r="Z21" s="109">
        <f t="shared" si="3"/>
        <v>0</v>
      </c>
      <c r="AA21" s="109">
        <f t="shared" si="3"/>
        <v>0</v>
      </c>
      <c r="AB21" s="109">
        <f t="shared" si="3"/>
        <v>0</v>
      </c>
      <c r="AC21" s="109">
        <f t="shared" si="3"/>
        <v>0</v>
      </c>
      <c r="AD21" s="109">
        <f t="shared" si="3"/>
        <v>0</v>
      </c>
      <c r="AE21" s="109">
        <f t="shared" si="3"/>
        <v>0</v>
      </c>
      <c r="AF21" s="109">
        <f t="shared" si="3"/>
        <v>0</v>
      </c>
      <c r="AG21" s="109">
        <f t="shared" si="3"/>
        <v>0</v>
      </c>
      <c r="AH21" s="109">
        <f t="shared" si="3"/>
        <v>0</v>
      </c>
      <c r="AI21" s="109">
        <f t="shared" si="3"/>
        <v>0</v>
      </c>
      <c r="AJ21" s="109">
        <f t="shared" si="3"/>
        <v>0</v>
      </c>
      <c r="AK21" s="109">
        <f t="shared" si="3"/>
        <v>0</v>
      </c>
      <c r="AL21" s="109">
        <f t="shared" si="3"/>
        <v>0</v>
      </c>
      <c r="AM21" s="109">
        <f t="shared" si="3"/>
        <v>0</v>
      </c>
      <c r="AN21" s="109">
        <f t="shared" si="3"/>
        <v>0</v>
      </c>
      <c r="AO21" s="109">
        <f t="shared" si="3"/>
        <v>0</v>
      </c>
      <c r="AP21" s="109">
        <f t="shared" si="3"/>
        <v>0</v>
      </c>
      <c r="AQ21" s="109">
        <f t="shared" si="3"/>
        <v>0</v>
      </c>
      <c r="AR21" s="109">
        <f t="shared" si="3"/>
        <v>0</v>
      </c>
      <c r="AS21" s="109">
        <f t="shared" si="3"/>
        <v>0</v>
      </c>
      <c r="AT21" s="109">
        <f t="shared" si="3"/>
        <v>0</v>
      </c>
      <c r="AU21" s="109">
        <f t="shared" si="3"/>
        <v>0</v>
      </c>
      <c r="AV21" s="109">
        <f t="shared" si="3"/>
        <v>0</v>
      </c>
      <c r="AW21" s="109">
        <f t="shared" si="3"/>
        <v>0</v>
      </c>
      <c r="AX21" s="109">
        <f t="shared" si="3"/>
        <v>0</v>
      </c>
      <c r="AY21" s="109">
        <f t="shared" si="3"/>
        <v>0</v>
      </c>
      <c r="AZ21" s="160">
        <f>SUM($D21:$AY21)</f>
        <v>0</v>
      </c>
    </row>
    <row r="22" spans="1:52" s="113" customFormat="1" x14ac:dyDescent="0.2">
      <c r="A22" s="161" t="s">
        <v>123</v>
      </c>
      <c r="B22" s="162">
        <f>1-$B$21</f>
        <v>1</v>
      </c>
      <c r="C22" s="162" t="s">
        <v>292</v>
      </c>
      <c r="D22" s="117">
        <f>IF(C$20="Yes",0,SUM(C$13:C$16)*$B$22)</f>
        <v>0</v>
      </c>
      <c r="E22" s="117">
        <f t="shared" ref="E22:AY22" si="4">IF(D$20="Yes",0,SUM(D$13:D$16)*$B$22)</f>
        <v>500</v>
      </c>
      <c r="F22" s="117">
        <f t="shared" si="4"/>
        <v>500</v>
      </c>
      <c r="G22" s="117">
        <f t="shared" si="4"/>
        <v>500</v>
      </c>
      <c r="H22" s="117">
        <f t="shared" si="4"/>
        <v>500</v>
      </c>
      <c r="I22" s="117">
        <f t="shared" si="4"/>
        <v>500</v>
      </c>
      <c r="J22" s="117">
        <f t="shared" si="4"/>
        <v>0</v>
      </c>
      <c r="K22" s="117">
        <f t="shared" si="4"/>
        <v>500</v>
      </c>
      <c r="L22" s="117">
        <f t="shared" si="4"/>
        <v>500</v>
      </c>
      <c r="M22" s="117">
        <f t="shared" si="4"/>
        <v>500</v>
      </c>
      <c r="N22" s="117">
        <f t="shared" si="4"/>
        <v>500</v>
      </c>
      <c r="O22" s="117">
        <f t="shared" si="4"/>
        <v>500</v>
      </c>
      <c r="P22" s="117">
        <f t="shared" si="4"/>
        <v>500</v>
      </c>
      <c r="Q22" s="117">
        <f t="shared" si="4"/>
        <v>500</v>
      </c>
      <c r="R22" s="117">
        <f t="shared" si="4"/>
        <v>500</v>
      </c>
      <c r="S22" s="117">
        <f t="shared" si="4"/>
        <v>500</v>
      </c>
      <c r="T22" s="117">
        <f t="shared" si="4"/>
        <v>500</v>
      </c>
      <c r="U22" s="117">
        <f t="shared" si="4"/>
        <v>500</v>
      </c>
      <c r="V22" s="117">
        <f t="shared" si="4"/>
        <v>500</v>
      </c>
      <c r="W22" s="117">
        <f t="shared" si="4"/>
        <v>0</v>
      </c>
      <c r="X22" s="117">
        <f t="shared" si="4"/>
        <v>0</v>
      </c>
      <c r="Y22" s="117">
        <f t="shared" si="4"/>
        <v>500</v>
      </c>
      <c r="Z22" s="117">
        <f t="shared" si="4"/>
        <v>500</v>
      </c>
      <c r="AA22" s="117">
        <f t="shared" si="4"/>
        <v>500</v>
      </c>
      <c r="AB22" s="117">
        <f t="shared" si="4"/>
        <v>0</v>
      </c>
      <c r="AC22" s="117">
        <f t="shared" si="4"/>
        <v>500</v>
      </c>
      <c r="AD22" s="117">
        <f t="shared" si="4"/>
        <v>500</v>
      </c>
      <c r="AE22" s="117">
        <f t="shared" si="4"/>
        <v>0</v>
      </c>
      <c r="AF22" s="117">
        <f t="shared" si="4"/>
        <v>500</v>
      </c>
      <c r="AG22" s="117">
        <f t="shared" si="4"/>
        <v>500</v>
      </c>
      <c r="AH22" s="117">
        <f t="shared" si="4"/>
        <v>500</v>
      </c>
      <c r="AI22" s="117">
        <f t="shared" si="4"/>
        <v>500</v>
      </c>
      <c r="AJ22" s="117">
        <f t="shared" si="4"/>
        <v>500</v>
      </c>
      <c r="AK22" s="117">
        <f t="shared" si="4"/>
        <v>500</v>
      </c>
      <c r="AL22" s="117">
        <f t="shared" si="4"/>
        <v>500</v>
      </c>
      <c r="AM22" s="117">
        <f t="shared" si="4"/>
        <v>500</v>
      </c>
      <c r="AN22" s="117">
        <f t="shared" si="4"/>
        <v>500</v>
      </c>
      <c r="AO22" s="117">
        <f t="shared" si="4"/>
        <v>500</v>
      </c>
      <c r="AP22" s="117">
        <f t="shared" si="4"/>
        <v>500</v>
      </c>
      <c r="AQ22" s="117">
        <f t="shared" si="4"/>
        <v>500</v>
      </c>
      <c r="AR22" s="117">
        <f t="shared" si="4"/>
        <v>500</v>
      </c>
      <c r="AS22" s="117">
        <f t="shared" si="4"/>
        <v>500</v>
      </c>
      <c r="AT22" s="117">
        <f t="shared" si="4"/>
        <v>500</v>
      </c>
      <c r="AU22" s="117">
        <f t="shared" si="4"/>
        <v>500</v>
      </c>
      <c r="AV22" s="117">
        <f t="shared" si="4"/>
        <v>500</v>
      </c>
      <c r="AW22" s="117">
        <f t="shared" si="4"/>
        <v>500</v>
      </c>
      <c r="AX22" s="117">
        <f t="shared" si="4"/>
        <v>500</v>
      </c>
      <c r="AY22" s="117">
        <f t="shared" si="4"/>
        <v>500</v>
      </c>
      <c r="AZ22" s="144">
        <f t="shared" ref="AZ22:AZ30" si="5">SUM($D22:$AY22)</f>
        <v>21000</v>
      </c>
    </row>
    <row r="23" spans="1:52" x14ac:dyDescent="0.2">
      <c r="A23" s="163" t="s">
        <v>306</v>
      </c>
      <c r="B23" s="127">
        <v>2000</v>
      </c>
      <c r="C23" s="103" t="s">
        <v>292</v>
      </c>
      <c r="D23" s="103">
        <f>D$21*$B$23</f>
        <v>0</v>
      </c>
      <c r="E23" s="103">
        <f t="shared" ref="E23:AY23" si="6">E$21*$B$23</f>
        <v>0</v>
      </c>
      <c r="F23" s="103">
        <f t="shared" si="6"/>
        <v>0</v>
      </c>
      <c r="G23" s="103">
        <f t="shared" si="6"/>
        <v>0</v>
      </c>
      <c r="H23" s="103">
        <f t="shared" si="6"/>
        <v>0</v>
      </c>
      <c r="I23" s="103">
        <f t="shared" si="6"/>
        <v>0</v>
      </c>
      <c r="J23" s="103">
        <f t="shared" si="6"/>
        <v>0</v>
      </c>
      <c r="K23" s="103">
        <f t="shared" si="6"/>
        <v>0</v>
      </c>
      <c r="L23" s="103">
        <f t="shared" si="6"/>
        <v>0</v>
      </c>
      <c r="M23" s="103">
        <f t="shared" si="6"/>
        <v>0</v>
      </c>
      <c r="N23" s="103">
        <f t="shared" si="6"/>
        <v>0</v>
      </c>
      <c r="O23" s="103">
        <f t="shared" si="6"/>
        <v>0</v>
      </c>
      <c r="P23" s="103">
        <f t="shared" si="6"/>
        <v>0</v>
      </c>
      <c r="Q23" s="103">
        <f t="shared" si="6"/>
        <v>0</v>
      </c>
      <c r="R23" s="103">
        <f t="shared" si="6"/>
        <v>0</v>
      </c>
      <c r="S23" s="103">
        <f t="shared" si="6"/>
        <v>0</v>
      </c>
      <c r="T23" s="103">
        <f t="shared" si="6"/>
        <v>0</v>
      </c>
      <c r="U23" s="103">
        <f t="shared" si="6"/>
        <v>0</v>
      </c>
      <c r="V23" s="103">
        <f t="shared" si="6"/>
        <v>0</v>
      </c>
      <c r="W23" s="103">
        <f t="shared" si="6"/>
        <v>0</v>
      </c>
      <c r="X23" s="103">
        <f t="shared" si="6"/>
        <v>0</v>
      </c>
      <c r="Y23" s="103">
        <f t="shared" si="6"/>
        <v>0</v>
      </c>
      <c r="Z23" s="103">
        <f t="shared" si="6"/>
        <v>0</v>
      </c>
      <c r="AA23" s="103">
        <f t="shared" si="6"/>
        <v>0</v>
      </c>
      <c r="AB23" s="103">
        <f t="shared" si="6"/>
        <v>0</v>
      </c>
      <c r="AC23" s="103">
        <f t="shared" si="6"/>
        <v>0</v>
      </c>
      <c r="AD23" s="103">
        <f t="shared" si="6"/>
        <v>0</v>
      </c>
      <c r="AE23" s="103">
        <f t="shared" si="6"/>
        <v>0</v>
      </c>
      <c r="AF23" s="103">
        <f t="shared" si="6"/>
        <v>0</v>
      </c>
      <c r="AG23" s="103">
        <f t="shared" si="6"/>
        <v>0</v>
      </c>
      <c r="AH23" s="103">
        <f t="shared" si="6"/>
        <v>0</v>
      </c>
      <c r="AI23" s="103">
        <f t="shared" si="6"/>
        <v>0</v>
      </c>
      <c r="AJ23" s="103">
        <f t="shared" si="6"/>
        <v>0</v>
      </c>
      <c r="AK23" s="103">
        <f t="shared" si="6"/>
        <v>0</v>
      </c>
      <c r="AL23" s="103">
        <f t="shared" si="6"/>
        <v>0</v>
      </c>
      <c r="AM23" s="103">
        <f t="shared" si="6"/>
        <v>0</v>
      </c>
      <c r="AN23" s="103">
        <f t="shared" si="6"/>
        <v>0</v>
      </c>
      <c r="AO23" s="103">
        <f t="shared" si="6"/>
        <v>0</v>
      </c>
      <c r="AP23" s="103">
        <f t="shared" si="6"/>
        <v>0</v>
      </c>
      <c r="AQ23" s="103">
        <f t="shared" si="6"/>
        <v>0</v>
      </c>
      <c r="AR23" s="103">
        <f t="shared" si="6"/>
        <v>0</v>
      </c>
      <c r="AS23" s="103">
        <f t="shared" si="6"/>
        <v>0</v>
      </c>
      <c r="AT23" s="103">
        <f t="shared" si="6"/>
        <v>0</v>
      </c>
      <c r="AU23" s="103">
        <f t="shared" si="6"/>
        <v>0</v>
      </c>
      <c r="AV23" s="103">
        <f t="shared" si="6"/>
        <v>0</v>
      </c>
      <c r="AW23" s="103">
        <f t="shared" si="6"/>
        <v>0</v>
      </c>
      <c r="AX23" s="103">
        <f t="shared" si="6"/>
        <v>0</v>
      </c>
      <c r="AY23" s="103">
        <f t="shared" si="6"/>
        <v>0</v>
      </c>
      <c r="AZ23" s="142">
        <f t="shared" si="5"/>
        <v>0</v>
      </c>
    </row>
    <row r="24" spans="1:52" s="113" customFormat="1" x14ac:dyDescent="0.2">
      <c r="A24" s="164" t="s">
        <v>307</v>
      </c>
      <c r="B24" s="165">
        <v>1000</v>
      </c>
      <c r="C24" s="159" t="s">
        <v>292</v>
      </c>
      <c r="D24" s="109">
        <f>D$22*$B$24</f>
        <v>0</v>
      </c>
      <c r="E24" s="109">
        <f t="shared" ref="E24:AY24" si="7">E$22*$B$24</f>
        <v>500000</v>
      </c>
      <c r="F24" s="109">
        <f t="shared" si="7"/>
        <v>500000</v>
      </c>
      <c r="G24" s="109">
        <f t="shared" si="7"/>
        <v>500000</v>
      </c>
      <c r="H24" s="109">
        <f t="shared" si="7"/>
        <v>500000</v>
      </c>
      <c r="I24" s="109">
        <f t="shared" si="7"/>
        <v>500000</v>
      </c>
      <c r="J24" s="109">
        <f t="shared" si="7"/>
        <v>0</v>
      </c>
      <c r="K24" s="109">
        <f t="shared" si="7"/>
        <v>500000</v>
      </c>
      <c r="L24" s="109">
        <f t="shared" si="7"/>
        <v>500000</v>
      </c>
      <c r="M24" s="109">
        <f t="shared" si="7"/>
        <v>500000</v>
      </c>
      <c r="N24" s="109">
        <f t="shared" si="7"/>
        <v>500000</v>
      </c>
      <c r="O24" s="109">
        <f t="shared" si="7"/>
        <v>500000</v>
      </c>
      <c r="P24" s="109">
        <f t="shared" si="7"/>
        <v>500000</v>
      </c>
      <c r="Q24" s="109">
        <f t="shared" si="7"/>
        <v>500000</v>
      </c>
      <c r="R24" s="109">
        <f t="shared" si="7"/>
        <v>500000</v>
      </c>
      <c r="S24" s="109">
        <f t="shared" si="7"/>
        <v>500000</v>
      </c>
      <c r="T24" s="109">
        <f t="shared" si="7"/>
        <v>500000</v>
      </c>
      <c r="U24" s="109">
        <f t="shared" si="7"/>
        <v>500000</v>
      </c>
      <c r="V24" s="109">
        <f t="shared" si="7"/>
        <v>500000</v>
      </c>
      <c r="W24" s="109">
        <f t="shared" si="7"/>
        <v>0</v>
      </c>
      <c r="X24" s="109">
        <f t="shared" si="7"/>
        <v>0</v>
      </c>
      <c r="Y24" s="109">
        <f t="shared" si="7"/>
        <v>500000</v>
      </c>
      <c r="Z24" s="109">
        <f t="shared" si="7"/>
        <v>500000</v>
      </c>
      <c r="AA24" s="109">
        <f t="shared" si="7"/>
        <v>500000</v>
      </c>
      <c r="AB24" s="109">
        <f t="shared" si="7"/>
        <v>0</v>
      </c>
      <c r="AC24" s="109">
        <f t="shared" si="7"/>
        <v>500000</v>
      </c>
      <c r="AD24" s="109">
        <f t="shared" si="7"/>
        <v>500000</v>
      </c>
      <c r="AE24" s="109">
        <f t="shared" si="7"/>
        <v>0</v>
      </c>
      <c r="AF24" s="109">
        <f t="shared" si="7"/>
        <v>500000</v>
      </c>
      <c r="AG24" s="109">
        <f t="shared" si="7"/>
        <v>500000</v>
      </c>
      <c r="AH24" s="109">
        <f t="shared" si="7"/>
        <v>500000</v>
      </c>
      <c r="AI24" s="109">
        <f t="shared" si="7"/>
        <v>500000</v>
      </c>
      <c r="AJ24" s="109">
        <f t="shared" si="7"/>
        <v>500000</v>
      </c>
      <c r="AK24" s="109">
        <f t="shared" si="7"/>
        <v>500000</v>
      </c>
      <c r="AL24" s="109">
        <f t="shared" si="7"/>
        <v>500000</v>
      </c>
      <c r="AM24" s="109">
        <f t="shared" si="7"/>
        <v>500000</v>
      </c>
      <c r="AN24" s="109">
        <f t="shared" si="7"/>
        <v>500000</v>
      </c>
      <c r="AO24" s="109">
        <f t="shared" si="7"/>
        <v>500000</v>
      </c>
      <c r="AP24" s="109">
        <f t="shared" si="7"/>
        <v>500000</v>
      </c>
      <c r="AQ24" s="109">
        <f t="shared" si="7"/>
        <v>500000</v>
      </c>
      <c r="AR24" s="109">
        <f t="shared" si="7"/>
        <v>500000</v>
      </c>
      <c r="AS24" s="109">
        <f t="shared" si="7"/>
        <v>500000</v>
      </c>
      <c r="AT24" s="109">
        <f t="shared" si="7"/>
        <v>500000</v>
      </c>
      <c r="AU24" s="109">
        <f t="shared" si="7"/>
        <v>500000</v>
      </c>
      <c r="AV24" s="109">
        <f t="shared" si="7"/>
        <v>500000</v>
      </c>
      <c r="AW24" s="109">
        <f t="shared" si="7"/>
        <v>500000</v>
      </c>
      <c r="AX24" s="109">
        <f t="shared" si="7"/>
        <v>500000</v>
      </c>
      <c r="AY24" s="109">
        <f t="shared" si="7"/>
        <v>500000</v>
      </c>
      <c r="AZ24" s="144">
        <f t="shared" si="5"/>
        <v>21000000</v>
      </c>
    </row>
    <row r="25" spans="1:52" x14ac:dyDescent="0.2"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09"/>
    </row>
    <row r="26" spans="1:52" x14ac:dyDescent="0.2">
      <c r="A26" s="166" t="s">
        <v>18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</row>
    <row r="27" spans="1:52" x14ac:dyDescent="0.2">
      <c r="B27" s="138" t="s">
        <v>308</v>
      </c>
      <c r="C27" s="127">
        <v>22</v>
      </c>
      <c r="D27" s="127">
        <f>C$27-C$28+C$29</f>
        <v>22</v>
      </c>
      <c r="E27" s="127">
        <f t="shared" ref="E27:AY27" si="8">D27-D28+D29</f>
        <v>22</v>
      </c>
      <c r="F27" s="127">
        <f t="shared" si="8"/>
        <v>4</v>
      </c>
      <c r="G27" s="127">
        <f t="shared" si="8"/>
        <v>18</v>
      </c>
      <c r="H27" s="127">
        <f t="shared" si="8"/>
        <v>4</v>
      </c>
      <c r="I27" s="127">
        <f t="shared" si="8"/>
        <v>18</v>
      </c>
      <c r="J27" s="127">
        <f t="shared" si="8"/>
        <v>4</v>
      </c>
      <c r="K27" s="127">
        <f t="shared" si="8"/>
        <v>22</v>
      </c>
      <c r="L27" s="127">
        <f t="shared" si="8"/>
        <v>4</v>
      </c>
      <c r="M27" s="127">
        <f t="shared" si="8"/>
        <v>18</v>
      </c>
      <c r="N27" s="127">
        <f t="shared" si="8"/>
        <v>4</v>
      </c>
      <c r="O27" s="127">
        <f t="shared" si="8"/>
        <v>18</v>
      </c>
      <c r="P27" s="127">
        <f t="shared" si="8"/>
        <v>4</v>
      </c>
      <c r="Q27" s="127">
        <f t="shared" si="8"/>
        <v>18</v>
      </c>
      <c r="R27" s="127">
        <f t="shared" si="8"/>
        <v>4</v>
      </c>
      <c r="S27" s="127">
        <f t="shared" si="8"/>
        <v>18</v>
      </c>
      <c r="T27" s="127">
        <f t="shared" si="8"/>
        <v>4</v>
      </c>
      <c r="U27" s="127">
        <f t="shared" si="8"/>
        <v>18</v>
      </c>
      <c r="V27" s="127">
        <f t="shared" si="8"/>
        <v>4</v>
      </c>
      <c r="W27" s="127">
        <f t="shared" si="8"/>
        <v>18</v>
      </c>
      <c r="X27" s="127">
        <f t="shared" si="8"/>
        <v>22</v>
      </c>
      <c r="Y27" s="127">
        <f t="shared" si="8"/>
        <v>22</v>
      </c>
      <c r="Z27" s="127">
        <f t="shared" si="8"/>
        <v>4</v>
      </c>
      <c r="AA27" s="127">
        <f t="shared" si="8"/>
        <v>18</v>
      </c>
      <c r="AB27" s="127">
        <f t="shared" si="8"/>
        <v>4</v>
      </c>
      <c r="AC27" s="127">
        <f t="shared" si="8"/>
        <v>22</v>
      </c>
      <c r="AD27" s="127">
        <f t="shared" si="8"/>
        <v>4</v>
      </c>
      <c r="AE27" s="127">
        <f t="shared" si="8"/>
        <v>18</v>
      </c>
      <c r="AF27" s="127">
        <f t="shared" si="8"/>
        <v>22</v>
      </c>
      <c r="AG27" s="127">
        <f t="shared" si="8"/>
        <v>4</v>
      </c>
      <c r="AH27" s="127">
        <f t="shared" si="8"/>
        <v>18</v>
      </c>
      <c r="AI27" s="127">
        <f t="shared" si="8"/>
        <v>4</v>
      </c>
      <c r="AJ27" s="127">
        <f t="shared" si="8"/>
        <v>18</v>
      </c>
      <c r="AK27" s="127">
        <f t="shared" si="8"/>
        <v>4</v>
      </c>
      <c r="AL27" s="127">
        <f t="shared" si="8"/>
        <v>18</v>
      </c>
      <c r="AM27" s="127">
        <f t="shared" si="8"/>
        <v>4</v>
      </c>
      <c r="AN27" s="127">
        <f t="shared" si="8"/>
        <v>18</v>
      </c>
      <c r="AO27" s="127">
        <f t="shared" si="8"/>
        <v>4</v>
      </c>
      <c r="AP27" s="127">
        <f t="shared" si="8"/>
        <v>18</v>
      </c>
      <c r="AQ27" s="127">
        <f t="shared" si="8"/>
        <v>4</v>
      </c>
      <c r="AR27" s="127">
        <f t="shared" si="8"/>
        <v>18</v>
      </c>
      <c r="AS27" s="127">
        <f t="shared" si="8"/>
        <v>4</v>
      </c>
      <c r="AT27" s="127">
        <f t="shared" si="8"/>
        <v>18</v>
      </c>
      <c r="AU27" s="127">
        <f t="shared" si="8"/>
        <v>4</v>
      </c>
      <c r="AV27" s="127">
        <f t="shared" si="8"/>
        <v>18</v>
      </c>
      <c r="AW27" s="127">
        <f t="shared" si="8"/>
        <v>4</v>
      </c>
      <c r="AX27" s="127">
        <f t="shared" si="8"/>
        <v>18</v>
      </c>
      <c r="AY27" s="167">
        <f t="shared" si="8"/>
        <v>4</v>
      </c>
      <c r="AZ27" s="109"/>
    </row>
    <row r="28" spans="1:52" x14ac:dyDescent="0.2">
      <c r="B28" s="168" t="s">
        <v>309</v>
      </c>
      <c r="C28" s="113"/>
      <c r="D28" s="113">
        <v>0</v>
      </c>
      <c r="E28" s="113">
        <v>18</v>
      </c>
      <c r="F28" s="113">
        <v>4</v>
      </c>
      <c r="G28" s="113">
        <v>18</v>
      </c>
      <c r="H28" s="113">
        <v>4</v>
      </c>
      <c r="I28" s="113">
        <v>18</v>
      </c>
      <c r="J28" s="113">
        <v>0</v>
      </c>
      <c r="K28" s="113">
        <v>18</v>
      </c>
      <c r="L28" s="113">
        <v>4</v>
      </c>
      <c r="M28" s="113">
        <v>18</v>
      </c>
      <c r="N28" s="113">
        <v>4</v>
      </c>
      <c r="O28" s="113">
        <v>18</v>
      </c>
      <c r="P28" s="113">
        <v>4</v>
      </c>
      <c r="Q28" s="113">
        <v>18</v>
      </c>
      <c r="R28" s="113">
        <v>4</v>
      </c>
      <c r="S28" s="113">
        <v>18</v>
      </c>
      <c r="T28" s="113">
        <v>4</v>
      </c>
      <c r="U28" s="113">
        <v>18</v>
      </c>
      <c r="V28" s="113">
        <v>4</v>
      </c>
      <c r="W28" s="113">
        <v>0</v>
      </c>
      <c r="X28" s="113">
        <v>0</v>
      </c>
      <c r="Y28" s="113">
        <v>18</v>
      </c>
      <c r="Z28" s="113">
        <v>4</v>
      </c>
      <c r="AA28" s="113">
        <v>18</v>
      </c>
      <c r="AB28" s="113">
        <v>0</v>
      </c>
      <c r="AC28" s="113">
        <v>18</v>
      </c>
      <c r="AD28" s="113">
        <v>4</v>
      </c>
      <c r="AE28" s="113">
        <v>0</v>
      </c>
      <c r="AF28" s="113">
        <v>18</v>
      </c>
      <c r="AG28" s="113">
        <v>4</v>
      </c>
      <c r="AH28" s="113">
        <v>18</v>
      </c>
      <c r="AI28" s="113">
        <v>4</v>
      </c>
      <c r="AJ28" s="113">
        <v>18</v>
      </c>
      <c r="AK28" s="113">
        <v>4</v>
      </c>
      <c r="AL28" s="113">
        <v>18</v>
      </c>
      <c r="AM28" s="113">
        <v>4</v>
      </c>
      <c r="AN28" s="113">
        <v>18</v>
      </c>
      <c r="AO28" s="113">
        <v>4</v>
      </c>
      <c r="AP28" s="113">
        <v>18</v>
      </c>
      <c r="AQ28" s="113">
        <v>4</v>
      </c>
      <c r="AR28" s="113">
        <v>18</v>
      </c>
      <c r="AS28" s="113">
        <v>4</v>
      </c>
      <c r="AT28" s="113">
        <v>18</v>
      </c>
      <c r="AU28" s="113">
        <v>4</v>
      </c>
      <c r="AV28" s="113">
        <v>18</v>
      </c>
      <c r="AW28" s="113">
        <v>4</v>
      </c>
      <c r="AX28" s="113">
        <v>18</v>
      </c>
      <c r="AY28" s="169">
        <v>4</v>
      </c>
      <c r="AZ28" s="109"/>
    </row>
    <row r="29" spans="1:52" x14ac:dyDescent="0.2">
      <c r="B29" s="139" t="s">
        <v>310</v>
      </c>
      <c r="C29" s="128"/>
      <c r="D29" s="128">
        <f>C$28</f>
        <v>0</v>
      </c>
      <c r="E29" s="128">
        <f t="shared" ref="E29:AY29" si="9">D$28</f>
        <v>0</v>
      </c>
      <c r="F29" s="128">
        <f t="shared" si="9"/>
        <v>18</v>
      </c>
      <c r="G29" s="128">
        <f t="shared" si="9"/>
        <v>4</v>
      </c>
      <c r="H29" s="128">
        <f t="shared" si="9"/>
        <v>18</v>
      </c>
      <c r="I29" s="128">
        <f t="shared" si="9"/>
        <v>4</v>
      </c>
      <c r="J29" s="128">
        <f t="shared" si="9"/>
        <v>18</v>
      </c>
      <c r="K29" s="128">
        <f t="shared" si="9"/>
        <v>0</v>
      </c>
      <c r="L29" s="128">
        <f t="shared" si="9"/>
        <v>18</v>
      </c>
      <c r="M29" s="128">
        <f t="shared" si="9"/>
        <v>4</v>
      </c>
      <c r="N29" s="128">
        <f t="shared" si="9"/>
        <v>18</v>
      </c>
      <c r="O29" s="128">
        <f t="shared" si="9"/>
        <v>4</v>
      </c>
      <c r="P29" s="128">
        <f t="shared" si="9"/>
        <v>18</v>
      </c>
      <c r="Q29" s="128">
        <f t="shared" si="9"/>
        <v>4</v>
      </c>
      <c r="R29" s="128">
        <f t="shared" si="9"/>
        <v>18</v>
      </c>
      <c r="S29" s="128">
        <f t="shared" si="9"/>
        <v>4</v>
      </c>
      <c r="T29" s="128">
        <f t="shared" si="9"/>
        <v>18</v>
      </c>
      <c r="U29" s="128">
        <f t="shared" si="9"/>
        <v>4</v>
      </c>
      <c r="V29" s="128">
        <f t="shared" si="9"/>
        <v>18</v>
      </c>
      <c r="W29" s="128">
        <f t="shared" si="9"/>
        <v>4</v>
      </c>
      <c r="X29" s="128">
        <f t="shared" si="9"/>
        <v>0</v>
      </c>
      <c r="Y29" s="128">
        <f t="shared" si="9"/>
        <v>0</v>
      </c>
      <c r="Z29" s="128">
        <f t="shared" si="9"/>
        <v>18</v>
      </c>
      <c r="AA29" s="128">
        <f t="shared" si="9"/>
        <v>4</v>
      </c>
      <c r="AB29" s="128">
        <f t="shared" si="9"/>
        <v>18</v>
      </c>
      <c r="AC29" s="128">
        <f t="shared" si="9"/>
        <v>0</v>
      </c>
      <c r="AD29" s="128">
        <f t="shared" si="9"/>
        <v>18</v>
      </c>
      <c r="AE29" s="128">
        <f t="shared" si="9"/>
        <v>4</v>
      </c>
      <c r="AF29" s="128">
        <f t="shared" si="9"/>
        <v>0</v>
      </c>
      <c r="AG29" s="128">
        <f t="shared" si="9"/>
        <v>18</v>
      </c>
      <c r="AH29" s="128">
        <f t="shared" si="9"/>
        <v>4</v>
      </c>
      <c r="AI29" s="128">
        <f t="shared" si="9"/>
        <v>18</v>
      </c>
      <c r="AJ29" s="128">
        <f t="shared" si="9"/>
        <v>4</v>
      </c>
      <c r="AK29" s="128">
        <f t="shared" si="9"/>
        <v>18</v>
      </c>
      <c r="AL29" s="128">
        <f t="shared" si="9"/>
        <v>4</v>
      </c>
      <c r="AM29" s="128">
        <f t="shared" si="9"/>
        <v>18</v>
      </c>
      <c r="AN29" s="128">
        <f t="shared" si="9"/>
        <v>4</v>
      </c>
      <c r="AO29" s="128">
        <f t="shared" si="9"/>
        <v>18</v>
      </c>
      <c r="AP29" s="128">
        <f t="shared" si="9"/>
        <v>4</v>
      </c>
      <c r="AQ29" s="128">
        <f t="shared" si="9"/>
        <v>18</v>
      </c>
      <c r="AR29" s="128">
        <f t="shared" si="9"/>
        <v>4</v>
      </c>
      <c r="AS29" s="128">
        <f t="shared" si="9"/>
        <v>18</v>
      </c>
      <c r="AT29" s="128">
        <f t="shared" si="9"/>
        <v>4</v>
      </c>
      <c r="AU29" s="128">
        <f t="shared" si="9"/>
        <v>18</v>
      </c>
      <c r="AV29" s="128">
        <f t="shared" si="9"/>
        <v>4</v>
      </c>
      <c r="AW29" s="128">
        <f t="shared" si="9"/>
        <v>18</v>
      </c>
      <c r="AX29" s="128">
        <f t="shared" si="9"/>
        <v>4</v>
      </c>
      <c r="AY29" s="170">
        <f t="shared" si="9"/>
        <v>18</v>
      </c>
      <c r="AZ29" s="171"/>
    </row>
    <row r="30" spans="1:52" x14ac:dyDescent="0.2">
      <c r="A30" s="172" t="s">
        <v>311</v>
      </c>
      <c r="B30" s="147">
        <v>10</v>
      </c>
      <c r="C30" s="120" t="s">
        <v>292</v>
      </c>
      <c r="D30" s="120">
        <f>D$27*$B$30</f>
        <v>220</v>
      </c>
      <c r="E30" s="120">
        <f t="shared" ref="E30:AY30" si="10">E$27*$B$30</f>
        <v>220</v>
      </c>
      <c r="F30" s="120">
        <f t="shared" si="10"/>
        <v>40</v>
      </c>
      <c r="G30" s="120">
        <f t="shared" si="10"/>
        <v>180</v>
      </c>
      <c r="H30" s="120">
        <f t="shared" si="10"/>
        <v>40</v>
      </c>
      <c r="I30" s="120">
        <f t="shared" si="10"/>
        <v>180</v>
      </c>
      <c r="J30" s="120">
        <f t="shared" si="10"/>
        <v>40</v>
      </c>
      <c r="K30" s="120">
        <f t="shared" si="10"/>
        <v>220</v>
      </c>
      <c r="L30" s="120">
        <f t="shared" si="10"/>
        <v>40</v>
      </c>
      <c r="M30" s="120">
        <f t="shared" si="10"/>
        <v>180</v>
      </c>
      <c r="N30" s="120">
        <f t="shared" si="10"/>
        <v>40</v>
      </c>
      <c r="O30" s="120">
        <f t="shared" si="10"/>
        <v>180</v>
      </c>
      <c r="P30" s="120">
        <f t="shared" si="10"/>
        <v>40</v>
      </c>
      <c r="Q30" s="120">
        <f t="shared" si="10"/>
        <v>180</v>
      </c>
      <c r="R30" s="120">
        <f>R$27*$B$30</f>
        <v>40</v>
      </c>
      <c r="S30" s="120">
        <f t="shared" si="10"/>
        <v>180</v>
      </c>
      <c r="T30" s="120">
        <f t="shared" si="10"/>
        <v>40</v>
      </c>
      <c r="U30" s="120">
        <f t="shared" si="10"/>
        <v>180</v>
      </c>
      <c r="V30" s="120">
        <f t="shared" si="10"/>
        <v>40</v>
      </c>
      <c r="W30" s="120">
        <f t="shared" si="10"/>
        <v>180</v>
      </c>
      <c r="X30" s="120">
        <f t="shared" si="10"/>
        <v>220</v>
      </c>
      <c r="Y30" s="120">
        <f t="shared" si="10"/>
        <v>220</v>
      </c>
      <c r="Z30" s="120">
        <f t="shared" si="10"/>
        <v>40</v>
      </c>
      <c r="AA30" s="120">
        <f t="shared" si="10"/>
        <v>180</v>
      </c>
      <c r="AB30" s="120">
        <f t="shared" si="10"/>
        <v>40</v>
      </c>
      <c r="AC30" s="120">
        <f t="shared" si="10"/>
        <v>220</v>
      </c>
      <c r="AD30" s="120">
        <f t="shared" si="10"/>
        <v>40</v>
      </c>
      <c r="AE30" s="120">
        <f>AE$27*$B$30</f>
        <v>180</v>
      </c>
      <c r="AF30" s="120">
        <f t="shared" si="10"/>
        <v>220</v>
      </c>
      <c r="AG30" s="120">
        <f t="shared" si="10"/>
        <v>40</v>
      </c>
      <c r="AH30" s="120">
        <f t="shared" si="10"/>
        <v>180</v>
      </c>
      <c r="AI30" s="120">
        <f t="shared" si="10"/>
        <v>40</v>
      </c>
      <c r="AJ30" s="120">
        <f t="shared" si="10"/>
        <v>180</v>
      </c>
      <c r="AK30" s="120">
        <f t="shared" si="10"/>
        <v>40</v>
      </c>
      <c r="AL30" s="120">
        <f t="shared" si="10"/>
        <v>180</v>
      </c>
      <c r="AM30" s="120">
        <f t="shared" si="10"/>
        <v>40</v>
      </c>
      <c r="AN30" s="120">
        <f t="shared" si="10"/>
        <v>180</v>
      </c>
      <c r="AO30" s="120">
        <f t="shared" si="10"/>
        <v>40</v>
      </c>
      <c r="AP30" s="120">
        <f t="shared" si="10"/>
        <v>180</v>
      </c>
      <c r="AQ30" s="120">
        <f t="shared" si="10"/>
        <v>40</v>
      </c>
      <c r="AR30" s="120">
        <f t="shared" si="10"/>
        <v>180</v>
      </c>
      <c r="AS30" s="120">
        <f t="shared" si="10"/>
        <v>40</v>
      </c>
      <c r="AT30" s="120">
        <f t="shared" si="10"/>
        <v>180</v>
      </c>
      <c r="AU30" s="120">
        <f t="shared" si="10"/>
        <v>40</v>
      </c>
      <c r="AV30" s="120">
        <f t="shared" si="10"/>
        <v>180</v>
      </c>
      <c r="AW30" s="120">
        <f t="shared" si="10"/>
        <v>40</v>
      </c>
      <c r="AX30" s="120">
        <f t="shared" si="10"/>
        <v>180</v>
      </c>
      <c r="AY30" s="120">
        <f t="shared" si="10"/>
        <v>40</v>
      </c>
      <c r="AZ30" s="144">
        <f t="shared" si="5"/>
        <v>5840</v>
      </c>
    </row>
    <row r="32" spans="1:52" x14ac:dyDescent="0.2">
      <c r="A32" s="105" t="s">
        <v>299</v>
      </c>
    </row>
    <row r="33" spans="1:52" x14ac:dyDescent="0.2">
      <c r="A33" s="138" t="s">
        <v>22</v>
      </c>
      <c r="B33" s="138" t="s">
        <v>340</v>
      </c>
      <c r="C33" s="127"/>
      <c r="D33" s="127">
        <f>D$21*shipping_manufacturing!$F$27/100</f>
        <v>0</v>
      </c>
      <c r="E33" s="127">
        <f>E$21*shipping_manufacturing!$F$27/100</f>
        <v>0</v>
      </c>
      <c r="F33" s="127">
        <f>F$21*shipping_manufacturing!$F$27/100</f>
        <v>0</v>
      </c>
      <c r="G33" s="127">
        <f>G$21*shipping_manufacturing!$F$27/100</f>
        <v>0</v>
      </c>
      <c r="H33" s="127">
        <f>H$21*shipping_manufacturing!$F$27/100</f>
        <v>0</v>
      </c>
      <c r="I33" s="127">
        <f>I$21*shipping_manufacturing!$F$27/100</f>
        <v>0</v>
      </c>
      <c r="J33" s="127">
        <f>J$21*shipping_manufacturing!$F$27/100</f>
        <v>0</v>
      </c>
      <c r="K33" s="127">
        <f>K$21*shipping_manufacturing!$F$27/100</f>
        <v>0</v>
      </c>
      <c r="L33" s="127">
        <f>L$21*shipping_manufacturing!$F$27/100</f>
        <v>0</v>
      </c>
      <c r="M33" s="127">
        <f>M$21*shipping_manufacturing!$F$27/100</f>
        <v>0</v>
      </c>
      <c r="N33" s="127">
        <f>N$21*shipping_manufacturing!$F$27/100</f>
        <v>0</v>
      </c>
      <c r="O33" s="127">
        <f>O$21*shipping_manufacturing!$F$27/100</f>
        <v>0</v>
      </c>
      <c r="P33" s="127">
        <f>P$21*shipping_manufacturing!$F$27/100</f>
        <v>0</v>
      </c>
      <c r="Q33" s="127">
        <f>Q$21*shipping_manufacturing!$F$27/100</f>
        <v>0</v>
      </c>
      <c r="R33" s="127">
        <f>R$21*shipping_manufacturing!$F$27/100</f>
        <v>0</v>
      </c>
      <c r="S33" s="127">
        <f>S$21*shipping_manufacturing!$F$27/100</f>
        <v>0</v>
      </c>
      <c r="T33" s="127">
        <f>T$21*shipping_manufacturing!$F$27/100</f>
        <v>0</v>
      </c>
      <c r="U33" s="127">
        <f>U$21*shipping_manufacturing!$F$27/100</f>
        <v>0</v>
      </c>
      <c r="V33" s="127">
        <f>V$21*shipping_manufacturing!$F$27/100</f>
        <v>0</v>
      </c>
      <c r="W33" s="127">
        <f>W$21*shipping_manufacturing!$F$27/100</f>
        <v>0</v>
      </c>
      <c r="X33" s="127">
        <f>X$21*shipping_manufacturing!$F$27/100</f>
        <v>0</v>
      </c>
      <c r="Y33" s="127">
        <f>Y$21*shipping_manufacturing!$F$27/100</f>
        <v>0</v>
      </c>
      <c r="Z33" s="127">
        <f>Z$21*shipping_manufacturing!$F$27/100</f>
        <v>0</v>
      </c>
      <c r="AA33" s="127">
        <f>AA$21*shipping_manufacturing!$F$27/100</f>
        <v>0</v>
      </c>
      <c r="AB33" s="127">
        <f>AB$21*shipping_manufacturing!$F$27/100</f>
        <v>0</v>
      </c>
      <c r="AC33" s="127">
        <f>AC$21*shipping_manufacturing!$F$27/100</f>
        <v>0</v>
      </c>
      <c r="AD33" s="127">
        <f>AD$21*shipping_manufacturing!$F$27/100</f>
        <v>0</v>
      </c>
      <c r="AE33" s="127">
        <f>AE$21*shipping_manufacturing!$F$27/100</f>
        <v>0</v>
      </c>
      <c r="AF33" s="127">
        <f>AF$21*shipping_manufacturing!$F$27/100</f>
        <v>0</v>
      </c>
      <c r="AG33" s="127">
        <f>AG$21*shipping_manufacturing!$F$27/100</f>
        <v>0</v>
      </c>
      <c r="AH33" s="127">
        <f>AH$21*shipping_manufacturing!$F$27/100</f>
        <v>0</v>
      </c>
      <c r="AI33" s="127">
        <f>AI$21*shipping_manufacturing!$F$27/100</f>
        <v>0</v>
      </c>
      <c r="AJ33" s="127">
        <f>AJ$21*shipping_manufacturing!$F$27/100</f>
        <v>0</v>
      </c>
      <c r="AK33" s="127">
        <f>AK$21*shipping_manufacturing!$F$27/100</f>
        <v>0</v>
      </c>
      <c r="AL33" s="127">
        <f>AL$21*shipping_manufacturing!$F$27/100</f>
        <v>0</v>
      </c>
      <c r="AM33" s="127">
        <f>AM$21*shipping_manufacturing!$F$27/100</f>
        <v>0</v>
      </c>
      <c r="AN33" s="127">
        <f>AN$21*shipping_manufacturing!$F$27/100</f>
        <v>0</v>
      </c>
      <c r="AO33" s="127">
        <f>AO$21*shipping_manufacturing!$F$27/100</f>
        <v>0</v>
      </c>
      <c r="AP33" s="127">
        <f>AP$21*shipping_manufacturing!$F$27/100</f>
        <v>0</v>
      </c>
      <c r="AQ33" s="127">
        <f>AQ$21*shipping_manufacturing!$F$27/100</f>
        <v>0</v>
      </c>
      <c r="AR33" s="127">
        <f>AR$21*shipping_manufacturing!$F$27/100</f>
        <v>0</v>
      </c>
      <c r="AS33" s="127">
        <f>AS$21*shipping_manufacturing!$F$27/100</f>
        <v>0</v>
      </c>
      <c r="AT33" s="127">
        <f>AT$21*shipping_manufacturing!$F$27/100</f>
        <v>0</v>
      </c>
      <c r="AU33" s="127">
        <f>AU$21*shipping_manufacturing!$F$27/100</f>
        <v>0</v>
      </c>
      <c r="AV33" s="127">
        <f>AV$21*shipping_manufacturing!$F$27/100</f>
        <v>0</v>
      </c>
      <c r="AW33" s="127">
        <f>AW$21*shipping_manufacturing!$F$27/100</f>
        <v>0</v>
      </c>
      <c r="AX33" s="127">
        <f>AX$21*shipping_manufacturing!$F$27/100</f>
        <v>0</v>
      </c>
      <c r="AY33" s="127">
        <f>AY$21*shipping_manufacturing!$F$27/100</f>
        <v>0</v>
      </c>
    </row>
    <row r="34" spans="1:52" x14ac:dyDescent="0.2">
      <c r="A34" s="116" t="s">
        <v>339</v>
      </c>
      <c r="B34" s="168" t="s">
        <v>341</v>
      </c>
      <c r="C34" s="113"/>
      <c r="D34" s="113">
        <f>D$22*shipping_manufacturing!$G$27/100</f>
        <v>0</v>
      </c>
      <c r="E34" s="113">
        <f>E$22*shipping_manufacturing!$G$27/100</f>
        <v>250</v>
      </c>
      <c r="F34" s="113">
        <f>F$22*shipping_manufacturing!$G$27/100</f>
        <v>250</v>
      </c>
      <c r="G34" s="113">
        <f>G$22*shipping_manufacturing!$G$27/100</f>
        <v>250</v>
      </c>
      <c r="H34" s="113">
        <f>H$22*shipping_manufacturing!$G$27/100</f>
        <v>250</v>
      </c>
      <c r="I34" s="113">
        <f>I$22*shipping_manufacturing!$G$27/100</f>
        <v>250</v>
      </c>
      <c r="J34" s="113">
        <f>J$22*shipping_manufacturing!$G$27/100</f>
        <v>0</v>
      </c>
      <c r="K34" s="113">
        <f>K$22*shipping_manufacturing!$G$27/100</f>
        <v>250</v>
      </c>
      <c r="L34" s="113">
        <f>L$22*shipping_manufacturing!$G$27/100</f>
        <v>250</v>
      </c>
      <c r="M34" s="113">
        <f>M$22*shipping_manufacturing!$G$27/100</f>
        <v>250</v>
      </c>
      <c r="N34" s="113">
        <f>N$22*shipping_manufacturing!$G$27/100</f>
        <v>250</v>
      </c>
      <c r="O34" s="113">
        <f>O$22*shipping_manufacturing!$G$27/100</f>
        <v>250</v>
      </c>
      <c r="P34" s="113">
        <f>P$22*shipping_manufacturing!$G$27/100</f>
        <v>250</v>
      </c>
      <c r="Q34" s="113">
        <f>Q$22*shipping_manufacturing!$G$27/100</f>
        <v>250</v>
      </c>
      <c r="R34" s="113">
        <f>R$22*shipping_manufacturing!$G$27/100</f>
        <v>250</v>
      </c>
      <c r="S34" s="113">
        <f>S$22*shipping_manufacturing!$G$27/100</f>
        <v>250</v>
      </c>
      <c r="T34" s="113">
        <f>T$22*shipping_manufacturing!$G$27/100</f>
        <v>250</v>
      </c>
      <c r="U34" s="113">
        <f>U$22*shipping_manufacturing!$G$27/100</f>
        <v>250</v>
      </c>
      <c r="V34" s="113">
        <f>V$22*shipping_manufacturing!$G$27/100</f>
        <v>250</v>
      </c>
      <c r="W34" s="113">
        <f>W$22*shipping_manufacturing!$G$27/100</f>
        <v>0</v>
      </c>
      <c r="X34" s="113">
        <f>X$22*shipping_manufacturing!$G$27/100</f>
        <v>0</v>
      </c>
      <c r="Y34" s="113">
        <f>Y$22*shipping_manufacturing!$G$27/100</f>
        <v>250</v>
      </c>
      <c r="Z34" s="113">
        <f>Z$22*shipping_manufacturing!$G$27/100</f>
        <v>250</v>
      </c>
      <c r="AA34" s="113">
        <f>AA$22*shipping_manufacturing!$G$27/100</f>
        <v>250</v>
      </c>
      <c r="AB34" s="113">
        <f>AB$22*shipping_manufacturing!$G$27/100</f>
        <v>0</v>
      </c>
      <c r="AC34" s="113">
        <f>AC$22*shipping_manufacturing!$G$27/100</f>
        <v>250</v>
      </c>
      <c r="AD34" s="113">
        <f>AD$22*shipping_manufacturing!$G$27/100</f>
        <v>250</v>
      </c>
      <c r="AE34" s="113">
        <f>AE$22*shipping_manufacturing!$G$27/100</f>
        <v>0</v>
      </c>
      <c r="AF34" s="113">
        <f>AF$22*shipping_manufacturing!$G$27/100</f>
        <v>250</v>
      </c>
      <c r="AG34" s="113">
        <f>AG$22*shipping_manufacturing!$G$27/100</f>
        <v>250</v>
      </c>
      <c r="AH34" s="113">
        <f>AH$22*shipping_manufacturing!$G$27/100</f>
        <v>250</v>
      </c>
      <c r="AI34" s="113">
        <f>AI$22*shipping_manufacturing!$G$27/100</f>
        <v>250</v>
      </c>
      <c r="AJ34" s="113">
        <f>AJ$22*shipping_manufacturing!$G$27/100</f>
        <v>250</v>
      </c>
      <c r="AK34" s="113">
        <f>AK$22*shipping_manufacturing!$G$27/100</f>
        <v>250</v>
      </c>
      <c r="AL34" s="113">
        <f>AL$22*shipping_manufacturing!$G$27/100</f>
        <v>250</v>
      </c>
      <c r="AM34" s="113">
        <f>AM$22*shipping_manufacturing!$G$27/100</f>
        <v>250</v>
      </c>
      <c r="AN34" s="113">
        <f>AN$22*shipping_manufacturing!$G$27/100</f>
        <v>250</v>
      </c>
      <c r="AO34" s="113">
        <f>AO$22*shipping_manufacturing!$G$27/100</f>
        <v>250</v>
      </c>
      <c r="AP34" s="113">
        <f>AP$22*shipping_manufacturing!$G$27/100</f>
        <v>250</v>
      </c>
      <c r="AQ34" s="113">
        <f>AQ$22*shipping_manufacturing!$G$27/100</f>
        <v>250</v>
      </c>
      <c r="AR34" s="113">
        <f>AR$22*shipping_manufacturing!$G$27/100</f>
        <v>250</v>
      </c>
      <c r="AS34" s="113">
        <f>AS$22*shipping_manufacturing!$G$27/100</f>
        <v>250</v>
      </c>
      <c r="AT34" s="113">
        <f>AT$22*shipping_manufacturing!$G$27/100</f>
        <v>250</v>
      </c>
      <c r="AU34" s="113">
        <f>AU$22*shipping_manufacturing!$G$27/100</f>
        <v>250</v>
      </c>
      <c r="AV34" s="113">
        <f>AV$22*shipping_manufacturing!$G$27/100</f>
        <v>250</v>
      </c>
      <c r="AW34" s="113">
        <f>AW$22*shipping_manufacturing!$G$27/100</f>
        <v>250</v>
      </c>
      <c r="AX34" s="113">
        <f>AX$22*shipping_manufacturing!$G$27/100</f>
        <v>250</v>
      </c>
      <c r="AY34" s="113">
        <f>AY$22*shipping_manufacturing!$G$27/100</f>
        <v>250</v>
      </c>
    </row>
    <row r="35" spans="1:52" x14ac:dyDescent="0.2">
      <c r="A35" s="113">
        <v>1225</v>
      </c>
      <c r="B35" s="168" t="s">
        <v>342</v>
      </c>
      <c r="C35" s="113"/>
      <c r="D35" s="113">
        <f>SUM(D33:D34)</f>
        <v>0</v>
      </c>
      <c r="E35" s="113">
        <f t="shared" ref="E35:AY35" si="11">SUM(E33:E34)</f>
        <v>250</v>
      </c>
      <c r="F35" s="113">
        <f t="shared" si="11"/>
        <v>250</v>
      </c>
      <c r="G35" s="113">
        <f t="shared" si="11"/>
        <v>250</v>
      </c>
      <c r="H35" s="113">
        <f t="shared" si="11"/>
        <v>250</v>
      </c>
      <c r="I35" s="113">
        <f t="shared" si="11"/>
        <v>250</v>
      </c>
      <c r="J35" s="113">
        <f t="shared" si="11"/>
        <v>0</v>
      </c>
      <c r="K35" s="113">
        <f t="shared" si="11"/>
        <v>250</v>
      </c>
      <c r="L35" s="113">
        <f t="shared" si="11"/>
        <v>250</v>
      </c>
      <c r="M35" s="113">
        <f t="shared" si="11"/>
        <v>250</v>
      </c>
      <c r="N35" s="113">
        <f t="shared" si="11"/>
        <v>250</v>
      </c>
      <c r="O35" s="113">
        <f t="shared" si="11"/>
        <v>250</v>
      </c>
      <c r="P35" s="113">
        <f t="shared" si="11"/>
        <v>250</v>
      </c>
      <c r="Q35" s="113">
        <f t="shared" si="11"/>
        <v>250</v>
      </c>
      <c r="R35" s="113">
        <f t="shared" si="11"/>
        <v>250</v>
      </c>
      <c r="S35" s="113">
        <f t="shared" si="11"/>
        <v>250</v>
      </c>
      <c r="T35" s="113">
        <f t="shared" si="11"/>
        <v>250</v>
      </c>
      <c r="U35" s="113">
        <f t="shared" si="11"/>
        <v>250</v>
      </c>
      <c r="V35" s="113">
        <f t="shared" si="11"/>
        <v>250</v>
      </c>
      <c r="W35" s="113">
        <f t="shared" si="11"/>
        <v>0</v>
      </c>
      <c r="X35" s="113">
        <f t="shared" si="11"/>
        <v>0</v>
      </c>
      <c r="Y35" s="113">
        <f t="shared" si="11"/>
        <v>250</v>
      </c>
      <c r="Z35" s="113">
        <f t="shared" si="11"/>
        <v>250</v>
      </c>
      <c r="AA35" s="113">
        <f t="shared" si="11"/>
        <v>250</v>
      </c>
      <c r="AB35" s="113">
        <f t="shared" si="11"/>
        <v>0</v>
      </c>
      <c r="AC35" s="113">
        <f t="shared" si="11"/>
        <v>250</v>
      </c>
      <c r="AD35" s="113">
        <f t="shared" si="11"/>
        <v>250</v>
      </c>
      <c r="AE35" s="113">
        <f t="shared" si="11"/>
        <v>0</v>
      </c>
      <c r="AF35" s="113">
        <f t="shared" si="11"/>
        <v>250</v>
      </c>
      <c r="AG35" s="113">
        <f t="shared" si="11"/>
        <v>250</v>
      </c>
      <c r="AH35" s="113">
        <f t="shared" si="11"/>
        <v>250</v>
      </c>
      <c r="AI35" s="113">
        <f t="shared" si="11"/>
        <v>250</v>
      </c>
      <c r="AJ35" s="113">
        <f t="shared" si="11"/>
        <v>250</v>
      </c>
      <c r="AK35" s="113">
        <f t="shared" si="11"/>
        <v>250</v>
      </c>
      <c r="AL35" s="113">
        <f t="shared" si="11"/>
        <v>250</v>
      </c>
      <c r="AM35" s="113">
        <f t="shared" si="11"/>
        <v>250</v>
      </c>
      <c r="AN35" s="113">
        <f t="shared" si="11"/>
        <v>250</v>
      </c>
      <c r="AO35" s="113">
        <f t="shared" si="11"/>
        <v>250</v>
      </c>
      <c r="AP35" s="113">
        <f t="shared" si="11"/>
        <v>250</v>
      </c>
      <c r="AQ35" s="113">
        <f t="shared" si="11"/>
        <v>250</v>
      </c>
      <c r="AR35" s="113">
        <f t="shared" si="11"/>
        <v>250</v>
      </c>
      <c r="AS35" s="113">
        <f t="shared" si="11"/>
        <v>250</v>
      </c>
      <c r="AT35" s="113">
        <f t="shared" si="11"/>
        <v>250</v>
      </c>
      <c r="AU35" s="113">
        <f t="shared" si="11"/>
        <v>250</v>
      </c>
      <c r="AV35" s="113">
        <f t="shared" si="11"/>
        <v>250</v>
      </c>
      <c r="AW35" s="113">
        <f t="shared" si="11"/>
        <v>250</v>
      </c>
      <c r="AX35" s="113">
        <f t="shared" si="11"/>
        <v>250</v>
      </c>
      <c r="AY35" s="113">
        <f t="shared" si="11"/>
        <v>250</v>
      </c>
    </row>
    <row r="36" spans="1:52" x14ac:dyDescent="0.2">
      <c r="A36" s="113"/>
      <c r="B36" s="168" t="s">
        <v>343</v>
      </c>
      <c r="C36" s="113"/>
      <c r="D36" s="113"/>
      <c r="E36" s="113">
        <v>0</v>
      </c>
      <c r="F36" s="113">
        <v>0</v>
      </c>
      <c r="G36" s="113">
        <v>0</v>
      </c>
      <c r="H36" s="113">
        <v>0</v>
      </c>
      <c r="I36" s="113">
        <v>0</v>
      </c>
      <c r="J36" s="113"/>
      <c r="K36" s="113">
        <v>0</v>
      </c>
      <c r="L36" s="113">
        <v>0</v>
      </c>
      <c r="M36" s="113">
        <v>0</v>
      </c>
      <c r="N36" s="113">
        <v>0</v>
      </c>
      <c r="O36" s="113">
        <v>0</v>
      </c>
      <c r="P36" s="113">
        <v>0</v>
      </c>
      <c r="Q36" s="113">
        <v>0</v>
      </c>
      <c r="R36" s="113">
        <v>0</v>
      </c>
      <c r="S36" s="113">
        <v>0</v>
      </c>
      <c r="T36" s="113">
        <v>0</v>
      </c>
      <c r="U36" s="113">
        <v>0</v>
      </c>
      <c r="V36" s="113">
        <v>0</v>
      </c>
      <c r="W36" s="113"/>
      <c r="X36" s="113"/>
      <c r="Y36" s="113">
        <v>0</v>
      </c>
      <c r="Z36" s="113">
        <v>0</v>
      </c>
      <c r="AA36" s="113">
        <v>0</v>
      </c>
      <c r="AB36" s="113"/>
      <c r="AC36" s="113">
        <v>0</v>
      </c>
      <c r="AD36" s="113">
        <v>0</v>
      </c>
      <c r="AE36" s="113"/>
      <c r="AF36" s="113">
        <v>0</v>
      </c>
      <c r="AG36" s="113">
        <v>0</v>
      </c>
      <c r="AH36" s="113">
        <v>0</v>
      </c>
      <c r="AI36" s="113">
        <v>0</v>
      </c>
      <c r="AJ36" s="113">
        <v>0</v>
      </c>
      <c r="AK36" s="113">
        <v>0</v>
      </c>
      <c r="AL36" s="113">
        <v>0</v>
      </c>
      <c r="AM36" s="113">
        <v>0</v>
      </c>
      <c r="AN36" s="113">
        <v>0</v>
      </c>
      <c r="AO36" s="113">
        <v>0</v>
      </c>
      <c r="AP36" s="113">
        <v>0</v>
      </c>
      <c r="AQ36" s="113">
        <v>0</v>
      </c>
      <c r="AR36" s="113">
        <v>0</v>
      </c>
      <c r="AS36" s="113">
        <v>0</v>
      </c>
      <c r="AT36" s="113">
        <v>0</v>
      </c>
      <c r="AU36" s="113">
        <v>0</v>
      </c>
      <c r="AV36" s="113">
        <v>0</v>
      </c>
      <c r="AW36" s="113">
        <v>0</v>
      </c>
      <c r="AX36" s="113">
        <v>0</v>
      </c>
      <c r="AY36" s="113">
        <v>0</v>
      </c>
    </row>
    <row r="37" spans="1:52" x14ac:dyDescent="0.2">
      <c r="A37" s="113"/>
      <c r="B37" s="168" t="s">
        <v>344</v>
      </c>
      <c r="C37" s="113"/>
      <c r="D37" s="113"/>
      <c r="E37" s="113">
        <v>250</v>
      </c>
      <c r="F37" s="113">
        <v>60</v>
      </c>
      <c r="G37" s="113">
        <v>250</v>
      </c>
      <c r="H37" s="113">
        <v>60</v>
      </c>
      <c r="I37" s="113">
        <v>250</v>
      </c>
      <c r="J37" s="113"/>
      <c r="K37" s="113">
        <v>250</v>
      </c>
      <c r="L37" s="113">
        <v>60</v>
      </c>
      <c r="M37" s="113">
        <v>250</v>
      </c>
      <c r="N37" s="113">
        <v>60</v>
      </c>
      <c r="O37" s="113">
        <v>250</v>
      </c>
      <c r="P37" s="113">
        <v>60</v>
      </c>
      <c r="Q37" s="113">
        <v>250</v>
      </c>
      <c r="R37" s="113">
        <v>60</v>
      </c>
      <c r="S37" s="113">
        <v>250</v>
      </c>
      <c r="T37" s="113">
        <v>60</v>
      </c>
      <c r="U37" s="113">
        <v>250</v>
      </c>
      <c r="V37" s="113">
        <v>60</v>
      </c>
      <c r="W37" s="113"/>
      <c r="X37" s="113"/>
      <c r="Y37" s="113">
        <v>250</v>
      </c>
      <c r="Z37" s="113">
        <v>60</v>
      </c>
      <c r="AA37" s="113">
        <v>250</v>
      </c>
      <c r="AB37" s="113"/>
      <c r="AC37" s="113">
        <v>250</v>
      </c>
      <c r="AD37" s="113">
        <v>60</v>
      </c>
      <c r="AE37" s="113"/>
      <c r="AF37" s="113">
        <v>250</v>
      </c>
      <c r="AG37" s="113">
        <v>60</v>
      </c>
      <c r="AH37" s="113">
        <v>250</v>
      </c>
      <c r="AI37" s="113">
        <v>60</v>
      </c>
      <c r="AJ37" s="113">
        <v>250</v>
      </c>
      <c r="AK37" s="113">
        <v>60</v>
      </c>
      <c r="AL37" s="113">
        <v>250</v>
      </c>
      <c r="AM37" s="113">
        <v>60</v>
      </c>
      <c r="AN37" s="113">
        <v>250</v>
      </c>
      <c r="AO37" s="113">
        <v>60</v>
      </c>
      <c r="AP37" s="113">
        <v>250</v>
      </c>
      <c r="AQ37" s="113">
        <v>60</v>
      </c>
      <c r="AR37" s="113">
        <v>250</v>
      </c>
      <c r="AS37" s="113">
        <v>60</v>
      </c>
      <c r="AT37" s="113">
        <v>250</v>
      </c>
      <c r="AU37" s="113">
        <v>60</v>
      </c>
      <c r="AV37" s="113">
        <v>250</v>
      </c>
      <c r="AW37" s="113">
        <v>60</v>
      </c>
      <c r="AX37" s="113">
        <v>250</v>
      </c>
      <c r="AY37" s="113">
        <v>60</v>
      </c>
    </row>
    <row r="38" spans="1:52" x14ac:dyDescent="0.2">
      <c r="A38" s="113"/>
      <c r="B38" s="168" t="s">
        <v>345</v>
      </c>
      <c r="C38" s="113"/>
      <c r="D38" s="113"/>
      <c r="E38" s="113">
        <v>9</v>
      </c>
      <c r="F38" s="113">
        <v>2</v>
      </c>
      <c r="G38" s="113">
        <v>9</v>
      </c>
      <c r="H38" s="113">
        <v>2</v>
      </c>
      <c r="I38" s="113">
        <v>9</v>
      </c>
      <c r="J38" s="113"/>
      <c r="K38" s="113">
        <v>9</v>
      </c>
      <c r="L38" s="113">
        <v>2</v>
      </c>
      <c r="M38" s="113">
        <v>9</v>
      </c>
      <c r="N38" s="113">
        <v>2</v>
      </c>
      <c r="O38" s="113">
        <v>9</v>
      </c>
      <c r="P38" s="113">
        <v>2</v>
      </c>
      <c r="Q38" s="113">
        <v>9</v>
      </c>
      <c r="R38" s="113">
        <v>2</v>
      </c>
      <c r="S38" s="113">
        <v>9</v>
      </c>
      <c r="T38" s="113">
        <v>2</v>
      </c>
      <c r="U38" s="113">
        <v>9</v>
      </c>
      <c r="V38" s="113">
        <v>2</v>
      </c>
      <c r="W38" s="113"/>
      <c r="X38" s="113"/>
      <c r="Y38" s="113">
        <v>9</v>
      </c>
      <c r="Z38" s="113">
        <v>2</v>
      </c>
      <c r="AA38" s="113">
        <v>9</v>
      </c>
      <c r="AB38" s="113"/>
      <c r="AC38" s="113">
        <v>9</v>
      </c>
      <c r="AD38" s="113">
        <v>2</v>
      </c>
      <c r="AE38" s="113"/>
      <c r="AF38" s="113">
        <v>9</v>
      </c>
      <c r="AG38" s="113">
        <v>2</v>
      </c>
      <c r="AH38" s="113">
        <v>9</v>
      </c>
      <c r="AI38" s="113">
        <v>2</v>
      </c>
      <c r="AJ38" s="113">
        <v>9</v>
      </c>
      <c r="AK38" s="113">
        <v>2</v>
      </c>
      <c r="AL38" s="113">
        <v>9</v>
      </c>
      <c r="AM38" s="113">
        <v>2</v>
      </c>
      <c r="AN38" s="113">
        <v>9</v>
      </c>
      <c r="AO38" s="113">
        <v>2</v>
      </c>
      <c r="AP38" s="113">
        <v>9</v>
      </c>
      <c r="AQ38" s="113">
        <v>2</v>
      </c>
      <c r="AR38" s="113">
        <v>9</v>
      </c>
      <c r="AS38" s="113">
        <v>2</v>
      </c>
      <c r="AT38" s="113">
        <v>9</v>
      </c>
      <c r="AU38" s="113">
        <v>2</v>
      </c>
      <c r="AV38" s="113">
        <v>9</v>
      </c>
      <c r="AW38" s="113">
        <v>2</v>
      </c>
      <c r="AX38" s="113">
        <v>9</v>
      </c>
      <c r="AY38" s="113">
        <v>2</v>
      </c>
    </row>
    <row r="39" spans="1:52" x14ac:dyDescent="0.2">
      <c r="A39" s="113"/>
      <c r="B39" s="168" t="s">
        <v>346</v>
      </c>
      <c r="C39" s="113"/>
      <c r="D39" s="113">
        <f>D33-D36</f>
        <v>0</v>
      </c>
      <c r="E39" s="113">
        <f t="shared" ref="E39:AY39" si="12">E33-E36</f>
        <v>0</v>
      </c>
      <c r="F39" s="113">
        <f t="shared" si="12"/>
        <v>0</v>
      </c>
      <c r="G39" s="113">
        <f t="shared" si="12"/>
        <v>0</v>
      </c>
      <c r="H39" s="113">
        <f t="shared" si="12"/>
        <v>0</v>
      </c>
      <c r="I39" s="113">
        <f t="shared" si="12"/>
        <v>0</v>
      </c>
      <c r="J39" s="113">
        <f t="shared" si="12"/>
        <v>0</v>
      </c>
      <c r="K39" s="113">
        <f t="shared" si="12"/>
        <v>0</v>
      </c>
      <c r="L39" s="113">
        <f t="shared" si="12"/>
        <v>0</v>
      </c>
      <c r="M39" s="113">
        <f t="shared" si="12"/>
        <v>0</v>
      </c>
      <c r="N39" s="113">
        <f t="shared" si="12"/>
        <v>0</v>
      </c>
      <c r="O39" s="113">
        <f t="shared" si="12"/>
        <v>0</v>
      </c>
      <c r="P39" s="113">
        <f t="shared" si="12"/>
        <v>0</v>
      </c>
      <c r="Q39" s="113">
        <f t="shared" si="12"/>
        <v>0</v>
      </c>
      <c r="R39" s="113">
        <f t="shared" si="12"/>
        <v>0</v>
      </c>
      <c r="S39" s="113">
        <f t="shared" si="12"/>
        <v>0</v>
      </c>
      <c r="T39" s="113">
        <f t="shared" si="12"/>
        <v>0</v>
      </c>
      <c r="U39" s="113">
        <f t="shared" si="12"/>
        <v>0</v>
      </c>
      <c r="V39" s="113">
        <f t="shared" si="12"/>
        <v>0</v>
      </c>
      <c r="W39" s="113">
        <f t="shared" si="12"/>
        <v>0</v>
      </c>
      <c r="X39" s="113">
        <f t="shared" si="12"/>
        <v>0</v>
      </c>
      <c r="Y39" s="113">
        <f t="shared" si="12"/>
        <v>0</v>
      </c>
      <c r="Z39" s="113">
        <f t="shared" si="12"/>
        <v>0</v>
      </c>
      <c r="AA39" s="113">
        <f t="shared" si="12"/>
        <v>0</v>
      </c>
      <c r="AB39" s="113">
        <f t="shared" si="12"/>
        <v>0</v>
      </c>
      <c r="AC39" s="113">
        <f t="shared" si="12"/>
        <v>0</v>
      </c>
      <c r="AD39" s="113">
        <f t="shared" si="12"/>
        <v>0</v>
      </c>
      <c r="AE39" s="113">
        <f t="shared" si="12"/>
        <v>0</v>
      </c>
      <c r="AF39" s="113">
        <f t="shared" si="12"/>
        <v>0</v>
      </c>
      <c r="AG39" s="113">
        <f t="shared" si="12"/>
        <v>0</v>
      </c>
      <c r="AH39" s="113">
        <f t="shared" si="12"/>
        <v>0</v>
      </c>
      <c r="AI39" s="113">
        <f t="shared" si="12"/>
        <v>0</v>
      </c>
      <c r="AJ39" s="113">
        <f t="shared" si="12"/>
        <v>0</v>
      </c>
      <c r="AK39" s="113">
        <f t="shared" si="12"/>
        <v>0</v>
      </c>
      <c r="AL39" s="113">
        <f t="shared" si="12"/>
        <v>0</v>
      </c>
      <c r="AM39" s="113">
        <f t="shared" si="12"/>
        <v>0</v>
      </c>
      <c r="AN39" s="113">
        <f t="shared" si="12"/>
        <v>0</v>
      </c>
      <c r="AO39" s="113">
        <f t="shared" si="12"/>
        <v>0</v>
      </c>
      <c r="AP39" s="113">
        <f t="shared" si="12"/>
        <v>0</v>
      </c>
      <c r="AQ39" s="113">
        <f t="shared" si="12"/>
        <v>0</v>
      </c>
      <c r="AR39" s="113">
        <f t="shared" si="12"/>
        <v>0</v>
      </c>
      <c r="AS39" s="113">
        <f t="shared" si="12"/>
        <v>0</v>
      </c>
      <c r="AT39" s="113">
        <f t="shared" si="12"/>
        <v>0</v>
      </c>
      <c r="AU39" s="113">
        <f t="shared" si="12"/>
        <v>0</v>
      </c>
      <c r="AV39" s="113">
        <f t="shared" si="12"/>
        <v>0</v>
      </c>
      <c r="AW39" s="113">
        <f t="shared" si="12"/>
        <v>0</v>
      </c>
      <c r="AX39" s="113">
        <f t="shared" si="12"/>
        <v>0</v>
      </c>
      <c r="AY39" s="113">
        <f t="shared" si="12"/>
        <v>0</v>
      </c>
    </row>
    <row r="40" spans="1:52" x14ac:dyDescent="0.2">
      <c r="A40" s="113"/>
      <c r="B40" s="168" t="s">
        <v>347</v>
      </c>
      <c r="C40" s="113"/>
      <c r="D40" s="113">
        <f>D34-D37</f>
        <v>0</v>
      </c>
      <c r="E40" s="113">
        <f t="shared" ref="E40:AY40" si="13">E34-E37</f>
        <v>0</v>
      </c>
      <c r="F40" s="113">
        <f t="shared" si="13"/>
        <v>190</v>
      </c>
      <c r="G40" s="113">
        <f t="shared" si="13"/>
        <v>0</v>
      </c>
      <c r="H40" s="113">
        <f t="shared" si="13"/>
        <v>190</v>
      </c>
      <c r="I40" s="113">
        <f t="shared" si="13"/>
        <v>0</v>
      </c>
      <c r="J40" s="113">
        <f t="shared" si="13"/>
        <v>0</v>
      </c>
      <c r="K40" s="113">
        <f t="shared" si="13"/>
        <v>0</v>
      </c>
      <c r="L40" s="113">
        <f t="shared" si="13"/>
        <v>190</v>
      </c>
      <c r="M40" s="113">
        <f t="shared" si="13"/>
        <v>0</v>
      </c>
      <c r="N40" s="113">
        <f t="shared" si="13"/>
        <v>190</v>
      </c>
      <c r="O40" s="113">
        <f t="shared" si="13"/>
        <v>0</v>
      </c>
      <c r="P40" s="113">
        <f t="shared" si="13"/>
        <v>190</v>
      </c>
      <c r="Q40" s="113">
        <f t="shared" si="13"/>
        <v>0</v>
      </c>
      <c r="R40" s="113">
        <f t="shared" si="13"/>
        <v>190</v>
      </c>
      <c r="S40" s="113">
        <f t="shared" si="13"/>
        <v>0</v>
      </c>
      <c r="T40" s="113">
        <f t="shared" si="13"/>
        <v>190</v>
      </c>
      <c r="U40" s="113">
        <f t="shared" si="13"/>
        <v>0</v>
      </c>
      <c r="V40" s="113">
        <f t="shared" si="13"/>
        <v>190</v>
      </c>
      <c r="W40" s="113">
        <f t="shared" si="13"/>
        <v>0</v>
      </c>
      <c r="X40" s="113">
        <f t="shared" si="13"/>
        <v>0</v>
      </c>
      <c r="Y40" s="113">
        <f t="shared" si="13"/>
        <v>0</v>
      </c>
      <c r="Z40" s="113">
        <f t="shared" si="13"/>
        <v>190</v>
      </c>
      <c r="AA40" s="113">
        <f t="shared" si="13"/>
        <v>0</v>
      </c>
      <c r="AB40" s="113">
        <f t="shared" si="13"/>
        <v>0</v>
      </c>
      <c r="AC40" s="113">
        <f t="shared" si="13"/>
        <v>0</v>
      </c>
      <c r="AD40" s="113">
        <f t="shared" si="13"/>
        <v>190</v>
      </c>
      <c r="AE40" s="113">
        <f t="shared" si="13"/>
        <v>0</v>
      </c>
      <c r="AF40" s="113">
        <f t="shared" si="13"/>
        <v>0</v>
      </c>
      <c r="AG40" s="113">
        <f t="shared" si="13"/>
        <v>190</v>
      </c>
      <c r="AH40" s="113">
        <f t="shared" si="13"/>
        <v>0</v>
      </c>
      <c r="AI40" s="113">
        <f t="shared" si="13"/>
        <v>190</v>
      </c>
      <c r="AJ40" s="113">
        <f t="shared" si="13"/>
        <v>0</v>
      </c>
      <c r="AK40" s="113">
        <f t="shared" si="13"/>
        <v>190</v>
      </c>
      <c r="AL40" s="113">
        <f t="shared" si="13"/>
        <v>0</v>
      </c>
      <c r="AM40" s="113">
        <f t="shared" si="13"/>
        <v>190</v>
      </c>
      <c r="AN40" s="113">
        <f t="shared" si="13"/>
        <v>0</v>
      </c>
      <c r="AO40" s="113">
        <f t="shared" si="13"/>
        <v>190</v>
      </c>
      <c r="AP40" s="113">
        <f t="shared" si="13"/>
        <v>0</v>
      </c>
      <c r="AQ40" s="113">
        <f t="shared" si="13"/>
        <v>190</v>
      </c>
      <c r="AR40" s="113">
        <f t="shared" si="13"/>
        <v>0</v>
      </c>
      <c r="AS40" s="113">
        <f t="shared" si="13"/>
        <v>190</v>
      </c>
      <c r="AT40" s="113">
        <f t="shared" si="13"/>
        <v>0</v>
      </c>
      <c r="AU40" s="113">
        <f t="shared" si="13"/>
        <v>190</v>
      </c>
      <c r="AV40" s="113">
        <f t="shared" si="13"/>
        <v>0</v>
      </c>
      <c r="AW40" s="113">
        <f t="shared" si="13"/>
        <v>190</v>
      </c>
      <c r="AX40" s="113">
        <f t="shared" si="13"/>
        <v>0</v>
      </c>
      <c r="AY40" s="113">
        <f t="shared" si="13"/>
        <v>190</v>
      </c>
    </row>
    <row r="41" spans="1:52" x14ac:dyDescent="0.2">
      <c r="A41" s="113"/>
      <c r="B41" s="168" t="s">
        <v>348</v>
      </c>
      <c r="C41" s="113"/>
      <c r="D41" s="113">
        <v>2</v>
      </c>
      <c r="E41" s="113">
        <v>1</v>
      </c>
      <c r="F41" s="113">
        <v>1</v>
      </c>
      <c r="G41" s="113">
        <v>1</v>
      </c>
      <c r="H41" s="113">
        <v>1</v>
      </c>
      <c r="I41" s="113">
        <v>2</v>
      </c>
      <c r="J41" s="113">
        <v>1</v>
      </c>
      <c r="K41" s="113">
        <v>1</v>
      </c>
      <c r="L41" s="113">
        <v>1</v>
      </c>
      <c r="M41" s="113">
        <v>1</v>
      </c>
      <c r="N41" s="113">
        <v>2</v>
      </c>
      <c r="O41" s="113">
        <v>1</v>
      </c>
      <c r="P41" s="113">
        <v>1</v>
      </c>
      <c r="Q41" s="113">
        <v>1</v>
      </c>
      <c r="R41" s="113">
        <v>1</v>
      </c>
      <c r="S41" s="113">
        <v>1</v>
      </c>
      <c r="T41" s="113">
        <v>1</v>
      </c>
      <c r="U41" s="113">
        <v>1</v>
      </c>
      <c r="V41" s="113">
        <v>1</v>
      </c>
      <c r="W41" s="113">
        <v>2</v>
      </c>
      <c r="X41" s="113">
        <v>1</v>
      </c>
      <c r="Y41" s="113">
        <v>1</v>
      </c>
      <c r="Z41" s="113">
        <v>1</v>
      </c>
      <c r="AA41" s="113">
        <v>3</v>
      </c>
      <c r="AB41" s="113">
        <v>1</v>
      </c>
      <c r="AC41" s="113">
        <v>1</v>
      </c>
      <c r="AD41" s="113">
        <v>1</v>
      </c>
      <c r="AE41" s="113">
        <v>1</v>
      </c>
      <c r="AF41" s="113">
        <v>1</v>
      </c>
      <c r="AG41" s="113">
        <v>1</v>
      </c>
      <c r="AH41" s="113">
        <v>2</v>
      </c>
      <c r="AI41" s="113">
        <v>1</v>
      </c>
      <c r="AJ41" s="113">
        <v>1</v>
      </c>
      <c r="AK41" s="113">
        <v>1</v>
      </c>
      <c r="AL41" s="113">
        <v>2</v>
      </c>
      <c r="AM41" s="113">
        <v>2</v>
      </c>
      <c r="AN41" s="113">
        <v>1</v>
      </c>
      <c r="AO41" s="113">
        <v>1</v>
      </c>
      <c r="AP41" s="113">
        <v>1</v>
      </c>
      <c r="AQ41" s="113">
        <v>2</v>
      </c>
      <c r="AR41" s="113">
        <v>1</v>
      </c>
      <c r="AS41" s="113">
        <v>1</v>
      </c>
      <c r="AT41" s="113">
        <v>1</v>
      </c>
      <c r="AU41" s="113">
        <v>1</v>
      </c>
      <c r="AV41" s="113">
        <v>1</v>
      </c>
      <c r="AW41" s="113">
        <v>2</v>
      </c>
      <c r="AX41" s="113">
        <v>1</v>
      </c>
      <c r="AY41" s="113">
        <v>1</v>
      </c>
    </row>
    <row r="42" spans="1:52" x14ac:dyDescent="0.2">
      <c r="A42" s="113"/>
      <c r="B42" s="181" t="s">
        <v>349</v>
      </c>
      <c r="C42" s="113"/>
      <c r="D42" s="113">
        <v>0</v>
      </c>
      <c r="E42" s="113">
        <v>396900</v>
      </c>
      <c r="F42" s="113">
        <v>88200</v>
      </c>
      <c r="G42" s="113">
        <v>396900</v>
      </c>
      <c r="H42" s="113">
        <v>88200</v>
      </c>
      <c r="I42" s="113">
        <v>396900</v>
      </c>
      <c r="J42" s="113">
        <v>0</v>
      </c>
      <c r="K42" s="113">
        <v>396900</v>
      </c>
      <c r="L42" s="113">
        <v>88200</v>
      </c>
      <c r="M42" s="113">
        <v>396900</v>
      </c>
      <c r="N42" s="113">
        <v>88200</v>
      </c>
      <c r="O42" s="113">
        <v>396900</v>
      </c>
      <c r="P42" s="113">
        <v>88200</v>
      </c>
      <c r="Q42" s="113">
        <v>396900</v>
      </c>
      <c r="R42" s="113">
        <v>88200</v>
      </c>
      <c r="S42" s="113">
        <v>396900</v>
      </c>
      <c r="T42" s="113">
        <v>88200</v>
      </c>
      <c r="U42" s="113">
        <v>396900</v>
      </c>
      <c r="V42" s="113">
        <v>88200</v>
      </c>
      <c r="W42" s="113">
        <v>0</v>
      </c>
      <c r="X42" s="113">
        <v>0</v>
      </c>
      <c r="Y42" s="113">
        <v>396900</v>
      </c>
      <c r="Z42" s="113">
        <v>88200</v>
      </c>
      <c r="AA42" s="113">
        <v>396900</v>
      </c>
      <c r="AB42" s="113">
        <v>0</v>
      </c>
      <c r="AC42" s="113">
        <v>396900</v>
      </c>
      <c r="AD42" s="113">
        <v>88200</v>
      </c>
      <c r="AE42" s="113">
        <v>0</v>
      </c>
      <c r="AF42" s="113">
        <v>396900</v>
      </c>
      <c r="AG42" s="113">
        <v>88200</v>
      </c>
      <c r="AH42" s="113">
        <v>396900</v>
      </c>
      <c r="AI42" s="113">
        <v>88200</v>
      </c>
      <c r="AJ42" s="113">
        <v>396900</v>
      </c>
      <c r="AK42" s="113">
        <v>88200</v>
      </c>
      <c r="AL42" s="113">
        <v>396900</v>
      </c>
      <c r="AM42" s="113">
        <v>88200</v>
      </c>
      <c r="AN42" s="113">
        <v>396900</v>
      </c>
      <c r="AO42" s="113">
        <v>88200</v>
      </c>
      <c r="AP42" s="113">
        <v>396900</v>
      </c>
      <c r="AQ42" s="113">
        <v>88200</v>
      </c>
      <c r="AR42" s="113">
        <v>396900</v>
      </c>
      <c r="AS42" s="113">
        <v>88200</v>
      </c>
      <c r="AT42" s="113">
        <v>396900</v>
      </c>
      <c r="AU42" s="113">
        <v>88200</v>
      </c>
      <c r="AV42" s="113">
        <v>396900</v>
      </c>
      <c r="AW42" s="113">
        <v>88200</v>
      </c>
      <c r="AX42" s="113">
        <v>396900</v>
      </c>
      <c r="AY42" s="113">
        <v>88200</v>
      </c>
      <c r="AZ42" s="103">
        <f>SUM($D$42:$AY$42)</f>
        <v>10495800</v>
      </c>
    </row>
    <row r="43" spans="1:52" x14ac:dyDescent="0.2">
      <c r="A43" s="113"/>
      <c r="B43" s="181" t="s">
        <v>350</v>
      </c>
      <c r="C43" s="113"/>
      <c r="D43" s="113">
        <v>0</v>
      </c>
      <c r="E43" s="113">
        <v>0</v>
      </c>
      <c r="F43" s="113">
        <v>151287.5</v>
      </c>
      <c r="G43" s="113">
        <v>0</v>
      </c>
      <c r="H43" s="113">
        <v>151287.5</v>
      </c>
      <c r="I43" s="113">
        <v>0</v>
      </c>
      <c r="J43" s="113">
        <v>0</v>
      </c>
      <c r="K43" s="113">
        <v>0</v>
      </c>
      <c r="L43" s="113">
        <v>151287.5</v>
      </c>
      <c r="M43" s="113">
        <v>0</v>
      </c>
      <c r="N43" s="113">
        <v>151287.5</v>
      </c>
      <c r="O43" s="113">
        <v>0</v>
      </c>
      <c r="P43" s="113">
        <v>151287.5</v>
      </c>
      <c r="Q43" s="113">
        <v>0</v>
      </c>
      <c r="R43" s="113">
        <v>151287.5</v>
      </c>
      <c r="S43" s="113">
        <v>0</v>
      </c>
      <c r="T43" s="113">
        <v>151287.5</v>
      </c>
      <c r="U43" s="113">
        <v>0</v>
      </c>
      <c r="V43" s="113">
        <v>151287.5</v>
      </c>
      <c r="W43" s="113">
        <v>0</v>
      </c>
      <c r="X43" s="113">
        <v>0</v>
      </c>
      <c r="Y43" s="113">
        <v>0</v>
      </c>
      <c r="Z43" s="113">
        <v>151287.5</v>
      </c>
      <c r="AA43" s="113">
        <v>0</v>
      </c>
      <c r="AB43" s="113">
        <v>0</v>
      </c>
      <c r="AC43" s="113">
        <v>0</v>
      </c>
      <c r="AD43" s="113">
        <v>151287.5</v>
      </c>
      <c r="AE43" s="113">
        <v>0</v>
      </c>
      <c r="AF43" s="113">
        <v>0</v>
      </c>
      <c r="AG43" s="113">
        <v>151287.5</v>
      </c>
      <c r="AH43" s="113">
        <v>0</v>
      </c>
      <c r="AI43" s="113">
        <v>151287.5</v>
      </c>
      <c r="AJ43" s="113">
        <v>0</v>
      </c>
      <c r="AK43" s="113">
        <v>151287.5</v>
      </c>
      <c r="AL43" s="113">
        <v>0</v>
      </c>
      <c r="AM43" s="113">
        <v>151287.5</v>
      </c>
      <c r="AN43" s="113">
        <v>0</v>
      </c>
      <c r="AO43" s="113">
        <v>151287.5</v>
      </c>
      <c r="AP43" s="113">
        <v>0</v>
      </c>
      <c r="AQ43" s="113">
        <v>151287.5</v>
      </c>
      <c r="AR43" s="113">
        <v>0</v>
      </c>
      <c r="AS43" s="113">
        <v>151287.5</v>
      </c>
      <c r="AT43" s="113">
        <v>0</v>
      </c>
      <c r="AU43" s="113">
        <v>151287.5</v>
      </c>
      <c r="AV43" s="113">
        <v>0</v>
      </c>
      <c r="AW43" s="113">
        <v>151287.5</v>
      </c>
      <c r="AX43" s="113">
        <v>0</v>
      </c>
      <c r="AY43" s="113">
        <v>151287.5</v>
      </c>
      <c r="AZ43" s="103">
        <f>SUM($D$43:$AY$43)</f>
        <v>3025750</v>
      </c>
    </row>
    <row r="44" spans="1:52" x14ac:dyDescent="0.2">
      <c r="A44" s="138" t="s">
        <v>59</v>
      </c>
      <c r="B44" s="138" t="s">
        <v>340</v>
      </c>
      <c r="C44" s="127"/>
      <c r="D44" s="127">
        <f>D$21*shipping_manufacturing!$F$28/100</f>
        <v>0</v>
      </c>
      <c r="E44" s="127">
        <f>E$21*shipping_manufacturing!$F$28/100</f>
        <v>0</v>
      </c>
      <c r="F44" s="127">
        <f>F$21*shipping_manufacturing!$F$28/100</f>
        <v>0</v>
      </c>
      <c r="G44" s="127">
        <f>G$21*shipping_manufacturing!$F$28/100</f>
        <v>0</v>
      </c>
      <c r="H44" s="127">
        <f>H$21*shipping_manufacturing!$F$28/100</f>
        <v>0</v>
      </c>
      <c r="I44" s="127">
        <f>I$21*shipping_manufacturing!$F$28/100</f>
        <v>0</v>
      </c>
      <c r="J44" s="127">
        <f>J$21*shipping_manufacturing!$F$28/100</f>
        <v>0</v>
      </c>
      <c r="K44" s="127">
        <f>K$21*shipping_manufacturing!$F$28/100</f>
        <v>0</v>
      </c>
      <c r="L44" s="127">
        <f>L$21*shipping_manufacturing!$F$28/100</f>
        <v>0</v>
      </c>
      <c r="M44" s="127">
        <f>M$21*shipping_manufacturing!$F$28/100</f>
        <v>0</v>
      </c>
      <c r="N44" s="127">
        <f>N$21*shipping_manufacturing!$F$28/100</f>
        <v>0</v>
      </c>
      <c r="O44" s="127">
        <f>O$21*shipping_manufacturing!$F$28/100</f>
        <v>0</v>
      </c>
      <c r="P44" s="127">
        <f>P$21*shipping_manufacturing!$F$28/100</f>
        <v>0</v>
      </c>
      <c r="Q44" s="127">
        <f>Q$21*shipping_manufacturing!$F$28/100</f>
        <v>0</v>
      </c>
      <c r="R44" s="127">
        <f>R$21*shipping_manufacturing!$F$28/100</f>
        <v>0</v>
      </c>
      <c r="S44" s="127">
        <f>S$21*shipping_manufacturing!$F$28/100</f>
        <v>0</v>
      </c>
      <c r="T44" s="127">
        <f>T$21*shipping_manufacturing!$F$28/100</f>
        <v>0</v>
      </c>
      <c r="U44" s="127">
        <f>U$21*shipping_manufacturing!$F$28/100</f>
        <v>0</v>
      </c>
      <c r="V44" s="127">
        <f>V$21*shipping_manufacturing!$F$28/100</f>
        <v>0</v>
      </c>
      <c r="W44" s="127">
        <f>W$21*shipping_manufacturing!$F$28/100</f>
        <v>0</v>
      </c>
      <c r="X44" s="127">
        <f>X$21*shipping_manufacturing!$F$28/100</f>
        <v>0</v>
      </c>
      <c r="Y44" s="127">
        <f>Y$21*shipping_manufacturing!$F$28/100</f>
        <v>0</v>
      </c>
      <c r="Z44" s="127">
        <f>Z$21*shipping_manufacturing!$F$28/100</f>
        <v>0</v>
      </c>
      <c r="AA44" s="127">
        <f>AA$21*shipping_manufacturing!$F$28/100</f>
        <v>0</v>
      </c>
      <c r="AB44" s="127">
        <f>AB$21*shipping_manufacturing!$F$28/100</f>
        <v>0</v>
      </c>
      <c r="AC44" s="127">
        <f>AC$21*shipping_manufacturing!$F$28/100</f>
        <v>0</v>
      </c>
      <c r="AD44" s="127">
        <f>AD$21*shipping_manufacturing!$F$28/100</f>
        <v>0</v>
      </c>
      <c r="AE44" s="127">
        <f>AE$21*shipping_manufacturing!$F$28/100</f>
        <v>0</v>
      </c>
      <c r="AF44" s="127">
        <f>AF$21*shipping_manufacturing!$F$28/100</f>
        <v>0</v>
      </c>
      <c r="AG44" s="127">
        <f>AG$21*shipping_manufacturing!$F$28/100</f>
        <v>0</v>
      </c>
      <c r="AH44" s="127">
        <f>AH$21*shipping_manufacturing!$F$28/100</f>
        <v>0</v>
      </c>
      <c r="AI44" s="127">
        <f>AI$21*shipping_manufacturing!$F$28/100</f>
        <v>0</v>
      </c>
      <c r="AJ44" s="127">
        <f>AJ$21*shipping_manufacturing!$F$28/100</f>
        <v>0</v>
      </c>
      <c r="AK44" s="127">
        <f>AK$21*shipping_manufacturing!$F$28/100</f>
        <v>0</v>
      </c>
      <c r="AL44" s="127">
        <f>AL$21*shipping_manufacturing!$F$28/100</f>
        <v>0</v>
      </c>
      <c r="AM44" s="127">
        <f>AM$21*shipping_manufacturing!$F$28/100</f>
        <v>0</v>
      </c>
      <c r="AN44" s="127">
        <f>AN$21*shipping_manufacturing!$F$28/100</f>
        <v>0</v>
      </c>
      <c r="AO44" s="127">
        <f>AO$21*shipping_manufacturing!$F$28/100</f>
        <v>0</v>
      </c>
      <c r="AP44" s="127">
        <f>AP$21*shipping_manufacturing!$F$28/100</f>
        <v>0</v>
      </c>
      <c r="AQ44" s="127">
        <f>AQ$21*shipping_manufacturing!$F$28/100</f>
        <v>0</v>
      </c>
      <c r="AR44" s="127">
        <f>AR$21*shipping_manufacturing!$F$28/100</f>
        <v>0</v>
      </c>
      <c r="AS44" s="127">
        <f>AS$21*shipping_manufacturing!$F$28/100</f>
        <v>0</v>
      </c>
      <c r="AT44" s="127">
        <f>AT$21*shipping_manufacturing!$F$28/100</f>
        <v>0</v>
      </c>
      <c r="AU44" s="127">
        <f>AU$21*shipping_manufacturing!$F$28/100</f>
        <v>0</v>
      </c>
      <c r="AV44" s="127">
        <f>AV$21*shipping_manufacturing!$F$28/100</f>
        <v>0</v>
      </c>
      <c r="AW44" s="127">
        <f>AW$21*shipping_manufacturing!$F$28/100</f>
        <v>0</v>
      </c>
      <c r="AX44" s="127">
        <f>AX$21*shipping_manufacturing!$F$28/100</f>
        <v>0</v>
      </c>
      <c r="AY44" s="127">
        <f>AY$21*shipping_manufacturing!$F$28/100</f>
        <v>0</v>
      </c>
    </row>
    <row r="45" spans="1:52" x14ac:dyDescent="0.2">
      <c r="A45" s="116" t="s">
        <v>339</v>
      </c>
      <c r="B45" s="168" t="s">
        <v>341</v>
      </c>
      <c r="C45" s="113"/>
      <c r="D45" s="113">
        <f>D$22*shipping_manufacturing!$G$28/100</f>
        <v>0</v>
      </c>
      <c r="E45" s="113">
        <f>E$22*shipping_manufacturing!$G$28/100</f>
        <v>250</v>
      </c>
      <c r="F45" s="113">
        <f>F$22*shipping_manufacturing!$G$28/100</f>
        <v>250</v>
      </c>
      <c r="G45" s="113">
        <f>G$22*shipping_manufacturing!$G$28/100</f>
        <v>250</v>
      </c>
      <c r="H45" s="113">
        <f>H$22*shipping_manufacturing!$G$28/100</f>
        <v>250</v>
      </c>
      <c r="I45" s="113">
        <f>I$22*shipping_manufacturing!$G$28/100</f>
        <v>250</v>
      </c>
      <c r="J45" s="113">
        <f>J$22*shipping_manufacturing!$G$28/100</f>
        <v>0</v>
      </c>
      <c r="K45" s="113">
        <f>K$22*shipping_manufacturing!$G$28/100</f>
        <v>250</v>
      </c>
      <c r="L45" s="113">
        <f>L$22*shipping_manufacturing!$G$28/100</f>
        <v>250</v>
      </c>
      <c r="M45" s="113">
        <f>M$22*shipping_manufacturing!$G$28/100</f>
        <v>250</v>
      </c>
      <c r="N45" s="113">
        <f>N$22*shipping_manufacturing!$G$28/100</f>
        <v>250</v>
      </c>
      <c r="O45" s="113">
        <f>O$22*shipping_manufacturing!$G$28/100</f>
        <v>250</v>
      </c>
      <c r="P45" s="113">
        <f>P$22*shipping_manufacturing!$G$28/100</f>
        <v>250</v>
      </c>
      <c r="Q45" s="113">
        <f>Q$22*shipping_manufacturing!$G$28/100</f>
        <v>250</v>
      </c>
      <c r="R45" s="113">
        <f>R$22*shipping_manufacturing!$G$28/100</f>
        <v>250</v>
      </c>
      <c r="S45" s="113">
        <f>S$22*shipping_manufacturing!$G$28/100</f>
        <v>250</v>
      </c>
      <c r="T45" s="113">
        <f>T$22*shipping_manufacturing!$G$28/100</f>
        <v>250</v>
      </c>
      <c r="U45" s="113">
        <f>U$22*shipping_manufacturing!$G$28/100</f>
        <v>250</v>
      </c>
      <c r="V45" s="113">
        <f>V$22*shipping_manufacturing!$G$28/100</f>
        <v>250</v>
      </c>
      <c r="W45" s="113">
        <f>W$22*shipping_manufacturing!$G$28/100</f>
        <v>0</v>
      </c>
      <c r="X45" s="113">
        <f>X$22*shipping_manufacturing!$G$28/100</f>
        <v>0</v>
      </c>
      <c r="Y45" s="113">
        <f>Y$22*shipping_manufacturing!$G$28/100</f>
        <v>250</v>
      </c>
      <c r="Z45" s="113">
        <f>Z$22*shipping_manufacturing!$G$28/100</f>
        <v>250</v>
      </c>
      <c r="AA45" s="113">
        <f>AA$22*shipping_manufacturing!$G$28/100</f>
        <v>250</v>
      </c>
      <c r="AB45" s="113">
        <f>AB$22*shipping_manufacturing!$G$28/100</f>
        <v>0</v>
      </c>
      <c r="AC45" s="113">
        <f>AC$22*shipping_manufacturing!$G$28/100</f>
        <v>250</v>
      </c>
      <c r="AD45" s="113">
        <f>AD$22*shipping_manufacturing!$G$28/100</f>
        <v>250</v>
      </c>
      <c r="AE45" s="113">
        <f>AE$22*shipping_manufacturing!$G$28/100</f>
        <v>0</v>
      </c>
      <c r="AF45" s="113">
        <f>AF$22*shipping_manufacturing!$G$28/100</f>
        <v>250</v>
      </c>
      <c r="AG45" s="113">
        <f>AG$22*shipping_manufacturing!$G$28/100</f>
        <v>250</v>
      </c>
      <c r="AH45" s="113">
        <f>AH$22*shipping_manufacturing!$G$28/100</f>
        <v>250</v>
      </c>
      <c r="AI45" s="113">
        <f>AI$22*shipping_manufacturing!$G$28/100</f>
        <v>250</v>
      </c>
      <c r="AJ45" s="113">
        <f>AJ$22*shipping_manufacturing!$G$28/100</f>
        <v>250</v>
      </c>
      <c r="AK45" s="113">
        <f>AK$22*shipping_manufacturing!$G$28/100</f>
        <v>250</v>
      </c>
      <c r="AL45" s="113">
        <f>AL$22*shipping_manufacturing!$G$28/100</f>
        <v>250</v>
      </c>
      <c r="AM45" s="113">
        <f>AM$22*shipping_manufacturing!$G$28/100</f>
        <v>250</v>
      </c>
      <c r="AN45" s="113">
        <f>AN$22*shipping_manufacturing!$G$28/100</f>
        <v>250</v>
      </c>
      <c r="AO45" s="113">
        <f>AO$22*shipping_manufacturing!$G$28/100</f>
        <v>250</v>
      </c>
      <c r="AP45" s="113">
        <f>AP$22*shipping_manufacturing!$G$28/100</f>
        <v>250</v>
      </c>
      <c r="AQ45" s="113">
        <f>AQ$22*shipping_manufacturing!$G$28/100</f>
        <v>250</v>
      </c>
      <c r="AR45" s="113">
        <f>AR$22*shipping_manufacturing!$G$28/100</f>
        <v>250</v>
      </c>
      <c r="AS45" s="113">
        <f>AS$22*shipping_manufacturing!$G$28/100</f>
        <v>250</v>
      </c>
      <c r="AT45" s="113">
        <f>AT$22*shipping_manufacturing!$G$28/100</f>
        <v>250</v>
      </c>
      <c r="AU45" s="113">
        <f>AU$22*shipping_manufacturing!$G$28/100</f>
        <v>250</v>
      </c>
      <c r="AV45" s="113">
        <f>AV$22*shipping_manufacturing!$G$28/100</f>
        <v>250</v>
      </c>
      <c r="AW45" s="113">
        <f>AW$22*shipping_manufacturing!$G$28/100</f>
        <v>250</v>
      </c>
      <c r="AX45" s="113">
        <f>AX$22*shipping_manufacturing!$G$28/100</f>
        <v>250</v>
      </c>
      <c r="AY45" s="113">
        <f>AY$22*shipping_manufacturing!$G$28/100</f>
        <v>250</v>
      </c>
    </row>
    <row r="46" spans="1:52" x14ac:dyDescent="0.2">
      <c r="A46" s="113">
        <v>2339</v>
      </c>
      <c r="B46" s="168" t="s">
        <v>342</v>
      </c>
      <c r="C46" s="113"/>
      <c r="D46" s="113">
        <f>SUM(D44:D45)</f>
        <v>0</v>
      </c>
      <c r="E46" s="113">
        <f t="shared" ref="E46:AY46" si="14">SUM(E44:E45)</f>
        <v>250</v>
      </c>
      <c r="F46" s="113">
        <f t="shared" si="14"/>
        <v>250</v>
      </c>
      <c r="G46" s="113">
        <f t="shared" si="14"/>
        <v>250</v>
      </c>
      <c r="H46" s="113">
        <f t="shared" si="14"/>
        <v>250</v>
      </c>
      <c r="I46" s="113">
        <f t="shared" si="14"/>
        <v>250</v>
      </c>
      <c r="J46" s="113">
        <f t="shared" si="14"/>
        <v>0</v>
      </c>
      <c r="K46" s="113">
        <f t="shared" si="14"/>
        <v>250</v>
      </c>
      <c r="L46" s="113">
        <f t="shared" si="14"/>
        <v>250</v>
      </c>
      <c r="M46" s="113">
        <f t="shared" si="14"/>
        <v>250</v>
      </c>
      <c r="N46" s="113">
        <f t="shared" si="14"/>
        <v>250</v>
      </c>
      <c r="O46" s="113">
        <f t="shared" si="14"/>
        <v>250</v>
      </c>
      <c r="P46" s="113">
        <f t="shared" si="14"/>
        <v>250</v>
      </c>
      <c r="Q46" s="113">
        <f t="shared" si="14"/>
        <v>250</v>
      </c>
      <c r="R46" s="113">
        <f t="shared" si="14"/>
        <v>250</v>
      </c>
      <c r="S46" s="113">
        <f t="shared" si="14"/>
        <v>250</v>
      </c>
      <c r="T46" s="113">
        <f t="shared" si="14"/>
        <v>250</v>
      </c>
      <c r="U46" s="113">
        <f t="shared" si="14"/>
        <v>250</v>
      </c>
      <c r="V46" s="113">
        <f t="shared" si="14"/>
        <v>250</v>
      </c>
      <c r="W46" s="113">
        <f t="shared" si="14"/>
        <v>0</v>
      </c>
      <c r="X46" s="113">
        <f t="shared" si="14"/>
        <v>0</v>
      </c>
      <c r="Y46" s="113">
        <f t="shared" si="14"/>
        <v>250</v>
      </c>
      <c r="Z46" s="113">
        <f t="shared" si="14"/>
        <v>250</v>
      </c>
      <c r="AA46" s="113">
        <f t="shared" si="14"/>
        <v>250</v>
      </c>
      <c r="AB46" s="113">
        <f t="shared" si="14"/>
        <v>0</v>
      </c>
      <c r="AC46" s="113">
        <f t="shared" si="14"/>
        <v>250</v>
      </c>
      <c r="AD46" s="113">
        <f t="shared" si="14"/>
        <v>250</v>
      </c>
      <c r="AE46" s="113">
        <f t="shared" si="14"/>
        <v>0</v>
      </c>
      <c r="AF46" s="113">
        <f t="shared" si="14"/>
        <v>250</v>
      </c>
      <c r="AG46" s="113">
        <f t="shared" si="14"/>
        <v>250</v>
      </c>
      <c r="AH46" s="113">
        <f t="shared" si="14"/>
        <v>250</v>
      </c>
      <c r="AI46" s="113">
        <f t="shared" si="14"/>
        <v>250</v>
      </c>
      <c r="AJ46" s="113">
        <f t="shared" si="14"/>
        <v>250</v>
      </c>
      <c r="AK46" s="113">
        <f t="shared" si="14"/>
        <v>250</v>
      </c>
      <c r="AL46" s="113">
        <f t="shared" si="14"/>
        <v>250</v>
      </c>
      <c r="AM46" s="113">
        <f t="shared" si="14"/>
        <v>250</v>
      </c>
      <c r="AN46" s="113">
        <f t="shared" si="14"/>
        <v>250</v>
      </c>
      <c r="AO46" s="113">
        <f t="shared" si="14"/>
        <v>250</v>
      </c>
      <c r="AP46" s="113">
        <f t="shared" si="14"/>
        <v>250</v>
      </c>
      <c r="AQ46" s="113">
        <f t="shared" si="14"/>
        <v>250</v>
      </c>
      <c r="AR46" s="113">
        <f t="shared" si="14"/>
        <v>250</v>
      </c>
      <c r="AS46" s="113">
        <f t="shared" si="14"/>
        <v>250</v>
      </c>
      <c r="AT46" s="113">
        <f t="shared" si="14"/>
        <v>250</v>
      </c>
      <c r="AU46" s="113">
        <f t="shared" si="14"/>
        <v>250</v>
      </c>
      <c r="AV46" s="113">
        <f t="shared" si="14"/>
        <v>250</v>
      </c>
      <c r="AW46" s="113">
        <f t="shared" si="14"/>
        <v>250</v>
      </c>
      <c r="AX46" s="113">
        <f t="shared" si="14"/>
        <v>250</v>
      </c>
      <c r="AY46" s="113">
        <f t="shared" si="14"/>
        <v>250</v>
      </c>
    </row>
    <row r="47" spans="1:52" x14ac:dyDescent="0.2">
      <c r="A47" s="113"/>
      <c r="B47" s="168" t="s">
        <v>343</v>
      </c>
      <c r="C47" s="113"/>
      <c r="D47" s="113"/>
      <c r="E47" s="113">
        <v>0</v>
      </c>
      <c r="F47" s="113">
        <v>0</v>
      </c>
      <c r="G47" s="113">
        <v>0</v>
      </c>
      <c r="H47" s="113">
        <v>0</v>
      </c>
      <c r="I47" s="113">
        <v>0</v>
      </c>
      <c r="J47" s="113"/>
      <c r="K47" s="113">
        <v>0</v>
      </c>
      <c r="L47" s="113">
        <v>0</v>
      </c>
      <c r="M47" s="113">
        <v>0</v>
      </c>
      <c r="N47" s="113">
        <v>0</v>
      </c>
      <c r="O47" s="113">
        <v>0</v>
      </c>
      <c r="P47" s="113">
        <v>0</v>
      </c>
      <c r="Q47" s="113">
        <v>0</v>
      </c>
      <c r="R47" s="113">
        <v>0</v>
      </c>
      <c r="S47" s="113">
        <v>0</v>
      </c>
      <c r="T47" s="113">
        <v>0</v>
      </c>
      <c r="U47" s="113">
        <v>0</v>
      </c>
      <c r="V47" s="113">
        <v>0</v>
      </c>
      <c r="W47" s="113"/>
      <c r="X47" s="113"/>
      <c r="Y47" s="113">
        <v>0</v>
      </c>
      <c r="Z47" s="113">
        <v>0</v>
      </c>
      <c r="AA47" s="113">
        <v>0</v>
      </c>
      <c r="AB47" s="113"/>
      <c r="AC47" s="113">
        <v>0</v>
      </c>
      <c r="AD47" s="113">
        <v>0</v>
      </c>
      <c r="AE47" s="113"/>
      <c r="AF47" s="113">
        <v>0</v>
      </c>
      <c r="AG47" s="113">
        <v>0</v>
      </c>
      <c r="AH47" s="113">
        <v>0</v>
      </c>
      <c r="AI47" s="113">
        <v>0</v>
      </c>
      <c r="AJ47" s="113">
        <v>0</v>
      </c>
      <c r="AK47" s="113">
        <v>0</v>
      </c>
      <c r="AL47" s="113">
        <v>0</v>
      </c>
      <c r="AM47" s="113">
        <v>0</v>
      </c>
      <c r="AN47" s="113">
        <v>0</v>
      </c>
      <c r="AO47" s="113">
        <v>0</v>
      </c>
      <c r="AP47" s="113">
        <v>0</v>
      </c>
      <c r="AQ47" s="113">
        <v>0</v>
      </c>
      <c r="AR47" s="113">
        <v>0</v>
      </c>
      <c r="AS47" s="113">
        <v>0</v>
      </c>
      <c r="AT47" s="113">
        <v>0</v>
      </c>
      <c r="AU47" s="113">
        <v>0</v>
      </c>
      <c r="AV47" s="113">
        <v>0</v>
      </c>
      <c r="AW47" s="113">
        <v>0</v>
      </c>
      <c r="AX47" s="113">
        <v>0</v>
      </c>
      <c r="AY47" s="113">
        <v>0</v>
      </c>
    </row>
    <row r="48" spans="1:52" x14ac:dyDescent="0.2">
      <c r="A48" s="113"/>
      <c r="B48" s="168" t="s">
        <v>344</v>
      </c>
      <c r="C48" s="113"/>
      <c r="D48" s="113"/>
      <c r="E48" s="113">
        <v>250</v>
      </c>
      <c r="F48" s="113">
        <v>60</v>
      </c>
      <c r="G48" s="113">
        <v>250</v>
      </c>
      <c r="H48" s="113">
        <v>60</v>
      </c>
      <c r="I48" s="113">
        <v>250</v>
      </c>
      <c r="J48" s="113"/>
      <c r="K48" s="113">
        <v>250</v>
      </c>
      <c r="L48" s="113">
        <v>60</v>
      </c>
      <c r="M48" s="113">
        <v>250</v>
      </c>
      <c r="N48" s="113">
        <v>60</v>
      </c>
      <c r="O48" s="113">
        <v>250</v>
      </c>
      <c r="P48" s="113">
        <v>60</v>
      </c>
      <c r="Q48" s="113">
        <v>250</v>
      </c>
      <c r="R48" s="113">
        <v>60</v>
      </c>
      <c r="S48" s="113">
        <v>250</v>
      </c>
      <c r="T48" s="113">
        <v>60</v>
      </c>
      <c r="U48" s="113">
        <v>250</v>
      </c>
      <c r="V48" s="113">
        <v>60</v>
      </c>
      <c r="W48" s="113"/>
      <c r="X48" s="113"/>
      <c r="Y48" s="113">
        <v>250</v>
      </c>
      <c r="Z48" s="113">
        <v>60</v>
      </c>
      <c r="AA48" s="113">
        <v>250</v>
      </c>
      <c r="AB48" s="113"/>
      <c r="AC48" s="113">
        <v>250</v>
      </c>
      <c r="AD48" s="113">
        <v>60</v>
      </c>
      <c r="AE48" s="113"/>
      <c r="AF48" s="113">
        <v>250</v>
      </c>
      <c r="AG48" s="113">
        <v>60</v>
      </c>
      <c r="AH48" s="113">
        <v>250</v>
      </c>
      <c r="AI48" s="113">
        <v>60</v>
      </c>
      <c r="AJ48" s="113">
        <v>250</v>
      </c>
      <c r="AK48" s="113">
        <v>60</v>
      </c>
      <c r="AL48" s="113">
        <v>250</v>
      </c>
      <c r="AM48" s="113">
        <v>60</v>
      </c>
      <c r="AN48" s="113">
        <v>250</v>
      </c>
      <c r="AO48" s="113">
        <v>60</v>
      </c>
      <c r="AP48" s="113">
        <v>250</v>
      </c>
      <c r="AQ48" s="113">
        <v>60</v>
      </c>
      <c r="AR48" s="113">
        <v>250</v>
      </c>
      <c r="AS48" s="113">
        <v>60</v>
      </c>
      <c r="AT48" s="113">
        <v>250</v>
      </c>
      <c r="AU48" s="113">
        <v>60</v>
      </c>
      <c r="AV48" s="113">
        <v>250</v>
      </c>
      <c r="AW48" s="113">
        <v>60</v>
      </c>
      <c r="AX48" s="113">
        <v>250</v>
      </c>
      <c r="AY48" s="113">
        <v>60</v>
      </c>
    </row>
    <row r="49" spans="1:52" x14ac:dyDescent="0.2">
      <c r="A49" s="113"/>
      <c r="B49" s="168" t="s">
        <v>345</v>
      </c>
      <c r="C49" s="113"/>
      <c r="D49" s="113"/>
      <c r="E49" s="113">
        <v>9</v>
      </c>
      <c r="F49" s="113">
        <v>2</v>
      </c>
      <c r="G49" s="113">
        <v>9</v>
      </c>
      <c r="H49" s="113">
        <v>2</v>
      </c>
      <c r="I49" s="113">
        <v>9</v>
      </c>
      <c r="J49" s="113"/>
      <c r="K49" s="113">
        <v>9</v>
      </c>
      <c r="L49" s="113">
        <v>2</v>
      </c>
      <c r="M49" s="113">
        <v>9</v>
      </c>
      <c r="N49" s="113">
        <v>2</v>
      </c>
      <c r="O49" s="113">
        <v>9</v>
      </c>
      <c r="P49" s="113">
        <v>2</v>
      </c>
      <c r="Q49" s="113">
        <v>9</v>
      </c>
      <c r="R49" s="113">
        <v>2</v>
      </c>
      <c r="S49" s="113">
        <v>9</v>
      </c>
      <c r="T49" s="113">
        <v>2</v>
      </c>
      <c r="U49" s="113">
        <v>9</v>
      </c>
      <c r="V49" s="113">
        <v>2</v>
      </c>
      <c r="W49" s="113"/>
      <c r="X49" s="113"/>
      <c r="Y49" s="113">
        <v>9</v>
      </c>
      <c r="Z49" s="113">
        <v>2</v>
      </c>
      <c r="AA49" s="113">
        <v>9</v>
      </c>
      <c r="AB49" s="113"/>
      <c r="AC49" s="113">
        <v>9</v>
      </c>
      <c r="AD49" s="113">
        <v>2</v>
      </c>
      <c r="AE49" s="113"/>
      <c r="AF49" s="113">
        <v>9</v>
      </c>
      <c r="AG49" s="113">
        <v>2</v>
      </c>
      <c r="AH49" s="113">
        <v>9</v>
      </c>
      <c r="AI49" s="113">
        <v>2</v>
      </c>
      <c r="AJ49" s="113">
        <v>9</v>
      </c>
      <c r="AK49" s="113">
        <v>2</v>
      </c>
      <c r="AL49" s="113">
        <v>9</v>
      </c>
      <c r="AM49" s="113">
        <v>2</v>
      </c>
      <c r="AN49" s="113">
        <v>9</v>
      </c>
      <c r="AO49" s="113">
        <v>2</v>
      </c>
      <c r="AP49" s="113">
        <v>9</v>
      </c>
      <c r="AQ49" s="113">
        <v>2</v>
      </c>
      <c r="AR49" s="113">
        <v>9</v>
      </c>
      <c r="AS49" s="113">
        <v>2</v>
      </c>
      <c r="AT49" s="113">
        <v>9</v>
      </c>
      <c r="AU49" s="113">
        <v>2</v>
      </c>
      <c r="AV49" s="113">
        <v>9</v>
      </c>
      <c r="AW49" s="113">
        <v>2</v>
      </c>
      <c r="AX49" s="113">
        <v>9</v>
      </c>
      <c r="AY49" s="113">
        <v>2</v>
      </c>
    </row>
    <row r="50" spans="1:52" x14ac:dyDescent="0.2">
      <c r="A50" s="113"/>
      <c r="B50" s="168" t="s">
        <v>346</v>
      </c>
      <c r="C50" s="113"/>
      <c r="D50" s="113">
        <f>D44-D47</f>
        <v>0</v>
      </c>
      <c r="E50" s="113">
        <f t="shared" ref="E50:AY50" si="15">E44-E47</f>
        <v>0</v>
      </c>
      <c r="F50" s="113">
        <f t="shared" si="15"/>
        <v>0</v>
      </c>
      <c r="G50" s="113">
        <f t="shared" si="15"/>
        <v>0</v>
      </c>
      <c r="H50" s="113">
        <f t="shared" si="15"/>
        <v>0</v>
      </c>
      <c r="I50" s="113">
        <f t="shared" si="15"/>
        <v>0</v>
      </c>
      <c r="J50" s="113">
        <f t="shared" si="15"/>
        <v>0</v>
      </c>
      <c r="K50" s="113">
        <f t="shared" si="15"/>
        <v>0</v>
      </c>
      <c r="L50" s="113">
        <f t="shared" si="15"/>
        <v>0</v>
      </c>
      <c r="M50" s="113">
        <f t="shared" si="15"/>
        <v>0</v>
      </c>
      <c r="N50" s="113">
        <f t="shared" si="15"/>
        <v>0</v>
      </c>
      <c r="O50" s="113">
        <f t="shared" si="15"/>
        <v>0</v>
      </c>
      <c r="P50" s="113">
        <f t="shared" si="15"/>
        <v>0</v>
      </c>
      <c r="Q50" s="113">
        <f t="shared" si="15"/>
        <v>0</v>
      </c>
      <c r="R50" s="113">
        <f t="shared" si="15"/>
        <v>0</v>
      </c>
      <c r="S50" s="113">
        <f t="shared" si="15"/>
        <v>0</v>
      </c>
      <c r="T50" s="113">
        <f t="shared" si="15"/>
        <v>0</v>
      </c>
      <c r="U50" s="113">
        <f t="shared" si="15"/>
        <v>0</v>
      </c>
      <c r="V50" s="113">
        <f t="shared" si="15"/>
        <v>0</v>
      </c>
      <c r="W50" s="113">
        <f t="shared" si="15"/>
        <v>0</v>
      </c>
      <c r="X50" s="113">
        <f t="shared" si="15"/>
        <v>0</v>
      </c>
      <c r="Y50" s="113">
        <f t="shared" si="15"/>
        <v>0</v>
      </c>
      <c r="Z50" s="113">
        <f t="shared" si="15"/>
        <v>0</v>
      </c>
      <c r="AA50" s="113">
        <f t="shared" si="15"/>
        <v>0</v>
      </c>
      <c r="AB50" s="113">
        <f t="shared" si="15"/>
        <v>0</v>
      </c>
      <c r="AC50" s="113">
        <f t="shared" si="15"/>
        <v>0</v>
      </c>
      <c r="AD50" s="113">
        <f t="shared" si="15"/>
        <v>0</v>
      </c>
      <c r="AE50" s="113">
        <f t="shared" si="15"/>
        <v>0</v>
      </c>
      <c r="AF50" s="113">
        <f t="shared" si="15"/>
        <v>0</v>
      </c>
      <c r="AG50" s="113">
        <f t="shared" si="15"/>
        <v>0</v>
      </c>
      <c r="AH50" s="113">
        <f t="shared" si="15"/>
        <v>0</v>
      </c>
      <c r="AI50" s="113">
        <f t="shared" si="15"/>
        <v>0</v>
      </c>
      <c r="AJ50" s="113">
        <f t="shared" si="15"/>
        <v>0</v>
      </c>
      <c r="AK50" s="113">
        <f t="shared" si="15"/>
        <v>0</v>
      </c>
      <c r="AL50" s="113">
        <f t="shared" si="15"/>
        <v>0</v>
      </c>
      <c r="AM50" s="113">
        <f t="shared" si="15"/>
        <v>0</v>
      </c>
      <c r="AN50" s="113">
        <f t="shared" si="15"/>
        <v>0</v>
      </c>
      <c r="AO50" s="113">
        <f t="shared" si="15"/>
        <v>0</v>
      </c>
      <c r="AP50" s="113">
        <f t="shared" si="15"/>
        <v>0</v>
      </c>
      <c r="AQ50" s="113">
        <f t="shared" si="15"/>
        <v>0</v>
      </c>
      <c r="AR50" s="113">
        <f t="shared" si="15"/>
        <v>0</v>
      </c>
      <c r="AS50" s="113">
        <f t="shared" si="15"/>
        <v>0</v>
      </c>
      <c r="AT50" s="113">
        <f t="shared" si="15"/>
        <v>0</v>
      </c>
      <c r="AU50" s="113">
        <f t="shared" si="15"/>
        <v>0</v>
      </c>
      <c r="AV50" s="113">
        <f t="shared" si="15"/>
        <v>0</v>
      </c>
      <c r="AW50" s="113">
        <f t="shared" si="15"/>
        <v>0</v>
      </c>
      <c r="AX50" s="113">
        <f t="shared" si="15"/>
        <v>0</v>
      </c>
      <c r="AY50" s="113">
        <f t="shared" si="15"/>
        <v>0</v>
      </c>
    </row>
    <row r="51" spans="1:52" x14ac:dyDescent="0.2">
      <c r="A51" s="113"/>
      <c r="B51" s="168" t="s">
        <v>347</v>
      </c>
      <c r="C51" s="113"/>
      <c r="D51" s="113">
        <f>D45-D48</f>
        <v>0</v>
      </c>
      <c r="E51" s="113">
        <f t="shared" ref="E51:AY51" si="16">E45-E48</f>
        <v>0</v>
      </c>
      <c r="F51" s="113">
        <f t="shared" si="16"/>
        <v>190</v>
      </c>
      <c r="G51" s="113">
        <f t="shared" si="16"/>
        <v>0</v>
      </c>
      <c r="H51" s="113">
        <f t="shared" si="16"/>
        <v>190</v>
      </c>
      <c r="I51" s="113">
        <f t="shared" si="16"/>
        <v>0</v>
      </c>
      <c r="J51" s="113">
        <f t="shared" si="16"/>
        <v>0</v>
      </c>
      <c r="K51" s="113">
        <f t="shared" si="16"/>
        <v>0</v>
      </c>
      <c r="L51" s="113">
        <f t="shared" si="16"/>
        <v>190</v>
      </c>
      <c r="M51" s="113">
        <f t="shared" si="16"/>
        <v>0</v>
      </c>
      <c r="N51" s="113">
        <f t="shared" si="16"/>
        <v>190</v>
      </c>
      <c r="O51" s="113">
        <f t="shared" si="16"/>
        <v>0</v>
      </c>
      <c r="P51" s="113">
        <f t="shared" si="16"/>
        <v>190</v>
      </c>
      <c r="Q51" s="113">
        <f t="shared" si="16"/>
        <v>0</v>
      </c>
      <c r="R51" s="113">
        <f t="shared" si="16"/>
        <v>190</v>
      </c>
      <c r="S51" s="113">
        <f t="shared" si="16"/>
        <v>0</v>
      </c>
      <c r="T51" s="113">
        <f t="shared" si="16"/>
        <v>190</v>
      </c>
      <c r="U51" s="113">
        <f t="shared" si="16"/>
        <v>0</v>
      </c>
      <c r="V51" s="113">
        <f t="shared" si="16"/>
        <v>190</v>
      </c>
      <c r="W51" s="113">
        <f t="shared" si="16"/>
        <v>0</v>
      </c>
      <c r="X51" s="113">
        <f t="shared" si="16"/>
        <v>0</v>
      </c>
      <c r="Y51" s="113">
        <f t="shared" si="16"/>
        <v>0</v>
      </c>
      <c r="Z51" s="113">
        <f t="shared" si="16"/>
        <v>190</v>
      </c>
      <c r="AA51" s="113">
        <f t="shared" si="16"/>
        <v>0</v>
      </c>
      <c r="AB51" s="113">
        <f t="shared" si="16"/>
        <v>0</v>
      </c>
      <c r="AC51" s="113">
        <f t="shared" si="16"/>
        <v>0</v>
      </c>
      <c r="AD51" s="113">
        <f t="shared" si="16"/>
        <v>190</v>
      </c>
      <c r="AE51" s="113">
        <f t="shared" si="16"/>
        <v>0</v>
      </c>
      <c r="AF51" s="113">
        <f t="shared" si="16"/>
        <v>0</v>
      </c>
      <c r="AG51" s="113">
        <f t="shared" si="16"/>
        <v>190</v>
      </c>
      <c r="AH51" s="113">
        <f t="shared" si="16"/>
        <v>0</v>
      </c>
      <c r="AI51" s="113">
        <f t="shared" si="16"/>
        <v>190</v>
      </c>
      <c r="AJ51" s="113">
        <f t="shared" si="16"/>
        <v>0</v>
      </c>
      <c r="AK51" s="113">
        <f t="shared" si="16"/>
        <v>190</v>
      </c>
      <c r="AL51" s="113">
        <f t="shared" si="16"/>
        <v>0</v>
      </c>
      <c r="AM51" s="113">
        <f t="shared" si="16"/>
        <v>190</v>
      </c>
      <c r="AN51" s="113">
        <f t="shared" si="16"/>
        <v>0</v>
      </c>
      <c r="AO51" s="113">
        <f t="shared" si="16"/>
        <v>190</v>
      </c>
      <c r="AP51" s="113">
        <f t="shared" si="16"/>
        <v>0</v>
      </c>
      <c r="AQ51" s="113">
        <f t="shared" si="16"/>
        <v>190</v>
      </c>
      <c r="AR51" s="113">
        <f t="shared" si="16"/>
        <v>0</v>
      </c>
      <c r="AS51" s="113">
        <f t="shared" si="16"/>
        <v>190</v>
      </c>
      <c r="AT51" s="113">
        <f t="shared" si="16"/>
        <v>0</v>
      </c>
      <c r="AU51" s="113">
        <f t="shared" si="16"/>
        <v>190</v>
      </c>
      <c r="AV51" s="113">
        <f t="shared" si="16"/>
        <v>0</v>
      </c>
      <c r="AW51" s="113">
        <f t="shared" si="16"/>
        <v>190</v>
      </c>
      <c r="AX51" s="113">
        <f t="shared" si="16"/>
        <v>0</v>
      </c>
      <c r="AY51" s="113">
        <f t="shared" si="16"/>
        <v>190</v>
      </c>
    </row>
    <row r="52" spans="1:52" x14ac:dyDescent="0.2">
      <c r="A52" s="113"/>
      <c r="B52" s="168" t="s">
        <v>348</v>
      </c>
      <c r="C52" s="113"/>
      <c r="D52" s="113">
        <v>2</v>
      </c>
      <c r="E52" s="113">
        <v>3</v>
      </c>
      <c r="F52" s="113">
        <v>2</v>
      </c>
      <c r="G52" s="113">
        <v>3</v>
      </c>
      <c r="H52" s="113">
        <v>3</v>
      </c>
      <c r="I52" s="113">
        <v>3</v>
      </c>
      <c r="J52" s="113">
        <v>2</v>
      </c>
      <c r="K52" s="113">
        <v>4</v>
      </c>
      <c r="L52" s="113">
        <v>2</v>
      </c>
      <c r="M52" s="113">
        <v>4</v>
      </c>
      <c r="N52" s="113">
        <v>2</v>
      </c>
      <c r="O52" s="113">
        <v>3</v>
      </c>
      <c r="P52" s="113">
        <v>2</v>
      </c>
      <c r="Q52" s="113">
        <v>4</v>
      </c>
      <c r="R52" s="113">
        <v>3</v>
      </c>
      <c r="S52" s="113">
        <v>3</v>
      </c>
      <c r="T52" s="113">
        <v>3</v>
      </c>
      <c r="U52" s="113">
        <v>2</v>
      </c>
      <c r="V52" s="113">
        <v>3</v>
      </c>
      <c r="W52" s="113">
        <v>2</v>
      </c>
      <c r="X52" s="113">
        <v>3</v>
      </c>
      <c r="Y52" s="113">
        <v>2</v>
      </c>
      <c r="Z52" s="113">
        <v>4</v>
      </c>
      <c r="AA52" s="113">
        <v>2</v>
      </c>
      <c r="AB52" s="113">
        <v>4</v>
      </c>
      <c r="AC52" s="113">
        <v>4</v>
      </c>
      <c r="AD52" s="113">
        <v>2</v>
      </c>
      <c r="AE52" s="113">
        <v>3</v>
      </c>
      <c r="AF52" s="113">
        <v>2</v>
      </c>
      <c r="AG52" s="113">
        <v>2</v>
      </c>
      <c r="AH52" s="113">
        <v>2</v>
      </c>
      <c r="AI52" s="113">
        <v>3</v>
      </c>
      <c r="AJ52" s="113">
        <v>2</v>
      </c>
      <c r="AK52" s="113">
        <v>2</v>
      </c>
      <c r="AL52" s="113">
        <v>2</v>
      </c>
      <c r="AM52" s="113">
        <v>2</v>
      </c>
      <c r="AN52" s="113">
        <v>3</v>
      </c>
      <c r="AO52" s="113">
        <v>2</v>
      </c>
      <c r="AP52" s="113">
        <v>3</v>
      </c>
      <c r="AQ52" s="113">
        <v>3</v>
      </c>
      <c r="AR52" s="113">
        <v>3</v>
      </c>
      <c r="AS52" s="113">
        <v>2</v>
      </c>
      <c r="AT52" s="113">
        <v>2</v>
      </c>
      <c r="AU52" s="113">
        <v>2</v>
      </c>
      <c r="AV52" s="113">
        <v>2</v>
      </c>
      <c r="AW52" s="113">
        <v>2</v>
      </c>
      <c r="AX52" s="113">
        <v>2</v>
      </c>
      <c r="AY52" s="113">
        <v>2</v>
      </c>
    </row>
    <row r="53" spans="1:52" x14ac:dyDescent="0.2">
      <c r="A53" s="113"/>
      <c r="B53" s="181" t="s">
        <v>349</v>
      </c>
      <c r="C53" s="113"/>
      <c r="D53" s="113">
        <v>0</v>
      </c>
      <c r="E53" s="113">
        <v>757836</v>
      </c>
      <c r="F53" s="113">
        <v>168408</v>
      </c>
      <c r="G53" s="113">
        <v>757836</v>
      </c>
      <c r="H53" s="113">
        <v>168408</v>
      </c>
      <c r="I53" s="113">
        <v>757836</v>
      </c>
      <c r="J53" s="113">
        <v>0</v>
      </c>
      <c r="K53" s="113">
        <v>757836</v>
      </c>
      <c r="L53" s="113">
        <v>168408</v>
      </c>
      <c r="M53" s="113">
        <v>757836</v>
      </c>
      <c r="N53" s="113">
        <v>168408</v>
      </c>
      <c r="O53" s="113">
        <v>757836</v>
      </c>
      <c r="P53" s="113">
        <v>168408</v>
      </c>
      <c r="Q53" s="113">
        <v>757836</v>
      </c>
      <c r="R53" s="113">
        <v>168408</v>
      </c>
      <c r="S53" s="113">
        <v>757836</v>
      </c>
      <c r="T53" s="113">
        <v>168408</v>
      </c>
      <c r="U53" s="113">
        <v>757836</v>
      </c>
      <c r="V53" s="113">
        <v>168408</v>
      </c>
      <c r="W53" s="113">
        <v>0</v>
      </c>
      <c r="X53" s="113">
        <v>0</v>
      </c>
      <c r="Y53" s="113">
        <v>757836</v>
      </c>
      <c r="Z53" s="113">
        <v>168408</v>
      </c>
      <c r="AA53" s="113">
        <v>757836</v>
      </c>
      <c r="AB53" s="113">
        <v>0</v>
      </c>
      <c r="AC53" s="113">
        <v>757836</v>
      </c>
      <c r="AD53" s="113">
        <v>168408</v>
      </c>
      <c r="AE53" s="113">
        <v>0</v>
      </c>
      <c r="AF53" s="113">
        <v>757836</v>
      </c>
      <c r="AG53" s="113">
        <v>168408</v>
      </c>
      <c r="AH53" s="113">
        <v>757836</v>
      </c>
      <c r="AI53" s="113">
        <v>168408</v>
      </c>
      <c r="AJ53" s="113">
        <v>757836</v>
      </c>
      <c r="AK53" s="113">
        <v>168408</v>
      </c>
      <c r="AL53" s="113">
        <v>757836</v>
      </c>
      <c r="AM53" s="113">
        <v>168408</v>
      </c>
      <c r="AN53" s="113">
        <v>757836</v>
      </c>
      <c r="AO53" s="113">
        <v>168408</v>
      </c>
      <c r="AP53" s="113">
        <v>757836</v>
      </c>
      <c r="AQ53" s="113">
        <v>168408</v>
      </c>
      <c r="AR53" s="113">
        <v>757836</v>
      </c>
      <c r="AS53" s="113">
        <v>168408</v>
      </c>
      <c r="AT53" s="113">
        <v>757836</v>
      </c>
      <c r="AU53" s="113">
        <v>168408</v>
      </c>
      <c r="AV53" s="113">
        <v>757836</v>
      </c>
      <c r="AW53" s="113">
        <v>168408</v>
      </c>
      <c r="AX53" s="113">
        <v>757836</v>
      </c>
      <c r="AY53" s="113">
        <v>168408</v>
      </c>
      <c r="AZ53" s="103">
        <f>SUM($D$53:$AY$53)</f>
        <v>20040552</v>
      </c>
    </row>
    <row r="54" spans="1:52" x14ac:dyDescent="0.2">
      <c r="A54" s="128"/>
      <c r="B54" s="143" t="s">
        <v>350</v>
      </c>
      <c r="C54" s="128"/>
      <c r="D54" s="128">
        <v>0</v>
      </c>
      <c r="E54" s="128">
        <v>0</v>
      </c>
      <c r="F54" s="128">
        <v>288866.5</v>
      </c>
      <c r="G54" s="128">
        <v>0</v>
      </c>
      <c r="H54" s="128">
        <v>288866.5</v>
      </c>
      <c r="I54" s="128">
        <v>0</v>
      </c>
      <c r="J54" s="128">
        <v>0</v>
      </c>
      <c r="K54" s="128">
        <v>0</v>
      </c>
      <c r="L54" s="128">
        <v>288866.5</v>
      </c>
      <c r="M54" s="128">
        <v>0</v>
      </c>
      <c r="N54" s="128">
        <v>288866.5</v>
      </c>
      <c r="O54" s="128">
        <v>0</v>
      </c>
      <c r="P54" s="128">
        <v>288866.5</v>
      </c>
      <c r="Q54" s="128">
        <v>0</v>
      </c>
      <c r="R54" s="128">
        <v>288866.5</v>
      </c>
      <c r="S54" s="128">
        <v>0</v>
      </c>
      <c r="T54" s="128">
        <v>288866.5</v>
      </c>
      <c r="U54" s="128">
        <v>0</v>
      </c>
      <c r="V54" s="128">
        <v>288866.5</v>
      </c>
      <c r="W54" s="128">
        <v>0</v>
      </c>
      <c r="X54" s="128">
        <v>0</v>
      </c>
      <c r="Y54" s="128">
        <v>0</v>
      </c>
      <c r="Z54" s="128">
        <v>288866.5</v>
      </c>
      <c r="AA54" s="128">
        <v>0</v>
      </c>
      <c r="AB54" s="128">
        <v>0</v>
      </c>
      <c r="AC54" s="128">
        <v>0</v>
      </c>
      <c r="AD54" s="128">
        <v>288866.5</v>
      </c>
      <c r="AE54" s="128">
        <v>0</v>
      </c>
      <c r="AF54" s="128">
        <v>0</v>
      </c>
      <c r="AG54" s="128">
        <v>288866.5</v>
      </c>
      <c r="AH54" s="128">
        <v>0</v>
      </c>
      <c r="AI54" s="128">
        <v>288866.5</v>
      </c>
      <c r="AJ54" s="128">
        <v>0</v>
      </c>
      <c r="AK54" s="128">
        <v>288866.5</v>
      </c>
      <c r="AL54" s="128">
        <v>0</v>
      </c>
      <c r="AM54" s="128">
        <v>288866.5</v>
      </c>
      <c r="AN54" s="128">
        <v>0</v>
      </c>
      <c r="AO54" s="128">
        <v>288866.5</v>
      </c>
      <c r="AP54" s="128">
        <v>0</v>
      </c>
      <c r="AQ54" s="128">
        <v>288866.5</v>
      </c>
      <c r="AR54" s="128">
        <v>0</v>
      </c>
      <c r="AS54" s="128">
        <v>288866.5</v>
      </c>
      <c r="AT54" s="128">
        <v>0</v>
      </c>
      <c r="AU54" s="128">
        <v>288866.5</v>
      </c>
      <c r="AV54" s="128">
        <v>0</v>
      </c>
      <c r="AW54" s="128">
        <v>288866.5</v>
      </c>
      <c r="AX54" s="128">
        <v>0</v>
      </c>
      <c r="AY54" s="128">
        <v>288866.5</v>
      </c>
      <c r="AZ54" s="103">
        <f>SUM($D$54:$AY$54)</f>
        <v>5777330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9</vt:i4>
      </vt:variant>
    </vt:vector>
  </HeadingPairs>
  <TitlesOfParts>
    <vt:vector size="26" baseType="lpstr">
      <vt:lpstr>basic_info</vt:lpstr>
      <vt:lpstr>facilities</vt:lpstr>
      <vt:lpstr>raw_materials</vt:lpstr>
      <vt:lpstr>shipping_manufacturing</vt:lpstr>
      <vt:lpstr>pricing</vt:lpstr>
      <vt:lpstr>annual_report</vt:lpstr>
      <vt:lpstr>grove</vt:lpstr>
      <vt:lpstr>P01</vt:lpstr>
      <vt:lpstr>P05</vt:lpstr>
      <vt:lpstr>P07</vt:lpstr>
      <vt:lpstr>S15</vt:lpstr>
      <vt:lpstr>S61</vt:lpstr>
      <vt:lpstr>ORA</vt:lpstr>
      <vt:lpstr>POJ</vt:lpstr>
      <vt:lpstr>ROJ</vt:lpstr>
      <vt:lpstr>FCOJ</vt:lpstr>
      <vt:lpstr>market</vt:lpstr>
      <vt:lpstr>AddColumn1</vt:lpstr>
      <vt:lpstr>AddColumn2</vt:lpstr>
      <vt:lpstr>AddColumn3</vt:lpstr>
      <vt:lpstr>AddRow3</vt:lpstr>
      <vt:lpstr>AddRow4</vt:lpstr>
      <vt:lpstr>Table1</vt:lpstr>
      <vt:lpstr>Table2</vt:lpstr>
      <vt:lpstr>Table3</vt:lpstr>
      <vt:lpstr>Table4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</dc:creator>
  <cp:lastModifiedBy>dZhao</cp:lastModifiedBy>
  <dcterms:created xsi:type="dcterms:W3CDTF">2003-07-09T21:14:27Z</dcterms:created>
  <dcterms:modified xsi:type="dcterms:W3CDTF">2014-11-20T04:51:41Z</dcterms:modified>
</cp:coreProperties>
</file>