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1_{70942037-4490-4096-B34D-D894665A090E}" xr6:coauthVersionLast="47" xr6:coauthVersionMax="47" xr10:uidLastSave="{00000000-0000-0000-0000-000000000000}"/>
  <bookViews>
    <workbookView xWindow="552" yWindow="-108" windowWidth="22596" windowHeight="12456" tabRatio="842" activeTab="5" xr2:uid="{00000000-000D-0000-FFFF-FFFF00000000}"/>
  </bookViews>
  <sheets>
    <sheet name="2022" sheetId="5" r:id="rId1"/>
    <sheet name="WCup22" sheetId="17" r:id="rId2"/>
    <sheet name="Sheet4" sheetId="13" r:id="rId3"/>
    <sheet name="Sheet5" sheetId="14" r:id="rId4"/>
    <sheet name="All" sheetId="11" r:id="rId5"/>
    <sheet name="week16" sheetId="20" r:id="rId6"/>
    <sheet name="week13" sheetId="19" r:id="rId7"/>
    <sheet name="week12" sheetId="18" r:id="rId8"/>
    <sheet name="week11" sheetId="16" r:id="rId9"/>
    <sheet name="week10" sheetId="15" r:id="rId10"/>
    <sheet name="week9" sheetId="10" r:id="rId11"/>
    <sheet name="week8" sheetId="9" r:id="rId12"/>
    <sheet name="week7" sheetId="8" r:id="rId13"/>
    <sheet name="week6" sheetId="7" r:id="rId14"/>
    <sheet name="week5" sheetId="6" r:id="rId15"/>
    <sheet name="week4" sheetId="1" r:id="rId16"/>
    <sheet name="week3" sheetId="2" r:id="rId17"/>
    <sheet name="week2" sheetId="3" r:id="rId18"/>
    <sheet name="week1" sheetId="4" r:id="rId19"/>
  </sheets>
  <definedNames>
    <definedName name="_xlnm._FilterDatabase" localSheetId="4" hidden="1">All!$A$1:$Q$543</definedName>
  </definedName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0" l="1"/>
  <c r="L23" i="20" l="1"/>
  <c r="L26" i="20"/>
  <c r="L25" i="20"/>
  <c r="L27" i="20"/>
  <c r="L21" i="20"/>
  <c r="L22" i="20"/>
  <c r="L9" i="20"/>
  <c r="L16" i="20" l="1"/>
  <c r="L13" i="20"/>
  <c r="L20" i="20"/>
  <c r="L19" i="20"/>
  <c r="L15" i="20"/>
  <c r="L12" i="20"/>
  <c r="L10" i="20"/>
  <c r="K50" i="20"/>
  <c r="J50" i="20"/>
  <c r="K29" i="20"/>
  <c r="J29" i="20"/>
  <c r="L3" i="20"/>
  <c r="L4" i="20"/>
  <c r="L5" i="20"/>
  <c r="L6" i="20"/>
  <c r="L7" i="20"/>
  <c r="L8" i="20"/>
  <c r="L11" i="20"/>
  <c r="L14" i="20"/>
  <c r="L17" i="20"/>
  <c r="L18" i="20"/>
  <c r="L24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2" i="20"/>
  <c r="L3" i="19"/>
  <c r="L4" i="19"/>
  <c r="L5" i="19"/>
  <c r="L11" i="19"/>
  <c r="L12" i="19"/>
  <c r="L6" i="19"/>
  <c r="L7" i="19"/>
  <c r="L8" i="19"/>
  <c r="L9" i="19"/>
  <c r="L10" i="19"/>
  <c r="L2" i="19"/>
  <c r="J24" i="18"/>
  <c r="K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24" i="18" s="1"/>
  <c r="L2" i="16"/>
  <c r="L37" i="16" s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J37" i="16"/>
  <c r="J63" i="16" s="1"/>
  <c r="K37" i="16"/>
  <c r="L38" i="16"/>
  <c r="L39" i="16"/>
  <c r="L40" i="16"/>
  <c r="L41" i="16"/>
  <c r="L62" i="16" s="1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J62" i="16"/>
  <c r="K62" i="16"/>
  <c r="K63" i="16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L685" i="11"/>
  <c r="L684" i="11"/>
  <c r="L683" i="11"/>
  <c r="L682" i="11"/>
  <c r="L680" i="11"/>
  <c r="L679" i="11"/>
  <c r="L678" i="11"/>
  <c r="L677" i="11"/>
  <c r="L676" i="11"/>
  <c r="L675" i="11"/>
  <c r="L674" i="11"/>
  <c r="L673" i="11"/>
  <c r="L672" i="11"/>
  <c r="L671" i="11"/>
  <c r="L670" i="11"/>
  <c r="L669" i="11"/>
  <c r="L668" i="11"/>
  <c r="L667" i="11"/>
  <c r="L666" i="11"/>
  <c r="L665" i="11"/>
  <c r="L664" i="11"/>
  <c r="L663" i="11"/>
  <c r="L662" i="11"/>
  <c r="L661" i="11"/>
  <c r="L660" i="11"/>
  <c r="L659" i="11"/>
  <c r="L658" i="11"/>
  <c r="L657" i="11"/>
  <c r="L656" i="11"/>
  <c r="L655" i="11"/>
  <c r="L654" i="11"/>
  <c r="L653" i="11"/>
  <c r="L652" i="11"/>
  <c r="L651" i="11"/>
  <c r="L650" i="11"/>
  <c r="L649" i="11"/>
  <c r="L648" i="11"/>
  <c r="L647" i="11"/>
  <c r="L646" i="11"/>
  <c r="L645" i="11"/>
  <c r="L644" i="11"/>
  <c r="L643" i="11"/>
  <c r="L642" i="11"/>
  <c r="L641" i="11"/>
  <c r="L640" i="11"/>
  <c r="L639" i="11"/>
  <c r="L638" i="11"/>
  <c r="L637" i="11"/>
  <c r="L636" i="11"/>
  <c r="L635" i="11"/>
  <c r="L634" i="11"/>
  <c r="L633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L614" i="11"/>
  <c r="L613" i="11"/>
  <c r="L612" i="11"/>
  <c r="L611" i="11"/>
  <c r="L610" i="11"/>
  <c r="L609" i="11"/>
  <c r="L608" i="11"/>
  <c r="O608" i="11" s="1"/>
  <c r="L607" i="11"/>
  <c r="Q607" i="11" s="1"/>
  <c r="L606" i="11"/>
  <c r="O606" i="11" s="1"/>
  <c r="L605" i="11"/>
  <c r="P605" i="11" s="1"/>
  <c r="L604" i="11"/>
  <c r="O604" i="11" s="1"/>
  <c r="L603" i="11"/>
  <c r="P603" i="11" s="1"/>
  <c r="L602" i="11"/>
  <c r="O602" i="11" s="1"/>
  <c r="L601" i="11"/>
  <c r="P601" i="11" s="1"/>
  <c r="L600" i="11"/>
  <c r="O600" i="11" s="1"/>
  <c r="L599" i="11"/>
  <c r="Q599" i="11" s="1"/>
  <c r="L598" i="11"/>
  <c r="O598" i="11" s="1"/>
  <c r="L597" i="11"/>
  <c r="P597" i="11" s="1"/>
  <c r="L596" i="11"/>
  <c r="O596" i="11" s="1"/>
  <c r="L595" i="11"/>
  <c r="P595" i="11" s="1"/>
  <c r="L594" i="11"/>
  <c r="O594" i="11" s="1"/>
  <c r="L593" i="11"/>
  <c r="P593" i="11" s="1"/>
  <c r="L592" i="11"/>
  <c r="O592" i="11" s="1"/>
  <c r="L591" i="11"/>
  <c r="Q591" i="11" s="1"/>
  <c r="L590" i="11"/>
  <c r="O590" i="11" s="1"/>
  <c r="L589" i="11"/>
  <c r="P589" i="11" s="1"/>
  <c r="L588" i="11"/>
  <c r="O588" i="11" s="1"/>
  <c r="L587" i="11"/>
  <c r="P587" i="11" s="1"/>
  <c r="L586" i="11"/>
  <c r="O586" i="11" s="1"/>
  <c r="L585" i="11"/>
  <c r="Q585" i="11" s="1"/>
  <c r="L584" i="11"/>
  <c r="O584" i="11" s="1"/>
  <c r="L583" i="11"/>
  <c r="P583" i="11" s="1"/>
  <c r="L582" i="11"/>
  <c r="O582" i="11" s="1"/>
  <c r="L581" i="11"/>
  <c r="P581" i="11" s="1"/>
  <c r="L580" i="11"/>
  <c r="O580" i="11" s="1"/>
  <c r="K579" i="11"/>
  <c r="L579" i="11" s="1"/>
  <c r="L578" i="11"/>
  <c r="P578" i="11" s="1"/>
  <c r="L577" i="11"/>
  <c r="O577" i="11" s="1"/>
  <c r="Q576" i="11"/>
  <c r="L576" i="11"/>
  <c r="P576" i="11" s="1"/>
  <c r="L575" i="11"/>
  <c r="Q575" i="11" s="1"/>
  <c r="L574" i="11"/>
  <c r="P574" i="11" s="1"/>
  <c r="L573" i="11"/>
  <c r="Q573" i="11" s="1"/>
  <c r="L572" i="11"/>
  <c r="P572" i="11" s="1"/>
  <c r="L571" i="11"/>
  <c r="Q571" i="11" s="1"/>
  <c r="L570" i="11"/>
  <c r="P570" i="11" s="1"/>
  <c r="L569" i="11"/>
  <c r="Q569" i="11" s="1"/>
  <c r="L568" i="11"/>
  <c r="P568" i="11" s="1"/>
  <c r="L567" i="11"/>
  <c r="Q567" i="11" s="1"/>
  <c r="L566" i="11"/>
  <c r="P566" i="11" s="1"/>
  <c r="L565" i="11"/>
  <c r="Q565" i="11" s="1"/>
  <c r="L564" i="11"/>
  <c r="P564" i="11" s="1"/>
  <c r="L563" i="11"/>
  <c r="Q563" i="11" s="1"/>
  <c r="L562" i="11"/>
  <c r="P562" i="11" s="1"/>
  <c r="L561" i="11"/>
  <c r="Q561" i="11" s="1"/>
  <c r="L560" i="11"/>
  <c r="P560" i="11" s="1"/>
  <c r="L559" i="11"/>
  <c r="Q559" i="11" s="1"/>
  <c r="L558" i="11"/>
  <c r="P558" i="11" s="1"/>
  <c r="L557" i="11"/>
  <c r="O557" i="11" s="1"/>
  <c r="L556" i="11"/>
  <c r="P556" i="11" s="1"/>
  <c r="L555" i="11"/>
  <c r="Q555" i="11" s="1"/>
  <c r="L554" i="11"/>
  <c r="P554" i="11" s="1"/>
  <c r="L553" i="11"/>
  <c r="Q553" i="11" s="1"/>
  <c r="L552" i="11"/>
  <c r="P552" i="11" s="1"/>
  <c r="L551" i="11"/>
  <c r="Q551" i="11" s="1"/>
  <c r="L550" i="11"/>
  <c r="P550" i="11" s="1"/>
  <c r="L549" i="11"/>
  <c r="O549" i="11" s="1"/>
  <c r="L548" i="11"/>
  <c r="P548" i="11" s="1"/>
  <c r="L547" i="11"/>
  <c r="Q547" i="11" s="1"/>
  <c r="L546" i="11"/>
  <c r="P546" i="11" s="1"/>
  <c r="L545" i="11"/>
  <c r="Q545" i="11" s="1"/>
  <c r="L544" i="11"/>
  <c r="P544" i="11" s="1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5" i="15"/>
  <c r="L76" i="15"/>
  <c r="L77" i="15"/>
  <c r="L78" i="15"/>
  <c r="G5" i="13"/>
  <c r="G6" i="13"/>
  <c r="G7" i="13"/>
  <c r="G8" i="13"/>
  <c r="G9" i="13"/>
  <c r="G10" i="13"/>
  <c r="G11" i="13"/>
  <c r="G12" i="13"/>
  <c r="G13" i="13"/>
  <c r="G4" i="13"/>
  <c r="K52" i="20" l="1"/>
  <c r="J52" i="20"/>
  <c r="L50" i="20"/>
  <c r="L29" i="20"/>
  <c r="L63" i="16"/>
  <c r="Q560" i="11"/>
  <c r="P598" i="11"/>
  <c r="Q556" i="11"/>
  <c r="Q594" i="11"/>
  <c r="P606" i="11"/>
  <c r="Q544" i="11"/>
  <c r="Q572" i="11"/>
  <c r="P602" i="11"/>
  <c r="Q590" i="11"/>
  <c r="P586" i="11"/>
  <c r="Q602" i="11"/>
  <c r="Q568" i="11"/>
  <c r="Q598" i="11"/>
  <c r="P590" i="11"/>
  <c r="P582" i="11"/>
  <c r="P594" i="11"/>
  <c r="Q550" i="11"/>
  <c r="Q566" i="11"/>
  <c r="Q546" i="11"/>
  <c r="Q562" i="11"/>
  <c r="Q578" i="11"/>
  <c r="Q582" i="11"/>
  <c r="Q586" i="11"/>
  <c r="Q606" i="11"/>
  <c r="Q552" i="11"/>
  <c r="Q558" i="11"/>
  <c r="Q574" i="11"/>
  <c r="Q548" i="11"/>
  <c r="Q564" i="11"/>
  <c r="P580" i="11"/>
  <c r="P584" i="11"/>
  <c r="P588" i="11"/>
  <c r="P592" i="11"/>
  <c r="P596" i="11"/>
  <c r="P600" i="11"/>
  <c r="P604" i="11"/>
  <c r="P608" i="11"/>
  <c r="Q554" i="11"/>
  <c r="Q570" i="11"/>
  <c r="Q580" i="11"/>
  <c r="Q584" i="11"/>
  <c r="Q588" i="11"/>
  <c r="Q592" i="11"/>
  <c r="Q596" i="11"/>
  <c r="Q600" i="11"/>
  <c r="Q604" i="11"/>
  <c r="Q608" i="11"/>
  <c r="Q579" i="11"/>
  <c r="P579" i="11"/>
  <c r="O579" i="11"/>
  <c r="O545" i="11"/>
  <c r="O553" i="11"/>
  <c r="O559" i="11"/>
  <c r="O567" i="11"/>
  <c r="O569" i="11"/>
  <c r="O571" i="11"/>
  <c r="O575" i="11"/>
  <c r="P545" i="11"/>
  <c r="P547" i="11"/>
  <c r="P549" i="11"/>
  <c r="P551" i="11"/>
  <c r="P553" i="11"/>
  <c r="P555" i="11"/>
  <c r="P557" i="11"/>
  <c r="P559" i="11"/>
  <c r="P561" i="11"/>
  <c r="P563" i="11"/>
  <c r="P565" i="11"/>
  <c r="P567" i="11"/>
  <c r="P569" i="11"/>
  <c r="P571" i="11"/>
  <c r="P573" i="11"/>
  <c r="P575" i="11"/>
  <c r="P577" i="11"/>
  <c r="O581" i="11"/>
  <c r="O583" i="11"/>
  <c r="O585" i="11"/>
  <c r="O587" i="11"/>
  <c r="O589" i="11"/>
  <c r="O591" i="11"/>
  <c r="O593" i="11"/>
  <c r="O595" i="11"/>
  <c r="O597" i="11"/>
  <c r="O599" i="11"/>
  <c r="O601" i="11"/>
  <c r="O603" i="11"/>
  <c r="O605" i="11"/>
  <c r="O607" i="11"/>
  <c r="O547" i="11"/>
  <c r="O555" i="11"/>
  <c r="O563" i="11"/>
  <c r="O573" i="11"/>
  <c r="Q549" i="11"/>
  <c r="P585" i="11"/>
  <c r="P591" i="11"/>
  <c r="P599" i="11"/>
  <c r="P607" i="11"/>
  <c r="Q581" i="11"/>
  <c r="Q583" i="11"/>
  <c r="Q587" i="11"/>
  <c r="Q589" i="11"/>
  <c r="Q593" i="11"/>
  <c r="Q595" i="11"/>
  <c r="Q597" i="11"/>
  <c r="Q601" i="11"/>
  <c r="Q603" i="11"/>
  <c r="Q605" i="11"/>
  <c r="O551" i="11"/>
  <c r="O561" i="11"/>
  <c r="Q557" i="11"/>
  <c r="Q577" i="11"/>
  <c r="O544" i="11"/>
  <c r="O546" i="11"/>
  <c r="O548" i="11"/>
  <c r="O550" i="11"/>
  <c r="O552" i="11"/>
  <c r="O554" i="11"/>
  <c r="O556" i="11"/>
  <c r="O558" i="11"/>
  <c r="O560" i="11"/>
  <c r="O562" i="11"/>
  <c r="O564" i="11"/>
  <c r="O566" i="11"/>
  <c r="O568" i="11"/>
  <c r="O570" i="11"/>
  <c r="O572" i="11"/>
  <c r="O574" i="11"/>
  <c r="O576" i="11"/>
  <c r="O578" i="11"/>
  <c r="O565" i="11"/>
  <c r="L12" i="11"/>
  <c r="Q12" i="11" s="1"/>
  <c r="L11" i="11"/>
  <c r="O11" i="11" s="1"/>
  <c r="L10" i="11"/>
  <c r="O10" i="11" s="1"/>
  <c r="L9" i="11"/>
  <c r="O9" i="11" s="1"/>
  <c r="L8" i="11"/>
  <c r="P8" i="11" s="1"/>
  <c r="L7" i="11"/>
  <c r="P7" i="11" s="1"/>
  <c r="L6" i="11"/>
  <c r="P6" i="11" s="1"/>
  <c r="L5" i="11"/>
  <c r="O5" i="11" s="1"/>
  <c r="L4" i="11"/>
  <c r="Q4" i="11" s="1"/>
  <c r="L3" i="11"/>
  <c r="P3" i="11" s="1"/>
  <c r="L2" i="11"/>
  <c r="O2" i="11" s="1"/>
  <c r="K12" i="4"/>
  <c r="K11" i="4"/>
  <c r="K10" i="4"/>
  <c r="K2" i="4"/>
  <c r="K3" i="4"/>
  <c r="K4" i="4"/>
  <c r="K5" i="4"/>
  <c r="K6" i="4"/>
  <c r="K7" i="4"/>
  <c r="K8" i="4"/>
  <c r="K9" i="4"/>
  <c r="K13" i="4"/>
  <c r="L52" i="20" l="1"/>
  <c r="Q9" i="11"/>
  <c r="O7" i="11"/>
  <c r="Q5" i="11"/>
  <c r="P4" i="11"/>
  <c r="P12" i="11"/>
  <c r="O4" i="11"/>
  <c r="Q11" i="11"/>
  <c r="Q3" i="11"/>
  <c r="O3" i="11"/>
  <c r="Q6" i="11"/>
  <c r="Q8" i="11"/>
  <c r="O6" i="11"/>
  <c r="Q10" i="11"/>
  <c r="O8" i="11"/>
  <c r="P5" i="11"/>
  <c r="Q2" i="11"/>
  <c r="Q7" i="11"/>
  <c r="P2" i="11"/>
  <c r="L64" i="10"/>
  <c r="O64" i="10" s="1"/>
  <c r="L543" i="11"/>
  <c r="O543" i="11" s="1"/>
  <c r="L542" i="11"/>
  <c r="O542" i="11" s="1"/>
  <c r="L541" i="11"/>
  <c r="P541" i="11" s="1"/>
  <c r="L540" i="11"/>
  <c r="L539" i="11"/>
  <c r="P539" i="11" s="1"/>
  <c r="L538" i="11"/>
  <c r="L537" i="11"/>
  <c r="L536" i="11"/>
  <c r="P536" i="11" s="1"/>
  <c r="L535" i="11"/>
  <c r="O535" i="11" s="1"/>
  <c r="L534" i="11"/>
  <c r="Q534" i="11" s="1"/>
  <c r="L533" i="11"/>
  <c r="O533" i="11" s="1"/>
  <c r="L532" i="11"/>
  <c r="L531" i="11"/>
  <c r="L530" i="11"/>
  <c r="O530" i="11" s="1"/>
  <c r="L529" i="11"/>
  <c r="L528" i="11"/>
  <c r="O528" i="11" s="1"/>
  <c r="L527" i="11"/>
  <c r="O527" i="11" s="1"/>
  <c r="L526" i="11"/>
  <c r="P526" i="11" s="1"/>
  <c r="L525" i="11"/>
  <c r="O525" i="11" s="1"/>
  <c r="L524" i="11"/>
  <c r="O524" i="11" s="1"/>
  <c r="L523" i="11"/>
  <c r="L522" i="11"/>
  <c r="Q522" i="11" s="1"/>
  <c r="L521" i="11"/>
  <c r="L520" i="11"/>
  <c r="O520" i="11" s="1"/>
  <c r="L519" i="11"/>
  <c r="O519" i="11" s="1"/>
  <c r="L518" i="11"/>
  <c r="P518" i="11" s="1"/>
  <c r="L517" i="11"/>
  <c r="O517" i="11" s="1"/>
  <c r="L516" i="11"/>
  <c r="O516" i="11" s="1"/>
  <c r="L515" i="11"/>
  <c r="L514" i="11"/>
  <c r="O514" i="11" s="1"/>
  <c r="L513" i="11"/>
  <c r="L512" i="11"/>
  <c r="L511" i="11"/>
  <c r="O511" i="11" s="1"/>
  <c r="L510" i="11"/>
  <c r="P510" i="11" s="1"/>
  <c r="L509" i="11"/>
  <c r="O509" i="11" s="1"/>
  <c r="L508" i="11"/>
  <c r="O508" i="11" s="1"/>
  <c r="L507" i="11"/>
  <c r="L506" i="11"/>
  <c r="P506" i="11" s="1"/>
  <c r="L505" i="11"/>
  <c r="L504" i="11"/>
  <c r="O504" i="11" s="1"/>
  <c r="L503" i="11"/>
  <c r="O503" i="11" s="1"/>
  <c r="L502" i="11"/>
  <c r="P502" i="11" s="1"/>
  <c r="L501" i="11"/>
  <c r="O501" i="11" s="1"/>
  <c r="L500" i="11"/>
  <c r="O500" i="11" s="1"/>
  <c r="L499" i="11"/>
  <c r="L498" i="11"/>
  <c r="O498" i="11" s="1"/>
  <c r="L497" i="11"/>
  <c r="L496" i="11"/>
  <c r="O496" i="11" s="1"/>
  <c r="L495" i="11"/>
  <c r="O495" i="11" s="1"/>
  <c r="L494" i="11"/>
  <c r="P494" i="11" s="1"/>
  <c r="L493" i="11"/>
  <c r="O493" i="11" s="1"/>
  <c r="L492" i="11"/>
  <c r="L491" i="11"/>
  <c r="L490" i="11"/>
  <c r="O490" i="11" s="1"/>
  <c r="L489" i="11"/>
  <c r="L488" i="11"/>
  <c r="L487" i="11"/>
  <c r="O487" i="11" s="1"/>
  <c r="L486" i="11"/>
  <c r="P486" i="11" s="1"/>
  <c r="L485" i="11"/>
  <c r="O485" i="11" s="1"/>
  <c r="L484" i="11"/>
  <c r="O484" i="11" s="1"/>
  <c r="L483" i="11"/>
  <c r="L482" i="11"/>
  <c r="P482" i="11" s="1"/>
  <c r="L481" i="11"/>
  <c r="L480" i="11"/>
  <c r="L479" i="11"/>
  <c r="O479" i="11" s="1"/>
  <c r="L478" i="11"/>
  <c r="P478" i="11" s="1"/>
  <c r="L477" i="11"/>
  <c r="O477" i="11" s="1"/>
  <c r="L476" i="11"/>
  <c r="O476" i="11" s="1"/>
  <c r="L475" i="11"/>
  <c r="L474" i="11"/>
  <c r="O474" i="11" s="1"/>
  <c r="L473" i="11"/>
  <c r="L472" i="11"/>
  <c r="L471" i="11"/>
  <c r="O471" i="11" s="1"/>
  <c r="L470" i="11"/>
  <c r="P470" i="11" s="1"/>
  <c r="L469" i="11"/>
  <c r="O469" i="11" s="1"/>
  <c r="L468" i="11"/>
  <c r="O468" i="11" s="1"/>
  <c r="L467" i="11"/>
  <c r="L466" i="11"/>
  <c r="O466" i="11" s="1"/>
  <c r="L465" i="11"/>
  <c r="L464" i="11"/>
  <c r="L463" i="11"/>
  <c r="O463" i="11" s="1"/>
  <c r="L462" i="11"/>
  <c r="P462" i="11" s="1"/>
  <c r="L461" i="11"/>
  <c r="O461" i="11" s="1"/>
  <c r="L460" i="11"/>
  <c r="O460" i="11" s="1"/>
  <c r="L459" i="11"/>
  <c r="L458" i="11"/>
  <c r="Q458" i="11" s="1"/>
  <c r="L457" i="11"/>
  <c r="L456" i="11"/>
  <c r="L455" i="11"/>
  <c r="O455" i="11" s="1"/>
  <c r="L454" i="11"/>
  <c r="P454" i="11" s="1"/>
  <c r="L453" i="11"/>
  <c r="O453" i="11" s="1"/>
  <c r="L452" i="11"/>
  <c r="L451" i="11"/>
  <c r="L450" i="11"/>
  <c r="O450" i="11" s="1"/>
  <c r="L449" i="11"/>
  <c r="L448" i="11"/>
  <c r="O448" i="11" s="1"/>
  <c r="L447" i="11"/>
  <c r="O447" i="11" s="1"/>
  <c r="L446" i="11"/>
  <c r="P446" i="11" s="1"/>
  <c r="L445" i="11"/>
  <c r="O445" i="11" s="1"/>
  <c r="L444" i="11"/>
  <c r="L443" i="11"/>
  <c r="L442" i="11"/>
  <c r="P442" i="11" s="1"/>
  <c r="L441" i="11"/>
  <c r="L440" i="11"/>
  <c r="L439" i="11"/>
  <c r="O439" i="11" s="1"/>
  <c r="L438" i="11"/>
  <c r="P438" i="11" s="1"/>
  <c r="L437" i="11"/>
  <c r="O437" i="11" s="1"/>
  <c r="L436" i="11"/>
  <c r="L435" i="11"/>
  <c r="L434" i="11"/>
  <c r="O434" i="11" s="1"/>
  <c r="L433" i="11"/>
  <c r="L432" i="11"/>
  <c r="L431" i="11"/>
  <c r="O431" i="11" s="1"/>
  <c r="L430" i="11"/>
  <c r="P430" i="11" s="1"/>
  <c r="L429" i="11"/>
  <c r="O429" i="11" s="1"/>
  <c r="L428" i="11"/>
  <c r="L427" i="11"/>
  <c r="L426" i="11"/>
  <c r="O426" i="11" s="1"/>
  <c r="L425" i="11"/>
  <c r="L424" i="11"/>
  <c r="O424" i="11" s="1"/>
  <c r="L423" i="11"/>
  <c r="O423" i="11" s="1"/>
  <c r="L422" i="11"/>
  <c r="Q422" i="11" s="1"/>
  <c r="L421" i="11"/>
  <c r="O421" i="11" s="1"/>
  <c r="L420" i="11"/>
  <c r="L419" i="11"/>
  <c r="L418" i="11"/>
  <c r="L417" i="11"/>
  <c r="L416" i="11"/>
  <c r="L415" i="11"/>
  <c r="P415" i="11" s="1"/>
  <c r="L414" i="11"/>
  <c r="P414" i="11" s="1"/>
  <c r="L413" i="11"/>
  <c r="O413" i="11" s="1"/>
  <c r="L412" i="11"/>
  <c r="L411" i="11"/>
  <c r="L410" i="11"/>
  <c r="P410" i="11" s="1"/>
  <c r="L409" i="11"/>
  <c r="L408" i="11"/>
  <c r="O408" i="11" s="1"/>
  <c r="L407" i="11"/>
  <c r="O407" i="11" s="1"/>
  <c r="L406" i="11"/>
  <c r="Q406" i="11" s="1"/>
  <c r="L405" i="11"/>
  <c r="O405" i="11" s="1"/>
  <c r="L404" i="11"/>
  <c r="L403" i="11"/>
  <c r="Q403" i="11" s="1"/>
  <c r="L402" i="11"/>
  <c r="L401" i="11"/>
  <c r="L400" i="11"/>
  <c r="L399" i="11"/>
  <c r="P399" i="11" s="1"/>
  <c r="L398" i="11"/>
  <c r="O398" i="11" s="1"/>
  <c r="L397" i="11"/>
  <c r="O397" i="11" s="1"/>
  <c r="L396" i="11"/>
  <c r="L395" i="11"/>
  <c r="L394" i="11"/>
  <c r="O394" i="11" s="1"/>
  <c r="L393" i="11"/>
  <c r="L392" i="11"/>
  <c r="L391" i="11"/>
  <c r="O391" i="11" s="1"/>
  <c r="L390" i="11"/>
  <c r="Q390" i="11" s="1"/>
  <c r="L389" i="11"/>
  <c r="L388" i="11"/>
  <c r="L387" i="11"/>
  <c r="L386" i="11"/>
  <c r="L385" i="11"/>
  <c r="O385" i="11" s="1"/>
  <c r="L384" i="11"/>
  <c r="O384" i="11" s="1"/>
  <c r="L383" i="11"/>
  <c r="P383" i="11" s="1"/>
  <c r="L382" i="11"/>
  <c r="P382" i="11" s="1"/>
  <c r="L381" i="11"/>
  <c r="O381" i="11" s="1"/>
  <c r="L380" i="11"/>
  <c r="L379" i="11"/>
  <c r="L378" i="11"/>
  <c r="Q378" i="11" s="1"/>
  <c r="L377" i="11"/>
  <c r="L376" i="11"/>
  <c r="L375" i="11"/>
  <c r="L374" i="11"/>
  <c r="Q374" i="11" s="1"/>
  <c r="L373" i="11"/>
  <c r="O373" i="11" s="1"/>
  <c r="L372" i="11"/>
  <c r="L371" i="11"/>
  <c r="L370" i="11"/>
  <c r="L369" i="11"/>
  <c r="L368" i="11"/>
  <c r="L367" i="11"/>
  <c r="P367" i="11" s="1"/>
  <c r="L366" i="11"/>
  <c r="O366" i="11" s="1"/>
  <c r="L365" i="11"/>
  <c r="L364" i="11"/>
  <c r="L363" i="11"/>
  <c r="L362" i="11"/>
  <c r="O362" i="11" s="1"/>
  <c r="L361" i="11"/>
  <c r="L360" i="11"/>
  <c r="L359" i="11"/>
  <c r="O359" i="11" s="1"/>
  <c r="L358" i="11"/>
  <c r="Q358" i="11" s="1"/>
  <c r="L357" i="11"/>
  <c r="O357" i="11" s="1"/>
  <c r="L356" i="11"/>
  <c r="L355" i="11"/>
  <c r="L354" i="11"/>
  <c r="L353" i="11"/>
  <c r="L352" i="11"/>
  <c r="L351" i="11"/>
  <c r="P351" i="11" s="1"/>
  <c r="L350" i="11"/>
  <c r="Q350" i="11" s="1"/>
  <c r="L349" i="11"/>
  <c r="O349" i="11" s="1"/>
  <c r="L348" i="11"/>
  <c r="L347" i="11"/>
  <c r="L346" i="11"/>
  <c r="L345" i="11"/>
  <c r="O345" i="11" s="1"/>
  <c r="L344" i="11"/>
  <c r="L343" i="11"/>
  <c r="O343" i="11" s="1"/>
  <c r="L342" i="11"/>
  <c r="O342" i="11" s="1"/>
  <c r="L341" i="11"/>
  <c r="L340" i="11"/>
  <c r="L339" i="11"/>
  <c r="L338" i="11"/>
  <c r="L337" i="11"/>
  <c r="L336" i="11"/>
  <c r="L335" i="11"/>
  <c r="O335" i="11" s="1"/>
  <c r="L334" i="11"/>
  <c r="O334" i="11" s="1"/>
  <c r="L333" i="11"/>
  <c r="Q333" i="11" s="1"/>
  <c r="L332" i="11"/>
  <c r="L331" i="11"/>
  <c r="L330" i="11"/>
  <c r="L329" i="11"/>
  <c r="L328" i="11"/>
  <c r="I328" i="11"/>
  <c r="L327" i="11"/>
  <c r="P327" i="11" s="1"/>
  <c r="L326" i="11"/>
  <c r="L325" i="11"/>
  <c r="L324" i="11"/>
  <c r="L323" i="11"/>
  <c r="L322" i="11"/>
  <c r="L321" i="11"/>
  <c r="L320" i="11"/>
  <c r="O320" i="11" s="1"/>
  <c r="L319" i="11"/>
  <c r="O319" i="11" s="1"/>
  <c r="L318" i="11"/>
  <c r="O318" i="11" s="1"/>
  <c r="L317" i="11"/>
  <c r="L316" i="11"/>
  <c r="L315" i="11"/>
  <c r="L314" i="11"/>
  <c r="L313" i="11"/>
  <c r="Q313" i="11" s="1"/>
  <c r="I313" i="11"/>
  <c r="L312" i="11"/>
  <c r="Q312" i="11" s="1"/>
  <c r="L311" i="11"/>
  <c r="L310" i="11"/>
  <c r="L309" i="11"/>
  <c r="O309" i="11" s="1"/>
  <c r="L308" i="11"/>
  <c r="L307" i="11"/>
  <c r="L306" i="11"/>
  <c r="L305" i="11"/>
  <c r="O305" i="11" s="1"/>
  <c r="L304" i="11"/>
  <c r="O304" i="11" s="1"/>
  <c r="L303" i="11"/>
  <c r="O303" i="11" s="1"/>
  <c r="L302" i="11"/>
  <c r="L301" i="11"/>
  <c r="Q301" i="11" s="1"/>
  <c r="L300" i="11"/>
  <c r="L299" i="11"/>
  <c r="L298" i="11"/>
  <c r="L297" i="11"/>
  <c r="P297" i="11" s="1"/>
  <c r="L296" i="11"/>
  <c r="L295" i="11"/>
  <c r="O295" i="11" s="1"/>
  <c r="L294" i="11"/>
  <c r="L293" i="11"/>
  <c r="O293" i="11" s="1"/>
  <c r="L292" i="11"/>
  <c r="L291" i="11"/>
  <c r="L290" i="11"/>
  <c r="L289" i="11"/>
  <c r="O289" i="11" s="1"/>
  <c r="L288" i="11"/>
  <c r="O288" i="11" s="1"/>
  <c r="L287" i="11"/>
  <c r="O287" i="11" s="1"/>
  <c r="L286" i="11"/>
  <c r="L285" i="11"/>
  <c r="L284" i="11"/>
  <c r="L283" i="11"/>
  <c r="L282" i="11"/>
  <c r="L281" i="11"/>
  <c r="O281" i="11" s="1"/>
  <c r="L280" i="11"/>
  <c r="L279" i="11"/>
  <c r="O279" i="11" s="1"/>
  <c r="L278" i="11"/>
  <c r="L277" i="11"/>
  <c r="Q277" i="11" s="1"/>
  <c r="L276" i="11"/>
  <c r="L275" i="11"/>
  <c r="L274" i="11"/>
  <c r="L273" i="11"/>
  <c r="O273" i="11" s="1"/>
  <c r="L272" i="11"/>
  <c r="O272" i="11" s="1"/>
  <c r="L271" i="11"/>
  <c r="O271" i="11" s="1"/>
  <c r="L270" i="11"/>
  <c r="L269" i="11"/>
  <c r="L268" i="11"/>
  <c r="L267" i="11"/>
  <c r="L266" i="11"/>
  <c r="L265" i="11"/>
  <c r="Q265" i="11" s="1"/>
  <c r="L264" i="11"/>
  <c r="L263" i="11"/>
  <c r="L262" i="11"/>
  <c r="L261" i="11"/>
  <c r="O261" i="11" s="1"/>
  <c r="L260" i="11"/>
  <c r="L259" i="11"/>
  <c r="L258" i="11"/>
  <c r="L257" i="11"/>
  <c r="O257" i="11" s="1"/>
  <c r="L256" i="11"/>
  <c r="O256" i="11" s="1"/>
  <c r="L255" i="11"/>
  <c r="L254" i="11"/>
  <c r="L253" i="11"/>
  <c r="L252" i="11"/>
  <c r="L251" i="11"/>
  <c r="L250" i="11"/>
  <c r="L249" i="11"/>
  <c r="O249" i="11" s="1"/>
  <c r="L248" i="11"/>
  <c r="O248" i="11" s="1"/>
  <c r="L247" i="11"/>
  <c r="L246" i="11"/>
  <c r="L245" i="11"/>
  <c r="L244" i="11"/>
  <c r="L243" i="11"/>
  <c r="L242" i="11"/>
  <c r="L241" i="11"/>
  <c r="L240" i="11"/>
  <c r="O240" i="11" s="1"/>
  <c r="L239" i="11"/>
  <c r="L238" i="11"/>
  <c r="L237" i="11"/>
  <c r="O237" i="11" s="1"/>
  <c r="L236" i="11"/>
  <c r="L235" i="11"/>
  <c r="L234" i="11"/>
  <c r="L233" i="11"/>
  <c r="O233" i="11" s="1"/>
  <c r="L232" i="11"/>
  <c r="O232" i="11" s="1"/>
  <c r="I232" i="11"/>
  <c r="L231" i="11"/>
  <c r="L230" i="11"/>
  <c r="L229" i="11"/>
  <c r="Q229" i="11" s="1"/>
  <c r="L228" i="11"/>
  <c r="L227" i="11"/>
  <c r="I227" i="11"/>
  <c r="L226" i="11"/>
  <c r="L225" i="11"/>
  <c r="L224" i="11"/>
  <c r="L223" i="11"/>
  <c r="L222" i="11"/>
  <c r="L221" i="11"/>
  <c r="L220" i="11"/>
  <c r="L219" i="11"/>
  <c r="L218" i="11"/>
  <c r="L217" i="11"/>
  <c r="O217" i="11" s="1"/>
  <c r="L216" i="11"/>
  <c r="L215" i="11"/>
  <c r="L214" i="11"/>
  <c r="L213" i="11"/>
  <c r="L212" i="11"/>
  <c r="L211" i="11"/>
  <c r="L210" i="11"/>
  <c r="L209" i="11"/>
  <c r="O209" i="11" s="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O193" i="11" s="1"/>
  <c r="L192" i="11"/>
  <c r="L191" i="11"/>
  <c r="L190" i="11"/>
  <c r="L189" i="11"/>
  <c r="L188" i="11"/>
  <c r="L187" i="11"/>
  <c r="L186" i="11"/>
  <c r="L185" i="11"/>
  <c r="O185" i="11" s="1"/>
  <c r="L184" i="11"/>
  <c r="L183" i="11"/>
  <c r="L182" i="11"/>
  <c r="L181" i="11"/>
  <c r="L180" i="11"/>
  <c r="L179" i="11"/>
  <c r="L178" i="11"/>
  <c r="L177" i="11"/>
  <c r="L176" i="11"/>
  <c r="L175" i="11"/>
  <c r="P175" i="11" s="1"/>
  <c r="L174" i="11"/>
  <c r="L173" i="11"/>
  <c r="O173" i="11" s="1"/>
  <c r="L172" i="11"/>
  <c r="L171" i="11"/>
  <c r="L170" i="11"/>
  <c r="L169" i="11"/>
  <c r="O169" i="11" s="1"/>
  <c r="L168" i="11"/>
  <c r="L167" i="11"/>
  <c r="L166" i="11"/>
  <c r="L165" i="11"/>
  <c r="L164" i="11"/>
  <c r="L163" i="11"/>
  <c r="L162" i="11"/>
  <c r="L161" i="11"/>
  <c r="L160" i="11"/>
  <c r="L159" i="11"/>
  <c r="P159" i="11" s="1"/>
  <c r="L158" i="11"/>
  <c r="L157" i="11"/>
  <c r="L156" i="11"/>
  <c r="L155" i="11"/>
  <c r="L154" i="11"/>
  <c r="L153" i="11"/>
  <c r="O153" i="11" s="1"/>
  <c r="L152" i="11"/>
  <c r="O152" i="11" s="1"/>
  <c r="L151" i="11"/>
  <c r="L150" i="11"/>
  <c r="L149" i="11"/>
  <c r="L148" i="11"/>
  <c r="L147" i="11"/>
  <c r="L146" i="11"/>
  <c r="L145" i="11"/>
  <c r="O145" i="11" s="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O129" i="11" s="1"/>
  <c r="L128" i="11"/>
  <c r="L127" i="11"/>
  <c r="L126" i="11"/>
  <c r="L125" i="11"/>
  <c r="L124" i="11"/>
  <c r="L123" i="11"/>
  <c r="L122" i="11"/>
  <c r="L121" i="11"/>
  <c r="O121" i="11" s="1"/>
  <c r="L120" i="11"/>
  <c r="L119" i="11"/>
  <c r="L118" i="11"/>
  <c r="L117" i="11"/>
  <c r="L116" i="11"/>
  <c r="L115" i="11"/>
  <c r="P115" i="11" s="1"/>
  <c r="L114" i="11"/>
  <c r="L113" i="11"/>
  <c r="L112" i="11"/>
  <c r="L111" i="11"/>
  <c r="L110" i="11"/>
  <c r="L109" i="11"/>
  <c r="L108" i="11"/>
  <c r="L107" i="11"/>
  <c r="L106" i="11"/>
  <c r="L105" i="11"/>
  <c r="O105" i="11" s="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O89" i="11" s="1"/>
  <c r="L88" i="11"/>
  <c r="L87" i="11"/>
  <c r="L86" i="11"/>
  <c r="L85" i="11"/>
  <c r="L84" i="11"/>
  <c r="L83" i="11"/>
  <c r="L82" i="11"/>
  <c r="L81" i="11"/>
  <c r="O81" i="11" s="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P67" i="11" s="1"/>
  <c r="L66" i="11"/>
  <c r="L65" i="11"/>
  <c r="O65" i="11" s="1"/>
  <c r="L64" i="11"/>
  <c r="L63" i="11"/>
  <c r="L62" i="11"/>
  <c r="L61" i="11"/>
  <c r="L60" i="11"/>
  <c r="L59" i="11"/>
  <c r="L58" i="11"/>
  <c r="L57" i="11"/>
  <c r="O57" i="11" s="1"/>
  <c r="L56" i="11"/>
  <c r="L55" i="11"/>
  <c r="L54" i="11"/>
  <c r="L53" i="11"/>
  <c r="L52" i="11"/>
  <c r="L51" i="11"/>
  <c r="P51" i="11" s="1"/>
  <c r="L50" i="11"/>
  <c r="L49" i="11"/>
  <c r="L48" i="11"/>
  <c r="L47" i="11"/>
  <c r="L46" i="11"/>
  <c r="L45" i="11"/>
  <c r="L44" i="11"/>
  <c r="L43" i="11"/>
  <c r="L42" i="11"/>
  <c r="L41" i="11"/>
  <c r="O41" i="11" s="1"/>
  <c r="L40" i="11"/>
  <c r="L39" i="11"/>
  <c r="L38" i="11"/>
  <c r="L37" i="11"/>
  <c r="L36" i="11"/>
  <c r="L35" i="11"/>
  <c r="L34" i="11"/>
  <c r="L33" i="11"/>
  <c r="L32" i="11"/>
  <c r="L31" i="11"/>
  <c r="P31" i="11" s="1"/>
  <c r="L30" i="11"/>
  <c r="L29" i="11"/>
  <c r="L28" i="11"/>
  <c r="L27" i="11"/>
  <c r="L26" i="11"/>
  <c r="L25" i="11"/>
  <c r="O25" i="11" s="1"/>
  <c r="L24" i="11"/>
  <c r="L23" i="11"/>
  <c r="L22" i="11"/>
  <c r="L21" i="11"/>
  <c r="L20" i="11"/>
  <c r="L19" i="11"/>
  <c r="L18" i="11"/>
  <c r="L17" i="11"/>
  <c r="L16" i="11"/>
  <c r="L15" i="11"/>
  <c r="O15" i="11" s="1"/>
  <c r="L14" i="11"/>
  <c r="L13" i="11"/>
  <c r="O13" i="11" s="1"/>
  <c r="L40" i="10"/>
  <c r="P40" i="10" s="1"/>
  <c r="K37" i="10"/>
  <c r="O518" i="11" l="1"/>
  <c r="Q466" i="11"/>
  <c r="P277" i="11"/>
  <c r="P458" i="11"/>
  <c r="Q539" i="11"/>
  <c r="Q410" i="11"/>
  <c r="Q530" i="11"/>
  <c r="Q394" i="11"/>
  <c r="P426" i="11"/>
  <c r="P522" i="11"/>
  <c r="P350" i="11"/>
  <c r="Q478" i="11"/>
  <c r="O454" i="11"/>
  <c r="Q474" i="11"/>
  <c r="P301" i="11"/>
  <c r="O534" i="11"/>
  <c r="O478" i="11"/>
  <c r="O399" i="11"/>
  <c r="O494" i="11"/>
  <c r="O446" i="11"/>
  <c r="O526" i="11"/>
  <c r="Q510" i="11"/>
  <c r="Q454" i="11"/>
  <c r="Q382" i="11"/>
  <c r="P229" i="11"/>
  <c r="P406" i="11"/>
  <c r="O470" i="11"/>
  <c r="Q518" i="11"/>
  <c r="O486" i="11"/>
  <c r="O374" i="11"/>
  <c r="O277" i="11"/>
  <c r="Q498" i="11"/>
  <c r="Q446" i="11"/>
  <c r="O510" i="11"/>
  <c r="O462" i="11"/>
  <c r="P498" i="11"/>
  <c r="Q434" i="11"/>
  <c r="Q367" i="11"/>
  <c r="O541" i="11"/>
  <c r="O502" i="11"/>
  <c r="O415" i="11"/>
  <c r="O367" i="11"/>
  <c r="P490" i="11"/>
  <c r="P434" i="11"/>
  <c r="Q351" i="11"/>
  <c r="P64" i="10"/>
  <c r="Q64" i="10"/>
  <c r="P16" i="11"/>
  <c r="Q16" i="11"/>
  <c r="O16" i="11"/>
  <c r="P24" i="11"/>
  <c r="Q24" i="11"/>
  <c r="P40" i="11"/>
  <c r="Q40" i="11"/>
  <c r="O40" i="11"/>
  <c r="P48" i="11"/>
  <c r="Q48" i="11"/>
  <c r="O48" i="11"/>
  <c r="P56" i="11"/>
  <c r="Q56" i="11"/>
  <c r="O56" i="11"/>
  <c r="P72" i="11"/>
  <c r="Q72" i="11"/>
  <c r="O72" i="11"/>
  <c r="P80" i="11"/>
  <c r="Q80" i="11"/>
  <c r="O80" i="11"/>
  <c r="P88" i="11"/>
  <c r="Q88" i="11"/>
  <c r="P104" i="11"/>
  <c r="Q104" i="11"/>
  <c r="O104" i="11"/>
  <c r="P112" i="11"/>
  <c r="Q112" i="11"/>
  <c r="O112" i="11"/>
  <c r="P120" i="11"/>
  <c r="Q120" i="11"/>
  <c r="O120" i="11"/>
  <c r="P136" i="11"/>
  <c r="Q136" i="11"/>
  <c r="O136" i="11"/>
  <c r="P144" i="11"/>
  <c r="Q144" i="11"/>
  <c r="O144" i="11"/>
  <c r="P160" i="11"/>
  <c r="Q160" i="11"/>
  <c r="O160" i="11"/>
  <c r="P168" i="11"/>
  <c r="Q168" i="11"/>
  <c r="O168" i="11"/>
  <c r="P184" i="11"/>
  <c r="Q184" i="11"/>
  <c r="O184" i="11"/>
  <c r="P192" i="11"/>
  <c r="Q192" i="11"/>
  <c r="O192" i="11"/>
  <c r="P208" i="11"/>
  <c r="Q208" i="11"/>
  <c r="O208" i="11"/>
  <c r="P216" i="11"/>
  <c r="Q216" i="11"/>
  <c r="Q231" i="11"/>
  <c r="P231" i="11"/>
  <c r="O231" i="11"/>
  <c r="Q238" i="11"/>
  <c r="P238" i="11"/>
  <c r="O238" i="11"/>
  <c r="Q246" i="11"/>
  <c r="P246" i="11"/>
  <c r="O246" i="11"/>
  <c r="Q254" i="11"/>
  <c r="P254" i="11"/>
  <c r="O254" i="11"/>
  <c r="Q270" i="11"/>
  <c r="P270" i="11"/>
  <c r="O270" i="11"/>
  <c r="Q278" i="11"/>
  <c r="P278" i="11"/>
  <c r="O278" i="11"/>
  <c r="Q286" i="11"/>
  <c r="P286" i="11"/>
  <c r="O286" i="11"/>
  <c r="Q294" i="11"/>
  <c r="P294" i="11"/>
  <c r="O294" i="11"/>
  <c r="Q310" i="11"/>
  <c r="P310" i="11"/>
  <c r="P317" i="11"/>
  <c r="Q317" i="11"/>
  <c r="O317" i="11"/>
  <c r="P325" i="11"/>
  <c r="Q325" i="11"/>
  <c r="O325" i="11"/>
  <c r="P340" i="11"/>
  <c r="O340" i="11"/>
  <c r="Q340" i="11"/>
  <c r="P348" i="11"/>
  <c r="Q348" i="11"/>
  <c r="O348" i="11"/>
  <c r="P364" i="11"/>
  <c r="Q364" i="11"/>
  <c r="O364" i="11"/>
  <c r="P372" i="11"/>
  <c r="Q372" i="11"/>
  <c r="O372" i="11"/>
  <c r="P388" i="11"/>
  <c r="Q388" i="11"/>
  <c r="O388" i="11"/>
  <c r="P404" i="11"/>
  <c r="Q404" i="11"/>
  <c r="O404" i="11"/>
  <c r="P412" i="11"/>
  <c r="Q412" i="11"/>
  <c r="O412" i="11"/>
  <c r="P428" i="11"/>
  <c r="Q428" i="11"/>
  <c r="O428" i="11"/>
  <c r="P444" i="11"/>
  <c r="Q444" i="11"/>
  <c r="O444" i="11"/>
  <c r="P452" i="11"/>
  <c r="Q452" i="11"/>
  <c r="O452" i="11"/>
  <c r="P468" i="11"/>
  <c r="Q468" i="11"/>
  <c r="P492" i="11"/>
  <c r="Q492" i="11"/>
  <c r="Q532" i="11"/>
  <c r="P532" i="11"/>
  <c r="O536" i="11"/>
  <c r="O310" i="11"/>
  <c r="O88" i="11"/>
  <c r="Q536" i="11"/>
  <c r="P36" i="11"/>
  <c r="Q36" i="11"/>
  <c r="O36" i="11"/>
  <c r="P68" i="11"/>
  <c r="Q68" i="11"/>
  <c r="O68" i="11"/>
  <c r="P92" i="11"/>
  <c r="Q92" i="11"/>
  <c r="O92" i="11"/>
  <c r="P116" i="11"/>
  <c r="Q116" i="11"/>
  <c r="O116" i="11"/>
  <c r="P148" i="11"/>
  <c r="Q148" i="11"/>
  <c r="O148" i="11"/>
  <c r="P180" i="11"/>
  <c r="Q180" i="11"/>
  <c r="O180" i="11"/>
  <c r="P196" i="11"/>
  <c r="Q196" i="11"/>
  <c r="O196" i="11"/>
  <c r="P220" i="11"/>
  <c r="Q220" i="11"/>
  <c r="O220" i="11"/>
  <c r="Q234" i="11"/>
  <c r="P234" i="11"/>
  <c r="O234" i="11"/>
  <c r="Q258" i="11"/>
  <c r="O258" i="11"/>
  <c r="P258" i="11"/>
  <c r="Q290" i="11"/>
  <c r="O290" i="11"/>
  <c r="P290" i="11"/>
  <c r="P313" i="11"/>
  <c r="O313" i="11"/>
  <c r="P328" i="11"/>
  <c r="Q328" i="11"/>
  <c r="O328" i="11"/>
  <c r="P352" i="11"/>
  <c r="Q352" i="11"/>
  <c r="O352" i="11"/>
  <c r="P368" i="11"/>
  <c r="Q368" i="11"/>
  <c r="O368" i="11"/>
  <c r="P392" i="11"/>
  <c r="Q392" i="11"/>
  <c r="O392" i="11"/>
  <c r="P416" i="11"/>
  <c r="Q416" i="11"/>
  <c r="P432" i="11"/>
  <c r="Q432" i="11"/>
  <c r="P456" i="11"/>
  <c r="Q456" i="11"/>
  <c r="P480" i="11"/>
  <c r="Q480" i="11"/>
  <c r="P512" i="11"/>
  <c r="Q512" i="11"/>
  <c r="O480" i="11"/>
  <c r="P21" i="11"/>
  <c r="Q21" i="11"/>
  <c r="O21" i="11"/>
  <c r="P45" i="11"/>
  <c r="Q45" i="11"/>
  <c r="P69" i="11"/>
  <c r="Q69" i="11"/>
  <c r="O69" i="11"/>
  <c r="P85" i="11"/>
  <c r="Q85" i="11"/>
  <c r="O85" i="11"/>
  <c r="P101" i="11"/>
  <c r="Q101" i="11"/>
  <c r="O101" i="11"/>
  <c r="P117" i="11"/>
  <c r="Q117" i="11"/>
  <c r="O117" i="11"/>
  <c r="P133" i="11"/>
  <c r="Q133" i="11"/>
  <c r="O133" i="11"/>
  <c r="P149" i="11"/>
  <c r="Q149" i="11"/>
  <c r="O149" i="11"/>
  <c r="P165" i="11"/>
  <c r="Q165" i="11"/>
  <c r="O165" i="11"/>
  <c r="P181" i="11"/>
  <c r="Q181" i="11"/>
  <c r="O181" i="11"/>
  <c r="P205" i="11"/>
  <c r="Q205" i="11"/>
  <c r="O205" i="11"/>
  <c r="P228" i="11"/>
  <c r="Q228" i="11"/>
  <c r="O228" i="11"/>
  <c r="Q267" i="11"/>
  <c r="P267" i="11"/>
  <c r="O267" i="11"/>
  <c r="P299" i="11"/>
  <c r="Q299" i="11"/>
  <c r="O299" i="11"/>
  <c r="P329" i="11"/>
  <c r="Q329" i="11"/>
  <c r="O329" i="11"/>
  <c r="P353" i="11"/>
  <c r="Q353" i="11"/>
  <c r="O353" i="11"/>
  <c r="P369" i="11"/>
  <c r="Q369" i="11"/>
  <c r="O369" i="11"/>
  <c r="P385" i="11"/>
  <c r="Q385" i="11"/>
  <c r="P393" i="11"/>
  <c r="Q393" i="11"/>
  <c r="O393" i="11"/>
  <c r="P401" i="11"/>
  <c r="Q401" i="11"/>
  <c r="O401" i="11"/>
  <c r="P409" i="11"/>
  <c r="Q409" i="11"/>
  <c r="O409" i="11"/>
  <c r="P425" i="11"/>
  <c r="Q425" i="11"/>
  <c r="O425" i="11"/>
  <c r="P433" i="11"/>
  <c r="Q433" i="11"/>
  <c r="O433" i="11"/>
  <c r="P441" i="11"/>
  <c r="Q441" i="11"/>
  <c r="O441" i="11"/>
  <c r="P449" i="11"/>
  <c r="Q449" i="11"/>
  <c r="O449" i="11"/>
  <c r="P457" i="11"/>
  <c r="Q457" i="11"/>
  <c r="O457" i="11"/>
  <c r="P465" i="11"/>
  <c r="Q465" i="11"/>
  <c r="O465" i="11"/>
  <c r="P473" i="11"/>
  <c r="Q473" i="11"/>
  <c r="O473" i="11"/>
  <c r="P481" i="11"/>
  <c r="Q481" i="11"/>
  <c r="O481" i="11"/>
  <c r="P489" i="11"/>
  <c r="Q489" i="11"/>
  <c r="O489" i="11"/>
  <c r="P497" i="11"/>
  <c r="Q497" i="11"/>
  <c r="O497" i="11"/>
  <c r="P505" i="11"/>
  <c r="Q505" i="11"/>
  <c r="O505" i="11"/>
  <c r="P513" i="11"/>
  <c r="Q513" i="11"/>
  <c r="O513" i="11"/>
  <c r="P521" i="11"/>
  <c r="Q521" i="11"/>
  <c r="O521" i="11"/>
  <c r="P529" i="11"/>
  <c r="Q529" i="11"/>
  <c r="O529" i="11"/>
  <c r="P537" i="11"/>
  <c r="Q537" i="11"/>
  <c r="O537" i="11"/>
  <c r="O532" i="11"/>
  <c r="O45" i="11"/>
  <c r="P28" i="11"/>
  <c r="Q28" i="11"/>
  <c r="O28" i="11"/>
  <c r="P44" i="11"/>
  <c r="Q44" i="11"/>
  <c r="O44" i="11"/>
  <c r="P60" i="11"/>
  <c r="Q60" i="11"/>
  <c r="O60" i="11"/>
  <c r="P84" i="11"/>
  <c r="Q84" i="11"/>
  <c r="O84" i="11"/>
  <c r="P100" i="11"/>
  <c r="Q100" i="11"/>
  <c r="O100" i="11"/>
  <c r="P124" i="11"/>
  <c r="Q124" i="11"/>
  <c r="O124" i="11"/>
  <c r="P140" i="11"/>
  <c r="Q140" i="11"/>
  <c r="O140" i="11"/>
  <c r="P156" i="11"/>
  <c r="Q156" i="11"/>
  <c r="O156" i="11"/>
  <c r="P164" i="11"/>
  <c r="Q164" i="11"/>
  <c r="O164" i="11"/>
  <c r="P188" i="11"/>
  <c r="Q188" i="11"/>
  <c r="O188" i="11"/>
  <c r="P212" i="11"/>
  <c r="Q212" i="11"/>
  <c r="O212" i="11"/>
  <c r="Q227" i="11"/>
  <c r="P227" i="11"/>
  <c r="O227" i="11"/>
  <c r="Q250" i="11"/>
  <c r="P250" i="11"/>
  <c r="O250" i="11"/>
  <c r="Q266" i="11"/>
  <c r="O266" i="11"/>
  <c r="P266" i="11"/>
  <c r="Q282" i="11"/>
  <c r="P282" i="11"/>
  <c r="O282" i="11"/>
  <c r="Q298" i="11"/>
  <c r="P298" i="11"/>
  <c r="O298" i="11"/>
  <c r="P321" i="11"/>
  <c r="Q321" i="11"/>
  <c r="P344" i="11"/>
  <c r="Q344" i="11"/>
  <c r="O344" i="11"/>
  <c r="P376" i="11"/>
  <c r="Q376" i="11"/>
  <c r="O376" i="11"/>
  <c r="P400" i="11"/>
  <c r="Q400" i="11"/>
  <c r="O400" i="11"/>
  <c r="P424" i="11"/>
  <c r="Q424" i="11"/>
  <c r="P440" i="11"/>
  <c r="Q440" i="11"/>
  <c r="P464" i="11"/>
  <c r="Q464" i="11"/>
  <c r="P488" i="11"/>
  <c r="Q488" i="11"/>
  <c r="P504" i="11"/>
  <c r="Q504" i="11"/>
  <c r="P520" i="11"/>
  <c r="Q520" i="11"/>
  <c r="O464" i="11"/>
  <c r="O416" i="11"/>
  <c r="P13" i="11"/>
  <c r="Q13" i="11"/>
  <c r="P37" i="11"/>
  <c r="Q37" i="11"/>
  <c r="O37" i="11"/>
  <c r="P61" i="11"/>
  <c r="Q61" i="11"/>
  <c r="O61" i="11"/>
  <c r="P77" i="11"/>
  <c r="Q77" i="11"/>
  <c r="O77" i="11"/>
  <c r="P93" i="11"/>
  <c r="Q93" i="11"/>
  <c r="O93" i="11"/>
  <c r="P109" i="11"/>
  <c r="Q109" i="11"/>
  <c r="P125" i="11"/>
  <c r="Q125" i="11"/>
  <c r="O125" i="11"/>
  <c r="P141" i="11"/>
  <c r="O141" i="11"/>
  <c r="Q141" i="11"/>
  <c r="P157" i="11"/>
  <c r="O157" i="11"/>
  <c r="Q157" i="11"/>
  <c r="Q173" i="11"/>
  <c r="P173" i="11"/>
  <c r="Q189" i="11"/>
  <c r="P189" i="11"/>
  <c r="O189" i="11"/>
  <c r="P197" i="11"/>
  <c r="O197" i="11"/>
  <c r="Q197" i="11"/>
  <c r="P213" i="11"/>
  <c r="Q213" i="11"/>
  <c r="O213" i="11"/>
  <c r="Q221" i="11"/>
  <c r="O221" i="11"/>
  <c r="P221" i="11"/>
  <c r="Q235" i="11"/>
  <c r="P235" i="11"/>
  <c r="O235" i="11"/>
  <c r="Q243" i="11"/>
  <c r="P243" i="11"/>
  <c r="O243" i="11"/>
  <c r="Q251" i="11"/>
  <c r="O251" i="11"/>
  <c r="P251" i="11"/>
  <c r="Q259" i="11"/>
  <c r="P259" i="11"/>
  <c r="O259" i="11"/>
  <c r="Q275" i="11"/>
  <c r="P275" i="11"/>
  <c r="O275" i="11"/>
  <c r="Q283" i="11"/>
  <c r="O283" i="11"/>
  <c r="P283" i="11"/>
  <c r="Q291" i="11"/>
  <c r="P291" i="11"/>
  <c r="O291" i="11"/>
  <c r="Q307" i="11"/>
  <c r="O307" i="11"/>
  <c r="P307" i="11"/>
  <c r="Q314" i="11"/>
  <c r="P314" i="11"/>
  <c r="O314" i="11"/>
  <c r="Q322" i="11"/>
  <c r="O322" i="11"/>
  <c r="P322" i="11"/>
  <c r="P337" i="11"/>
  <c r="Q337" i="11"/>
  <c r="O337" i="11"/>
  <c r="P345" i="11"/>
  <c r="Q345" i="11"/>
  <c r="P361" i="11"/>
  <c r="Q361" i="11"/>
  <c r="O361" i="11"/>
  <c r="P377" i="11"/>
  <c r="Q377" i="11"/>
  <c r="O377" i="11"/>
  <c r="P417" i="11"/>
  <c r="Q417" i="11"/>
  <c r="O417" i="11"/>
  <c r="P14" i="11"/>
  <c r="Q14" i="11"/>
  <c r="O14" i="11"/>
  <c r="P22" i="11"/>
  <c r="Q22" i="11"/>
  <c r="O22" i="11"/>
  <c r="P30" i="11"/>
  <c r="Q30" i="11"/>
  <c r="O30" i="11"/>
  <c r="P38" i="11"/>
  <c r="Q38" i="11"/>
  <c r="O38" i="11"/>
  <c r="P46" i="11"/>
  <c r="Q46" i="11"/>
  <c r="O46" i="11"/>
  <c r="P54" i="11"/>
  <c r="Q54" i="11"/>
  <c r="O54" i="11"/>
  <c r="P62" i="11"/>
  <c r="Q62" i="11"/>
  <c r="O62" i="11"/>
  <c r="P70" i="11"/>
  <c r="Q70" i="11"/>
  <c r="O70" i="11"/>
  <c r="P78" i="11"/>
  <c r="Q78" i="11"/>
  <c r="O78" i="11"/>
  <c r="P86" i="11"/>
  <c r="Q86" i="11"/>
  <c r="O86" i="11"/>
  <c r="P94" i="11"/>
  <c r="Q94" i="11"/>
  <c r="O94" i="11"/>
  <c r="P102" i="11"/>
  <c r="Q102" i="11"/>
  <c r="O102" i="11"/>
  <c r="P110" i="11"/>
  <c r="Q110" i="11"/>
  <c r="O110" i="11"/>
  <c r="P118" i="11"/>
  <c r="Q118" i="11"/>
  <c r="O118" i="11"/>
  <c r="P126" i="11"/>
  <c r="Q126" i="11"/>
  <c r="O126" i="11"/>
  <c r="P134" i="11"/>
  <c r="Q134" i="11"/>
  <c r="O134" i="11"/>
  <c r="P142" i="11"/>
  <c r="Q142" i="11"/>
  <c r="O142" i="11"/>
  <c r="O492" i="11"/>
  <c r="O440" i="11"/>
  <c r="P20" i="11"/>
  <c r="Q20" i="11"/>
  <c r="O20" i="11"/>
  <c r="P52" i="11"/>
  <c r="Q52" i="11"/>
  <c r="O52" i="11"/>
  <c r="P76" i="11"/>
  <c r="Q76" i="11"/>
  <c r="O76" i="11"/>
  <c r="P108" i="11"/>
  <c r="Q108" i="11"/>
  <c r="O108" i="11"/>
  <c r="P132" i="11"/>
  <c r="Q132" i="11"/>
  <c r="O132" i="11"/>
  <c r="P172" i="11"/>
  <c r="Q172" i="11"/>
  <c r="O172" i="11"/>
  <c r="P204" i="11"/>
  <c r="Q204" i="11"/>
  <c r="O204" i="11"/>
  <c r="Q242" i="11"/>
  <c r="P242" i="11"/>
  <c r="O242" i="11"/>
  <c r="Q274" i="11"/>
  <c r="P274" i="11"/>
  <c r="O274" i="11"/>
  <c r="Q306" i="11"/>
  <c r="O306" i="11"/>
  <c r="P306" i="11"/>
  <c r="P336" i="11"/>
  <c r="Q336" i="11"/>
  <c r="O336" i="11"/>
  <c r="P360" i="11"/>
  <c r="Q360" i="11"/>
  <c r="P384" i="11"/>
  <c r="Q384" i="11"/>
  <c r="P408" i="11"/>
  <c r="Q408" i="11"/>
  <c r="P448" i="11"/>
  <c r="Q448" i="11"/>
  <c r="P472" i="11"/>
  <c r="Q472" i="11"/>
  <c r="P496" i="11"/>
  <c r="Q496" i="11"/>
  <c r="P528" i="11"/>
  <c r="Q528" i="11"/>
  <c r="P29" i="11"/>
  <c r="O29" i="11"/>
  <c r="Q29" i="11"/>
  <c r="P53" i="11"/>
  <c r="Q53" i="11"/>
  <c r="O53" i="11"/>
  <c r="O488" i="11"/>
  <c r="O321" i="11"/>
  <c r="O24" i="11"/>
  <c r="P32" i="11"/>
  <c r="Q32" i="11"/>
  <c r="O32" i="11"/>
  <c r="P64" i="11"/>
  <c r="Q64" i="11"/>
  <c r="O64" i="11"/>
  <c r="P96" i="11"/>
  <c r="Q96" i="11"/>
  <c r="O96" i="11"/>
  <c r="P128" i="11"/>
  <c r="Q128" i="11"/>
  <c r="O128" i="11"/>
  <c r="P152" i="11"/>
  <c r="Q152" i="11"/>
  <c r="P176" i="11"/>
  <c r="Q176" i="11"/>
  <c r="O176" i="11"/>
  <c r="P200" i="11"/>
  <c r="Q200" i="11"/>
  <c r="O200" i="11"/>
  <c r="P224" i="11"/>
  <c r="Q224" i="11"/>
  <c r="O224" i="11"/>
  <c r="Q262" i="11"/>
  <c r="P262" i="11"/>
  <c r="O262" i="11"/>
  <c r="Q302" i="11"/>
  <c r="P302" i="11"/>
  <c r="O302" i="11"/>
  <c r="Q332" i="11"/>
  <c r="P332" i="11"/>
  <c r="O332" i="11"/>
  <c r="P356" i="11"/>
  <c r="Q356" i="11"/>
  <c r="O356" i="11"/>
  <c r="P380" i="11"/>
  <c r="Q380" i="11"/>
  <c r="O380" i="11"/>
  <c r="P396" i="11"/>
  <c r="Q396" i="11"/>
  <c r="O396" i="11"/>
  <c r="P420" i="11"/>
  <c r="Q420" i="11"/>
  <c r="O420" i="11"/>
  <c r="P436" i="11"/>
  <c r="Q436" i="11"/>
  <c r="O436" i="11"/>
  <c r="P460" i="11"/>
  <c r="Q460" i="11"/>
  <c r="P476" i="11"/>
  <c r="Q476" i="11"/>
  <c r="P484" i="11"/>
  <c r="Q484" i="11"/>
  <c r="P500" i="11"/>
  <c r="Q500" i="11"/>
  <c r="P508" i="11"/>
  <c r="Q508" i="11"/>
  <c r="P516" i="11"/>
  <c r="Q516" i="11"/>
  <c r="P524" i="11"/>
  <c r="Q524" i="11"/>
  <c r="P540" i="11"/>
  <c r="Q540" i="11"/>
  <c r="O540" i="11"/>
  <c r="O512" i="11"/>
  <c r="O472" i="11"/>
  <c r="O456" i="11"/>
  <c r="O432" i="11"/>
  <c r="O360" i="11"/>
  <c r="O216" i="11"/>
  <c r="O109" i="11"/>
  <c r="P158" i="11"/>
  <c r="Q158" i="11"/>
  <c r="O158" i="11"/>
  <c r="P174" i="11"/>
  <c r="Q174" i="11"/>
  <c r="O174" i="11"/>
  <c r="Q190" i="11"/>
  <c r="P190" i="11"/>
  <c r="O190" i="11"/>
  <c r="Q206" i="11"/>
  <c r="P206" i="11"/>
  <c r="O206" i="11"/>
  <c r="P244" i="11"/>
  <c r="Q244" i="11"/>
  <c r="O244" i="11"/>
  <c r="Q268" i="11"/>
  <c r="P268" i="11"/>
  <c r="O268" i="11"/>
  <c r="Q284" i="11"/>
  <c r="O284" i="11"/>
  <c r="Q308" i="11"/>
  <c r="O308" i="11"/>
  <c r="P308" i="11"/>
  <c r="Q323" i="11"/>
  <c r="O323" i="11"/>
  <c r="P323" i="11"/>
  <c r="Q346" i="11"/>
  <c r="P346" i="11"/>
  <c r="O346" i="11"/>
  <c r="O370" i="11"/>
  <c r="P370" i="11"/>
  <c r="Q370" i="11"/>
  <c r="P386" i="11"/>
  <c r="O386" i="11"/>
  <c r="Q386" i="11"/>
  <c r="P402" i="11"/>
  <c r="Q402" i="11"/>
  <c r="P418" i="11"/>
  <c r="Q418" i="11"/>
  <c r="P538" i="11"/>
  <c r="Q538" i="11"/>
  <c r="O438" i="11"/>
  <c r="O430" i="11"/>
  <c r="O422" i="11"/>
  <c r="O414" i="11"/>
  <c r="O406" i="11"/>
  <c r="O383" i="11"/>
  <c r="O358" i="11"/>
  <c r="O333" i="11"/>
  <c r="Q514" i="11"/>
  <c r="Q494" i="11"/>
  <c r="P474" i="11"/>
  <c r="Q450" i="11"/>
  <c r="Q430" i="11"/>
  <c r="P374" i="11"/>
  <c r="P312" i="11"/>
  <c r="P150" i="11"/>
  <c r="Q150" i="11"/>
  <c r="O150" i="11"/>
  <c r="P166" i="11"/>
  <c r="Q166" i="11"/>
  <c r="O166" i="11"/>
  <c r="Q182" i="11"/>
  <c r="P182" i="11"/>
  <c r="O182" i="11"/>
  <c r="Q198" i="11"/>
  <c r="P198" i="11"/>
  <c r="O198" i="11"/>
  <c r="Q214" i="11"/>
  <c r="P214" i="11"/>
  <c r="O214" i="11"/>
  <c r="Q222" i="11"/>
  <c r="P222" i="11"/>
  <c r="O222" i="11"/>
  <c r="P236" i="11"/>
  <c r="Q236" i="11"/>
  <c r="O236" i="11"/>
  <c r="Q252" i="11"/>
  <c r="P252" i="11"/>
  <c r="O252" i="11"/>
  <c r="Q260" i="11"/>
  <c r="O260" i="11"/>
  <c r="P260" i="11"/>
  <c r="Q276" i="11"/>
  <c r="P276" i="11"/>
  <c r="O276" i="11"/>
  <c r="Q292" i="11"/>
  <c r="O292" i="11"/>
  <c r="Q300" i="11"/>
  <c r="P300" i="11"/>
  <c r="O300" i="11"/>
  <c r="P315" i="11"/>
  <c r="Q315" i="11"/>
  <c r="O315" i="11"/>
  <c r="Q330" i="11"/>
  <c r="P330" i="11"/>
  <c r="O330" i="11"/>
  <c r="Q338" i="11"/>
  <c r="P338" i="11"/>
  <c r="O338" i="11"/>
  <c r="P354" i="11"/>
  <c r="O354" i="11"/>
  <c r="Q354" i="11"/>
  <c r="O378" i="11"/>
  <c r="P378" i="11"/>
  <c r="Q15" i="11"/>
  <c r="P15" i="11"/>
  <c r="Q23" i="11"/>
  <c r="P23" i="11"/>
  <c r="O23" i="11"/>
  <c r="Q31" i="11"/>
  <c r="O31" i="11"/>
  <c r="Q39" i="11"/>
  <c r="P39" i="11"/>
  <c r="O39" i="11"/>
  <c r="Q47" i="11"/>
  <c r="P47" i="11"/>
  <c r="O47" i="11"/>
  <c r="Q55" i="11"/>
  <c r="P55" i="11"/>
  <c r="O55" i="11"/>
  <c r="Q63" i="11"/>
  <c r="P63" i="11"/>
  <c r="O63" i="11"/>
  <c r="Q71" i="11"/>
  <c r="P71" i="11"/>
  <c r="O71" i="11"/>
  <c r="Q79" i="11"/>
  <c r="P79" i="11"/>
  <c r="O79" i="11"/>
  <c r="Q87" i="11"/>
  <c r="P87" i="11"/>
  <c r="O87" i="11"/>
  <c r="Q95" i="11"/>
  <c r="O95" i="11"/>
  <c r="Q103" i="11"/>
  <c r="P103" i="11"/>
  <c r="O103" i="11"/>
  <c r="Q111" i="11"/>
  <c r="O111" i="11"/>
  <c r="Q119" i="11"/>
  <c r="P119" i="11"/>
  <c r="O119" i="11"/>
  <c r="Q127" i="11"/>
  <c r="P127" i="11"/>
  <c r="O127" i="11"/>
  <c r="Q135" i="11"/>
  <c r="P135" i="11"/>
  <c r="O135" i="11"/>
  <c r="Q143" i="11"/>
  <c r="P143" i="11"/>
  <c r="O143" i="11"/>
  <c r="Q151" i="11"/>
  <c r="P151" i="11"/>
  <c r="O151" i="11"/>
  <c r="Q159" i="11"/>
  <c r="O159" i="11"/>
  <c r="Q167" i="11"/>
  <c r="P167" i="11"/>
  <c r="O167" i="11"/>
  <c r="Q175" i="11"/>
  <c r="O175" i="11"/>
  <c r="Q183" i="11"/>
  <c r="O183" i="11"/>
  <c r="Q191" i="11"/>
  <c r="P191" i="11"/>
  <c r="O191" i="11"/>
  <c r="Q199" i="11"/>
  <c r="P199" i="11"/>
  <c r="O199" i="11"/>
  <c r="Q207" i="11"/>
  <c r="O207" i="11"/>
  <c r="Q215" i="11"/>
  <c r="P215" i="11"/>
  <c r="O215" i="11"/>
  <c r="Q223" i="11"/>
  <c r="P223" i="11"/>
  <c r="O223" i="11"/>
  <c r="Q230" i="11"/>
  <c r="P230" i="11"/>
  <c r="O230" i="11"/>
  <c r="P237" i="11"/>
  <c r="Q237" i="11"/>
  <c r="P245" i="11"/>
  <c r="Q245" i="11"/>
  <c r="P253" i="11"/>
  <c r="Q253" i="11"/>
  <c r="P261" i="11"/>
  <c r="Q261" i="11"/>
  <c r="P269" i="11"/>
  <c r="Q269" i="11"/>
  <c r="P285" i="11"/>
  <c r="Q285" i="11"/>
  <c r="P293" i="11"/>
  <c r="Q293" i="11"/>
  <c r="P309" i="11"/>
  <c r="Q309" i="11"/>
  <c r="Q316" i="11"/>
  <c r="P316" i="11"/>
  <c r="O316" i="11"/>
  <c r="Q324" i="11"/>
  <c r="O324" i="11"/>
  <c r="P324" i="11"/>
  <c r="P331" i="11"/>
  <c r="Q331" i="11"/>
  <c r="O331" i="11"/>
  <c r="P339" i="11"/>
  <c r="Q339" i="11"/>
  <c r="O339" i="11"/>
  <c r="Q347" i="11"/>
  <c r="O347" i="11"/>
  <c r="P347" i="11"/>
  <c r="P355" i="11"/>
  <c r="O355" i="11"/>
  <c r="Q355" i="11"/>
  <c r="P363" i="11"/>
  <c r="Q363" i="11"/>
  <c r="O363" i="11"/>
  <c r="P371" i="11"/>
  <c r="O371" i="11"/>
  <c r="P379" i="11"/>
  <c r="O379" i="11"/>
  <c r="Q379" i="11"/>
  <c r="P387" i="11"/>
  <c r="O387" i="11"/>
  <c r="Q387" i="11"/>
  <c r="P395" i="11"/>
  <c r="Q395" i="11"/>
  <c r="O395" i="11"/>
  <c r="P403" i="11"/>
  <c r="O403" i="11"/>
  <c r="P411" i="11"/>
  <c r="Q411" i="11"/>
  <c r="P419" i="11"/>
  <c r="Q419" i="11"/>
  <c r="P427" i="11"/>
  <c r="Q427" i="11"/>
  <c r="P435" i="11"/>
  <c r="Q435" i="11"/>
  <c r="P443" i="11"/>
  <c r="Q443" i="11"/>
  <c r="P451" i="11"/>
  <c r="Q451" i="11"/>
  <c r="P459" i="11"/>
  <c r="Q459" i="11"/>
  <c r="P467" i="11"/>
  <c r="Q467" i="11"/>
  <c r="P475" i="11"/>
  <c r="Q475" i="11"/>
  <c r="P483" i="11"/>
  <c r="Q483" i="11"/>
  <c r="P491" i="11"/>
  <c r="Q491" i="11"/>
  <c r="P499" i="11"/>
  <c r="Q499" i="11"/>
  <c r="P507" i="11"/>
  <c r="Q507" i="11"/>
  <c r="P515" i="11"/>
  <c r="Q515" i="11"/>
  <c r="P523" i="11"/>
  <c r="Q523" i="11"/>
  <c r="P531" i="11"/>
  <c r="Q531" i="11"/>
  <c r="O382" i="11"/>
  <c r="O253" i="11"/>
  <c r="P534" i="11"/>
  <c r="P514" i="11"/>
  <c r="Q490" i="11"/>
  <c r="Q470" i="11"/>
  <c r="P450" i="11"/>
  <c r="Q426" i="11"/>
  <c r="Q399" i="11"/>
  <c r="Q371" i="11"/>
  <c r="P265" i="11"/>
  <c r="P207" i="11"/>
  <c r="O229" i="11"/>
  <c r="P17" i="11"/>
  <c r="Q17" i="11"/>
  <c r="O17" i="11"/>
  <c r="P25" i="11"/>
  <c r="Q25" i="11"/>
  <c r="P33" i="11"/>
  <c r="Q33" i="11"/>
  <c r="P41" i="11"/>
  <c r="Q41" i="11"/>
  <c r="P49" i="11"/>
  <c r="Q49" i="11"/>
  <c r="P57" i="11"/>
  <c r="Q57" i="11"/>
  <c r="P65" i="11"/>
  <c r="Q65" i="11"/>
  <c r="P73" i="11"/>
  <c r="Q73" i="11"/>
  <c r="P81" i="11"/>
  <c r="Q81" i="11"/>
  <c r="P89" i="11"/>
  <c r="Q89" i="11"/>
  <c r="P97" i="11"/>
  <c r="Q97" i="11"/>
  <c r="P105" i="11"/>
  <c r="Q105" i="11"/>
  <c r="P113" i="11"/>
  <c r="Q113" i="11"/>
  <c r="P121" i="11"/>
  <c r="Q121" i="11"/>
  <c r="P129" i="11"/>
  <c r="Q129" i="11"/>
  <c r="P137" i="11"/>
  <c r="Q137" i="11"/>
  <c r="P145" i="11"/>
  <c r="Q145" i="11"/>
  <c r="P153" i="11"/>
  <c r="Q153" i="11"/>
  <c r="P161" i="11"/>
  <c r="Q161" i="11"/>
  <c r="P169" i="11"/>
  <c r="Q169" i="11"/>
  <c r="P177" i="11"/>
  <c r="Q177" i="11"/>
  <c r="P185" i="11"/>
  <c r="Q185" i="11"/>
  <c r="P193" i="11"/>
  <c r="Q193" i="11"/>
  <c r="P201" i="11"/>
  <c r="Q201" i="11"/>
  <c r="P209" i="11"/>
  <c r="Q209" i="11"/>
  <c r="P217" i="11"/>
  <c r="Q217" i="11"/>
  <c r="P225" i="11"/>
  <c r="Q225" i="11"/>
  <c r="Q239" i="11"/>
  <c r="O239" i="11"/>
  <c r="Q247" i="11"/>
  <c r="O247" i="11"/>
  <c r="Q255" i="11"/>
  <c r="P255" i="11"/>
  <c r="O255" i="11"/>
  <c r="Q263" i="11"/>
  <c r="P263" i="11"/>
  <c r="O263" i="11"/>
  <c r="Q271" i="11"/>
  <c r="P271" i="11"/>
  <c r="Q279" i="11"/>
  <c r="P279" i="11"/>
  <c r="Q287" i="11"/>
  <c r="P287" i="11"/>
  <c r="P295" i="11"/>
  <c r="Q295" i="11"/>
  <c r="Q303" i="11"/>
  <c r="P303" i="11"/>
  <c r="P311" i="11"/>
  <c r="Q311" i="11"/>
  <c r="Q318" i="11"/>
  <c r="P318" i="11"/>
  <c r="Q326" i="11"/>
  <c r="P326" i="11"/>
  <c r="Q341" i="11"/>
  <c r="P341" i="11"/>
  <c r="P349" i="11"/>
  <c r="Q349" i="11"/>
  <c r="P357" i="11"/>
  <c r="Q357" i="11"/>
  <c r="P365" i="11"/>
  <c r="Q365" i="11"/>
  <c r="P373" i="11"/>
  <c r="Q373" i="11"/>
  <c r="P381" i="11"/>
  <c r="Q381" i="11"/>
  <c r="P389" i="11"/>
  <c r="Q389" i="11"/>
  <c r="P397" i="11"/>
  <c r="Q397" i="11"/>
  <c r="P405" i="11"/>
  <c r="Q405" i="11"/>
  <c r="P413" i="11"/>
  <c r="Q413" i="11"/>
  <c r="P421" i="11"/>
  <c r="Q421" i="11"/>
  <c r="P429" i="11"/>
  <c r="Q429" i="11"/>
  <c r="P437" i="11"/>
  <c r="Q437" i="11"/>
  <c r="P445" i="11"/>
  <c r="Q445" i="11"/>
  <c r="P453" i="11"/>
  <c r="Q453" i="11"/>
  <c r="P461" i="11"/>
  <c r="Q461" i="11"/>
  <c r="P469" i="11"/>
  <c r="Q469" i="11"/>
  <c r="P477" i="11"/>
  <c r="Q477" i="11"/>
  <c r="P485" i="11"/>
  <c r="Q485" i="11"/>
  <c r="P493" i="11"/>
  <c r="Q493" i="11"/>
  <c r="P501" i="11"/>
  <c r="Q501" i="11"/>
  <c r="P509" i="11"/>
  <c r="Q509" i="11"/>
  <c r="P517" i="11"/>
  <c r="Q517" i="11"/>
  <c r="P525" i="11"/>
  <c r="Q525" i="11"/>
  <c r="P533" i="11"/>
  <c r="Q533" i="11"/>
  <c r="O539" i="11"/>
  <c r="O531" i="11"/>
  <c r="O523" i="11"/>
  <c r="O515" i="11"/>
  <c r="O507" i="11"/>
  <c r="O499" i="11"/>
  <c r="O491" i="11"/>
  <c r="O483" i="11"/>
  <c r="O475" i="11"/>
  <c r="O467" i="11"/>
  <c r="O459" i="11"/>
  <c r="O451" i="11"/>
  <c r="O443" i="11"/>
  <c r="O435" i="11"/>
  <c r="O427" i="11"/>
  <c r="O419" i="11"/>
  <c r="O411" i="11"/>
  <c r="O402" i="11"/>
  <c r="O341" i="11"/>
  <c r="O327" i="11"/>
  <c r="O301" i="11"/>
  <c r="O285" i="11"/>
  <c r="O269" i="11"/>
  <c r="O225" i="11"/>
  <c r="O161" i="11"/>
  <c r="O97" i="11"/>
  <c r="O33" i="11"/>
  <c r="P530" i="11"/>
  <c r="Q506" i="11"/>
  <c r="Q486" i="11"/>
  <c r="P466" i="11"/>
  <c r="Q442" i="11"/>
  <c r="P422" i="11"/>
  <c r="P394" i="11"/>
  <c r="Q362" i="11"/>
  <c r="P333" i="11"/>
  <c r="Q297" i="11"/>
  <c r="P111" i="11"/>
  <c r="P18" i="11"/>
  <c r="Q18" i="11"/>
  <c r="O18" i="11"/>
  <c r="P42" i="11"/>
  <c r="Q42" i="11"/>
  <c r="O42" i="11"/>
  <c r="P66" i="11"/>
  <c r="Q66" i="11"/>
  <c r="O66" i="11"/>
  <c r="P82" i="11"/>
  <c r="Q82" i="11"/>
  <c r="O82" i="11"/>
  <c r="P98" i="11"/>
  <c r="Q98" i="11"/>
  <c r="O98" i="11"/>
  <c r="P106" i="11"/>
  <c r="Q106" i="11"/>
  <c r="O106" i="11"/>
  <c r="P130" i="11"/>
  <c r="Q130" i="11"/>
  <c r="O130" i="11"/>
  <c r="P146" i="11"/>
  <c r="Q146" i="11"/>
  <c r="O146" i="11"/>
  <c r="P154" i="11"/>
  <c r="Q154" i="11"/>
  <c r="O154" i="11"/>
  <c r="P162" i="11"/>
  <c r="Q162" i="11"/>
  <c r="O162" i="11"/>
  <c r="P170" i="11"/>
  <c r="Q170" i="11"/>
  <c r="O170" i="11"/>
  <c r="Q178" i="11"/>
  <c r="P178" i="11"/>
  <c r="O178" i="11"/>
  <c r="Q186" i="11"/>
  <c r="P186" i="11"/>
  <c r="O186" i="11"/>
  <c r="Q194" i="11"/>
  <c r="P194" i="11"/>
  <c r="O194" i="11"/>
  <c r="Q202" i="11"/>
  <c r="P202" i="11"/>
  <c r="O202" i="11"/>
  <c r="Q210" i="11"/>
  <c r="P210" i="11"/>
  <c r="O210" i="11"/>
  <c r="Q218" i="11"/>
  <c r="P218" i="11"/>
  <c r="O218" i="11"/>
  <c r="Q226" i="11"/>
  <c r="P226" i="11"/>
  <c r="O226" i="11"/>
  <c r="P232" i="11"/>
  <c r="Q232" i="11"/>
  <c r="P240" i="11"/>
  <c r="Q240" i="11"/>
  <c r="Q248" i="11"/>
  <c r="P248" i="11"/>
  <c r="Q256" i="11"/>
  <c r="P256" i="11"/>
  <c r="Q264" i="11"/>
  <c r="P264" i="11"/>
  <c r="Q272" i="11"/>
  <c r="P272" i="11"/>
  <c r="Q280" i="11"/>
  <c r="P280" i="11"/>
  <c r="Q288" i="11"/>
  <c r="P288" i="11"/>
  <c r="Q296" i="11"/>
  <c r="P296" i="11"/>
  <c r="Q304" i="11"/>
  <c r="P304" i="11"/>
  <c r="Q319" i="11"/>
  <c r="P319" i="11"/>
  <c r="Q334" i="11"/>
  <c r="P334" i="11"/>
  <c r="Q342" i="11"/>
  <c r="P342" i="11"/>
  <c r="P366" i="11"/>
  <c r="Q366" i="11"/>
  <c r="P398" i="11"/>
  <c r="Q398" i="11"/>
  <c r="P542" i="11"/>
  <c r="Q542" i="11"/>
  <c r="O538" i="11"/>
  <c r="O522" i="11"/>
  <c r="O506" i="11"/>
  <c r="O482" i="11"/>
  <c r="O458" i="11"/>
  <c r="O442" i="11"/>
  <c r="O418" i="11"/>
  <c r="O410" i="11"/>
  <c r="O390" i="11"/>
  <c r="O365" i="11"/>
  <c r="O351" i="11"/>
  <c r="O326" i="11"/>
  <c r="O312" i="11"/>
  <c r="O297" i="11"/>
  <c r="O265" i="11"/>
  <c r="O245" i="11"/>
  <c r="O201" i="11"/>
  <c r="O137" i="11"/>
  <c r="O73" i="11"/>
  <c r="Q541" i="11"/>
  <c r="Q526" i="11"/>
  <c r="Q482" i="11"/>
  <c r="Q462" i="11"/>
  <c r="Q415" i="11"/>
  <c r="P390" i="11"/>
  <c r="P362" i="11"/>
  <c r="Q327" i="11"/>
  <c r="P292" i="11"/>
  <c r="P247" i="11"/>
  <c r="P95" i="11"/>
  <c r="P26" i="11"/>
  <c r="Q26" i="11"/>
  <c r="O26" i="11"/>
  <c r="P34" i="11"/>
  <c r="Q34" i="11"/>
  <c r="O34" i="11"/>
  <c r="P50" i="11"/>
  <c r="Q50" i="11"/>
  <c r="O50" i="11"/>
  <c r="P58" i="11"/>
  <c r="Q58" i="11"/>
  <c r="O58" i="11"/>
  <c r="P74" i="11"/>
  <c r="Q74" i="11"/>
  <c r="O74" i="11"/>
  <c r="P90" i="11"/>
  <c r="Q90" i="11"/>
  <c r="O90" i="11"/>
  <c r="P114" i="11"/>
  <c r="Q114" i="11"/>
  <c r="O114" i="11"/>
  <c r="P122" i="11"/>
  <c r="Q122" i="11"/>
  <c r="O122" i="11"/>
  <c r="P138" i="11"/>
  <c r="Q138" i="11"/>
  <c r="O138" i="11"/>
  <c r="Q19" i="11"/>
  <c r="O19" i="11"/>
  <c r="P19" i="11"/>
  <c r="Q27" i="11"/>
  <c r="P27" i="11"/>
  <c r="O27" i="11"/>
  <c r="Q35" i="11"/>
  <c r="P35" i="11"/>
  <c r="O35" i="11"/>
  <c r="Q43" i="11"/>
  <c r="P43" i="11"/>
  <c r="O43" i="11"/>
  <c r="Q51" i="11"/>
  <c r="O51" i="11"/>
  <c r="Q59" i="11"/>
  <c r="P59" i="11"/>
  <c r="O59" i="11"/>
  <c r="Q67" i="11"/>
  <c r="O67" i="11"/>
  <c r="Q75" i="11"/>
  <c r="P75" i="11"/>
  <c r="O75" i="11"/>
  <c r="Q83" i="11"/>
  <c r="P83" i="11"/>
  <c r="O83" i="11"/>
  <c r="Q91" i="11"/>
  <c r="P91" i="11"/>
  <c r="O91" i="11"/>
  <c r="Q99" i="11"/>
  <c r="O99" i="11"/>
  <c r="P99" i="11"/>
  <c r="Q107" i="11"/>
  <c r="P107" i="11"/>
  <c r="O107" i="11"/>
  <c r="Q115" i="11"/>
  <c r="O115" i="11"/>
  <c r="Q123" i="11"/>
  <c r="P123" i="11"/>
  <c r="O123" i="11"/>
  <c r="Q131" i="11"/>
  <c r="O131" i="11"/>
  <c r="P131" i="11"/>
  <c r="Q139" i="11"/>
  <c r="P139" i="11"/>
  <c r="O139" i="11"/>
  <c r="Q147" i="11"/>
  <c r="O147" i="11"/>
  <c r="P147" i="11"/>
  <c r="Q155" i="11"/>
  <c r="P155" i="11"/>
  <c r="O155" i="11"/>
  <c r="Q163" i="11"/>
  <c r="P163" i="11"/>
  <c r="O163" i="11"/>
  <c r="Q171" i="11"/>
  <c r="P171" i="11"/>
  <c r="O171" i="11"/>
  <c r="Q179" i="11"/>
  <c r="P179" i="11"/>
  <c r="O179" i="11"/>
  <c r="Q187" i="11"/>
  <c r="P187" i="11"/>
  <c r="O187" i="11"/>
  <c r="Q195" i="11"/>
  <c r="P195" i="11"/>
  <c r="O195" i="11"/>
  <c r="Q203" i="11"/>
  <c r="P203" i="11"/>
  <c r="O203" i="11"/>
  <c r="Q211" i="11"/>
  <c r="P211" i="11"/>
  <c r="O211" i="11"/>
  <c r="Q219" i="11"/>
  <c r="P219" i="11"/>
  <c r="O219" i="11"/>
  <c r="P233" i="11"/>
  <c r="Q233" i="11"/>
  <c r="P241" i="11"/>
  <c r="Q241" i="11"/>
  <c r="P249" i="11"/>
  <c r="Q249" i="11"/>
  <c r="P257" i="11"/>
  <c r="Q257" i="11"/>
  <c r="Q273" i="11"/>
  <c r="P273" i="11"/>
  <c r="P281" i="11"/>
  <c r="Q281" i="11"/>
  <c r="P289" i="11"/>
  <c r="Q289" i="11"/>
  <c r="P305" i="11"/>
  <c r="Q305" i="11"/>
  <c r="Q320" i="11"/>
  <c r="P320" i="11"/>
  <c r="P335" i="11"/>
  <c r="Q335" i="11"/>
  <c r="P343" i="11"/>
  <c r="Q343" i="11"/>
  <c r="P359" i="11"/>
  <c r="Q359" i="11"/>
  <c r="P375" i="11"/>
  <c r="Q375" i="11"/>
  <c r="P391" i="11"/>
  <c r="Q391" i="11"/>
  <c r="P407" i="11"/>
  <c r="Q407" i="11"/>
  <c r="P423" i="11"/>
  <c r="Q423" i="11"/>
  <c r="P431" i="11"/>
  <c r="Q431" i="11"/>
  <c r="P439" i="11"/>
  <c r="Q439" i="11"/>
  <c r="P447" i="11"/>
  <c r="Q447" i="11"/>
  <c r="P455" i="11"/>
  <c r="Q455" i="11"/>
  <c r="P463" i="11"/>
  <c r="Q463" i="11"/>
  <c r="P471" i="11"/>
  <c r="Q471" i="11"/>
  <c r="P479" i="11"/>
  <c r="Q479" i="11"/>
  <c r="P487" i="11"/>
  <c r="Q487" i="11"/>
  <c r="P495" i="11"/>
  <c r="Q495" i="11"/>
  <c r="P503" i="11"/>
  <c r="Q503" i="11"/>
  <c r="P511" i="11"/>
  <c r="Q511" i="11"/>
  <c r="P519" i="11"/>
  <c r="Q519" i="11"/>
  <c r="P527" i="11"/>
  <c r="Q527" i="11"/>
  <c r="P535" i="11"/>
  <c r="Q535" i="11"/>
  <c r="P543" i="11"/>
  <c r="Q543" i="11"/>
  <c r="O389" i="11"/>
  <c r="O375" i="11"/>
  <c r="O350" i="11"/>
  <c r="O311" i="11"/>
  <c r="O296" i="11"/>
  <c r="O280" i="11"/>
  <c r="O264" i="11"/>
  <c r="O241" i="11"/>
  <c r="O177" i="11"/>
  <c r="O113" i="11"/>
  <c r="O49" i="11"/>
  <c r="Q502" i="11"/>
  <c r="Q438" i="11"/>
  <c r="Q414" i="11"/>
  <c r="Q383" i="11"/>
  <c r="P358" i="11"/>
  <c r="P284" i="11"/>
  <c r="P239" i="11"/>
  <c r="P183" i="11"/>
  <c r="O40" i="10"/>
  <c r="Q40" i="10"/>
  <c r="L26" i="10"/>
  <c r="L43" i="10"/>
  <c r="L30" i="10"/>
  <c r="L36" i="10"/>
  <c r="L31" i="10"/>
  <c r="L29" i="10"/>
  <c r="L25" i="10"/>
  <c r="L27" i="10"/>
  <c r="L24" i="10"/>
  <c r="L44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2" i="10"/>
  <c r="L41" i="10"/>
  <c r="L37" i="10"/>
  <c r="L39" i="10"/>
  <c r="L38" i="10"/>
  <c r="L35" i="10"/>
  <c r="L34" i="10"/>
  <c r="L33" i="10"/>
  <c r="L32" i="10"/>
  <c r="L28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7" i="9"/>
  <c r="L48" i="9"/>
  <c r="L2" i="9"/>
  <c r="L3" i="9"/>
  <c r="L4" i="9" s="1"/>
  <c r="J4" i="9"/>
  <c r="J58" i="9" s="1"/>
  <c r="K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J34" i="9"/>
  <c r="K34" i="9"/>
  <c r="L35" i="9"/>
  <c r="L36" i="9"/>
  <c r="L37" i="9"/>
  <c r="L38" i="9"/>
  <c r="L39" i="9"/>
  <c r="L40" i="9"/>
  <c r="L41" i="9"/>
  <c r="L42" i="9"/>
  <c r="L43" i="9"/>
  <c r="L44" i="9"/>
  <c r="L45" i="9"/>
  <c r="L46" i="9"/>
  <c r="L49" i="9"/>
  <c r="L50" i="9"/>
  <c r="L51" i="9"/>
  <c r="L52" i="9"/>
  <c r="L53" i="9"/>
  <c r="L54" i="9"/>
  <c r="L55" i="9"/>
  <c r="L56" i="9"/>
  <c r="J57" i="9"/>
  <c r="K57" i="9"/>
  <c r="K48" i="8"/>
  <c r="J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48" i="8" s="1"/>
  <c r="K24" i="8"/>
  <c r="J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24" i="8" s="1"/>
  <c r="L4" i="8"/>
  <c r="K3" i="8"/>
  <c r="K49" i="8" s="1"/>
  <c r="J3" i="8"/>
  <c r="J49" i="8" s="1"/>
  <c r="L2" i="8"/>
  <c r="L66" i="7"/>
  <c r="F19" i="5"/>
  <c r="G3" i="5"/>
  <c r="G4" i="5"/>
  <c r="G5" i="5"/>
  <c r="G6" i="5"/>
  <c r="G10" i="5"/>
  <c r="G11" i="5"/>
  <c r="G12" i="5"/>
  <c r="G13" i="5"/>
  <c r="G14" i="5"/>
  <c r="G15" i="5"/>
  <c r="G16" i="5"/>
  <c r="G17" i="5"/>
  <c r="G18" i="5"/>
  <c r="G2" i="5"/>
  <c r="B2" i="5"/>
  <c r="K70" i="7"/>
  <c r="J70" i="7"/>
  <c r="L69" i="7"/>
  <c r="L68" i="7"/>
  <c r="L67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K50" i="7"/>
  <c r="J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K12" i="7"/>
  <c r="K71" i="7" s="1"/>
  <c r="J12" i="7"/>
  <c r="J71" i="7" s="1"/>
  <c r="L11" i="7"/>
  <c r="L10" i="7"/>
  <c r="L9" i="7"/>
  <c r="L8" i="7"/>
  <c r="L7" i="7"/>
  <c r="L6" i="7"/>
  <c r="L5" i="7"/>
  <c r="L4" i="7"/>
  <c r="L3" i="7"/>
  <c r="L2" i="7"/>
  <c r="L12" i="7" s="1"/>
  <c r="K78" i="6"/>
  <c r="J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78" i="6" s="1"/>
  <c r="L62" i="6"/>
  <c r="L61" i="6"/>
  <c r="L60" i="6"/>
  <c r="L59" i="6"/>
  <c r="K58" i="6"/>
  <c r="K83" i="6" s="1"/>
  <c r="J58" i="6"/>
  <c r="J83" i="6" s="1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I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58" i="6" s="1"/>
  <c r="K9" i="6"/>
  <c r="J9" i="6"/>
  <c r="L8" i="6"/>
  <c r="L7" i="6"/>
  <c r="I7" i="6"/>
  <c r="L6" i="6"/>
  <c r="L5" i="6"/>
  <c r="L4" i="6"/>
  <c r="L9" i="6" s="1"/>
  <c r="L3" i="6"/>
  <c r="L2" i="6"/>
  <c r="Q29" i="10" l="1"/>
  <c r="O29" i="10"/>
  <c r="P29" i="10"/>
  <c r="Q31" i="10"/>
  <c r="P31" i="10"/>
  <c r="O31" i="10"/>
  <c r="P36" i="10"/>
  <c r="Q36" i="10"/>
  <c r="O36" i="10"/>
  <c r="Q46" i="10"/>
  <c r="O46" i="10"/>
  <c r="P46" i="10"/>
  <c r="P12" i="10"/>
  <c r="Q12" i="10"/>
  <c r="O12" i="10"/>
  <c r="P35" i="10"/>
  <c r="Q35" i="10"/>
  <c r="O35" i="10"/>
  <c r="Q13" i="10"/>
  <c r="O13" i="10"/>
  <c r="P13" i="10"/>
  <c r="O65" i="10"/>
  <c r="P65" i="10"/>
  <c r="Q65" i="10"/>
  <c r="Q6" i="10"/>
  <c r="O6" i="10"/>
  <c r="P6" i="10"/>
  <c r="Q14" i="10"/>
  <c r="O14" i="10"/>
  <c r="P14" i="10"/>
  <c r="Q22" i="10"/>
  <c r="O22" i="10"/>
  <c r="P22" i="10"/>
  <c r="O39" i="10"/>
  <c r="Q39" i="10"/>
  <c r="P39" i="10"/>
  <c r="O49" i="10"/>
  <c r="P49" i="10"/>
  <c r="Q49" i="10"/>
  <c r="O57" i="10"/>
  <c r="P57" i="10"/>
  <c r="Q57" i="10"/>
  <c r="O66" i="10"/>
  <c r="P66" i="10"/>
  <c r="Q66" i="10"/>
  <c r="O30" i="10"/>
  <c r="Q30" i="10"/>
  <c r="P30" i="10"/>
  <c r="O3" i="10"/>
  <c r="P3" i="10"/>
  <c r="Q3" i="10"/>
  <c r="P19" i="10"/>
  <c r="Q19" i="10"/>
  <c r="O19" i="10"/>
  <c r="P4" i="10"/>
  <c r="Q4" i="10"/>
  <c r="O4" i="10"/>
  <c r="O55" i="10"/>
  <c r="P55" i="10"/>
  <c r="Q55" i="10"/>
  <c r="O48" i="10"/>
  <c r="P48" i="10"/>
  <c r="Q48" i="10"/>
  <c r="O7" i="10"/>
  <c r="P7" i="10"/>
  <c r="Q7" i="10"/>
  <c r="O15" i="10"/>
  <c r="Q15" i="10"/>
  <c r="P15" i="10"/>
  <c r="O23" i="10"/>
  <c r="Q23" i="10"/>
  <c r="P23" i="10"/>
  <c r="Q37" i="10"/>
  <c r="O37" i="10"/>
  <c r="P37" i="10"/>
  <c r="O50" i="10"/>
  <c r="P50" i="10"/>
  <c r="Q50" i="10"/>
  <c r="P58" i="10"/>
  <c r="O58" i="10"/>
  <c r="Q58" i="10"/>
  <c r="Q44" i="10"/>
  <c r="P44" i="10"/>
  <c r="O44" i="10"/>
  <c r="P43" i="10"/>
  <c r="Q43" i="10"/>
  <c r="O43" i="10"/>
  <c r="Q11" i="10"/>
  <c r="P11" i="10"/>
  <c r="O11" i="10"/>
  <c r="P34" i="10"/>
  <c r="O34" i="10"/>
  <c r="Q34" i="10"/>
  <c r="P20" i="10"/>
  <c r="O20" i="10"/>
  <c r="Q20" i="10"/>
  <c r="O47" i="10"/>
  <c r="P47" i="10"/>
  <c r="Q47" i="10"/>
  <c r="Q38" i="10"/>
  <c r="O38" i="10"/>
  <c r="P38" i="10"/>
  <c r="O8" i="10"/>
  <c r="P8" i="10"/>
  <c r="Q8" i="10"/>
  <c r="P16" i="10"/>
  <c r="O16" i="10"/>
  <c r="Q16" i="10"/>
  <c r="P28" i="10"/>
  <c r="O28" i="10"/>
  <c r="Q28" i="10"/>
  <c r="O41" i="10"/>
  <c r="P41" i="10"/>
  <c r="Q41" i="10"/>
  <c r="Q51" i="10"/>
  <c r="P51" i="10"/>
  <c r="O51" i="10"/>
  <c r="O59" i="10"/>
  <c r="P59" i="10"/>
  <c r="Q59" i="10"/>
  <c r="O24" i="10"/>
  <c r="P24" i="10"/>
  <c r="Q24" i="10"/>
  <c r="P26" i="10"/>
  <c r="O26" i="10"/>
  <c r="Q26" i="10"/>
  <c r="P62" i="10"/>
  <c r="Q62" i="10"/>
  <c r="O62" i="10"/>
  <c r="O56" i="10"/>
  <c r="P56" i="10"/>
  <c r="Q56" i="10"/>
  <c r="Q9" i="10"/>
  <c r="P9" i="10"/>
  <c r="O9" i="10"/>
  <c r="P17" i="10"/>
  <c r="O17" i="10"/>
  <c r="Q17" i="10"/>
  <c r="P32" i="10"/>
  <c r="O32" i="10"/>
  <c r="Q32" i="10"/>
  <c r="P42" i="10"/>
  <c r="O42" i="10"/>
  <c r="Q42" i="10"/>
  <c r="Q52" i="10"/>
  <c r="O52" i="10"/>
  <c r="P52" i="10"/>
  <c r="Q60" i="10"/>
  <c r="O60" i="10"/>
  <c r="P60" i="10"/>
  <c r="P27" i="10"/>
  <c r="Q27" i="10"/>
  <c r="O27" i="10"/>
  <c r="O54" i="10"/>
  <c r="P54" i="10"/>
  <c r="Q54" i="10"/>
  <c r="O63" i="10"/>
  <c r="P63" i="10"/>
  <c r="Q63" i="10"/>
  <c r="O5" i="10"/>
  <c r="P5" i="10"/>
  <c r="Q5" i="10"/>
  <c r="Q21" i="10"/>
  <c r="O21" i="10"/>
  <c r="P21" i="10"/>
  <c r="O2" i="10"/>
  <c r="P2" i="10"/>
  <c r="Q2" i="10"/>
  <c r="Q10" i="10"/>
  <c r="O10" i="10"/>
  <c r="P10" i="10"/>
  <c r="P18" i="10"/>
  <c r="O18" i="10"/>
  <c r="Q18" i="10"/>
  <c r="O33" i="10"/>
  <c r="P33" i="10"/>
  <c r="Q33" i="10"/>
  <c r="O53" i="10"/>
  <c r="P53" i="10"/>
  <c r="Q53" i="10"/>
  <c r="P61" i="10"/>
  <c r="Q61" i="10"/>
  <c r="O61" i="10"/>
  <c r="O25" i="10"/>
  <c r="P25" i="10"/>
  <c r="Q25" i="10"/>
  <c r="O45" i="10"/>
  <c r="Q45" i="10"/>
  <c r="P45" i="10"/>
  <c r="K58" i="9"/>
  <c r="L57" i="9"/>
  <c r="L34" i="9"/>
  <c r="L49" i="8"/>
  <c r="L3" i="8"/>
  <c r="L71" i="7"/>
  <c r="L50" i="7"/>
  <c r="L70" i="7"/>
  <c r="L83" i="6"/>
  <c r="L58" i="9" l="1"/>
  <c r="D19" i="5"/>
  <c r="C19" i="5"/>
  <c r="B19" i="5"/>
  <c r="E18" i="5"/>
  <c r="E3" i="5"/>
  <c r="E4" i="5"/>
  <c r="E5" i="5"/>
  <c r="E6" i="5"/>
  <c r="E7" i="5"/>
  <c r="G7" i="5" s="1"/>
  <c r="E8" i="5"/>
  <c r="G8" i="5" s="1"/>
  <c r="E9" i="5"/>
  <c r="G9" i="5" s="1"/>
  <c r="E10" i="5"/>
  <c r="E11" i="5"/>
  <c r="E12" i="5"/>
  <c r="E13" i="5"/>
  <c r="E14" i="5"/>
  <c r="E15" i="5"/>
  <c r="E16" i="5"/>
  <c r="E17" i="5"/>
  <c r="E2" i="5"/>
  <c r="J69" i="4"/>
  <c r="I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J44" i="4"/>
  <c r="J70" i="4" s="1"/>
  <c r="I44" i="4"/>
  <c r="I70" i="4" s="1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69" i="4" l="1"/>
  <c r="E19" i="5"/>
  <c r="G19" i="5" s="1"/>
  <c r="K44" i="4"/>
  <c r="K70" i="4" s="1"/>
  <c r="K75" i="3"/>
  <c r="J75" i="3"/>
  <c r="I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J35" i="3"/>
  <c r="I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35" i="3" s="1"/>
  <c r="K11" i="3"/>
  <c r="K10" i="3"/>
  <c r="K9" i="3"/>
  <c r="K8" i="3"/>
  <c r="K7" i="3"/>
  <c r="J6" i="3"/>
  <c r="J76" i="3" s="1"/>
  <c r="I6" i="3"/>
  <c r="I76" i="3" s="1"/>
  <c r="K5" i="3"/>
  <c r="K4" i="3"/>
  <c r="K3" i="3"/>
  <c r="K2" i="3"/>
  <c r="K6" i="3" l="1"/>
  <c r="K76" i="3" s="1"/>
  <c r="J89" i="2" l="1"/>
  <c r="J88" i="2"/>
  <c r="I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88" i="2" s="1"/>
  <c r="K56" i="2"/>
  <c r="J55" i="2"/>
  <c r="I55" i="2"/>
  <c r="I89" i="2" s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89" i="2" s="1"/>
  <c r="K2" i="2"/>
  <c r="K55" i="2" s="1"/>
  <c r="K88" i="1" l="1"/>
  <c r="J88" i="1"/>
  <c r="K62" i="1"/>
  <c r="J62" i="1"/>
  <c r="K17" i="1"/>
  <c r="J17" i="1"/>
  <c r="J89" i="1" s="1"/>
  <c r="L55" i="1"/>
  <c r="K89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57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8" i="1"/>
  <c r="L60" i="1"/>
  <c r="L61" i="1"/>
  <c r="L49" i="1"/>
  <c r="L50" i="1"/>
  <c r="L51" i="1"/>
  <c r="L52" i="1"/>
  <c r="L53" i="1"/>
  <c r="L54" i="1"/>
  <c r="L59" i="1"/>
  <c r="L56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0" i="1"/>
  <c r="L83" i="1"/>
  <c r="L84" i="1"/>
  <c r="L85" i="1"/>
  <c r="L86" i="1"/>
  <c r="L87" i="1"/>
  <c r="L2" i="1"/>
  <c r="I5" i="1"/>
  <c r="I10" i="1"/>
  <c r="L62" i="1" l="1"/>
  <c r="L17" i="1"/>
  <c r="L88" i="1"/>
  <c r="K91" i="1"/>
  <c r="J91" i="1"/>
  <c r="L89" i="1" l="1"/>
  <c r="L9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8421A-AECB-437F-9A62-D2EFE9C8341C}" keepAlive="1" name="Query - All" description="Connection to the 'All' query in the workbook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<sst xmlns="http://schemas.openxmlformats.org/spreadsheetml/2006/main" count="10043" uniqueCount="785">
  <si>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</si>
  <si>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</si>
  <si>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</si>
  <si>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</si>
  <si>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</si>
  <si>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</si>
  <si>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</si>
  <si>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</si>
  <si>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</si>
  <si>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</si>
  <si>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</si>
  <si>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</si>
  <si>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</si>
  <si>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</si>
  <si>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</si>
  <si>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ARSENAL</t>
  </si>
  <si>
    <t>TOTTENHAM</t>
  </si>
  <si>
    <t>GAME</t>
  </si>
  <si>
    <t>DRAW</t>
  </si>
  <si>
    <t>take at +240 or higher)</t>
  </si>
  <si>
    <t>UNDER</t>
  </si>
  <si>
    <t>take at up to ΓÇô135)</t>
  </si>
  <si>
    <t>BRENTFORD</t>
  </si>
  <si>
    <t>BOURNEMOUTH</t>
  </si>
  <si>
    <t>OVER</t>
  </si>
  <si>
    <t>take at up to -125)</t>
  </si>
  <si>
    <t>CYRSTAL PALACE</t>
  </si>
  <si>
    <t>CHELSEA</t>
  </si>
  <si>
    <t>SPREAD</t>
  </si>
  <si>
    <t>CRYSTAL PALACE</t>
  </si>
  <si>
    <t>FULHAM</t>
  </si>
  <si>
    <t>NEWCASTLE</t>
  </si>
  <si>
    <t>MONEY</t>
  </si>
  <si>
    <t>take at +180 or higher)</t>
  </si>
  <si>
    <t>SOUTHAMPTON</t>
  </si>
  <si>
    <t>EVERTON</t>
  </si>
  <si>
    <t>WOLVES</t>
  </si>
  <si>
    <t>WEST HAM</t>
  </si>
  <si>
    <t>BRIGHTON</t>
  </si>
  <si>
    <t>LIVERPOOL</t>
  </si>
  <si>
    <t>MAN CITY</t>
  </si>
  <si>
    <t>MANU</t>
  </si>
  <si>
    <t>LEEDS</t>
  </si>
  <si>
    <t>ASTON VILLA</t>
  </si>
  <si>
    <t>NCAAF</t>
  </si>
  <si>
    <t>UTAH ST</t>
  </si>
  <si>
    <t>BYU</t>
  </si>
  <si>
    <t>UCLA</t>
  </si>
  <si>
    <t>WASH</t>
  </si>
  <si>
    <t>take if underdog)</t>
  </si>
  <si>
    <t>WASHINGTON</t>
  </si>
  <si>
    <t>take at any + money as underdog)</t>
  </si>
  <si>
    <t>take up to 66)</t>
  </si>
  <si>
    <t>TULANE</t>
  </si>
  <si>
    <t>HOU</t>
  </si>
  <si>
    <t>MTSU</t>
  </si>
  <si>
    <t>UTSA</t>
  </si>
  <si>
    <t>NEW MEXICO</t>
  </si>
  <si>
    <t>UNLV</t>
  </si>
  <si>
    <t>take at +14 or higher)</t>
  </si>
  <si>
    <t>WISCONSIN</t>
  </si>
  <si>
    <t>ILLINOIS</t>
  </si>
  <si>
    <t>take up to 10)</t>
  </si>
  <si>
    <t>take up to 45)</t>
  </si>
  <si>
    <t>GEORGIA TECH</t>
  </si>
  <si>
    <t>PITT</t>
  </si>
  <si>
    <t>take at 20 or higher)</t>
  </si>
  <si>
    <t>PURDUE</t>
  </si>
  <si>
    <t>MN</t>
  </si>
  <si>
    <t>take at 10 or higher)</t>
  </si>
  <si>
    <t>MINNESOTA</t>
  </si>
  <si>
    <t>take up to 56)</t>
  </si>
  <si>
    <t>TEXAS TECH</t>
  </si>
  <si>
    <t>KANSAS ST</t>
  </si>
  <si>
    <t>take at +6 or higher)</t>
  </si>
  <si>
    <t>UTAH</t>
  </si>
  <si>
    <t>OREGON STATE</t>
  </si>
  <si>
    <t>take at 11 or less)</t>
  </si>
  <si>
    <t>IOWA</t>
  </si>
  <si>
    <t>MICHIGAN</t>
  </si>
  <si>
    <t>NAVY</t>
  </si>
  <si>
    <t>AIR FORCE</t>
  </si>
  <si>
    <t>take up to 39)</t>
  </si>
  <si>
    <t>N. ILL</t>
  </si>
  <si>
    <t>BALLSTATE</t>
  </si>
  <si>
    <t>take at 59 or higher)</t>
  </si>
  <si>
    <t>OKST</t>
  </si>
  <si>
    <t>BAYLOR</t>
  </si>
  <si>
    <t>UNC</t>
  </si>
  <si>
    <t>VAT</t>
  </si>
  <si>
    <t>FLORIDA STATE</t>
  </si>
  <si>
    <t>WAKE FOREST</t>
  </si>
  <si>
    <t>take at 7 or less)</t>
  </si>
  <si>
    <t>MICHIGAN STATE</t>
  </si>
  <si>
    <t>MARYLAND</t>
  </si>
  <si>
    <t>take at 7 or higher)</t>
  </si>
  <si>
    <t>take up to 60)</t>
  </si>
  <si>
    <t>take at +220 or higher)</t>
  </si>
  <si>
    <t>IOWA STATE</t>
  </si>
  <si>
    <t>KANSAS</t>
  </si>
  <si>
    <t>take up to 4)</t>
  </si>
  <si>
    <t>take up to -160)</t>
  </si>
  <si>
    <t>TEXAS A&amp;M</t>
  </si>
  <si>
    <t>MISS. ST.</t>
  </si>
  <si>
    <t>MISSST.</t>
  </si>
  <si>
    <t>take up to 47)</t>
  </si>
  <si>
    <t>ALA</t>
  </si>
  <si>
    <t>ARK</t>
  </si>
  <si>
    <t>CENTRAL MICHIGAN</t>
  </si>
  <si>
    <t>TOLEDO</t>
  </si>
  <si>
    <t>CHARLOTTE</t>
  </si>
  <si>
    <t>UTEP</t>
  </si>
  <si>
    <t>VIRGINIA</t>
  </si>
  <si>
    <t>DUKE</t>
  </si>
  <si>
    <t>ARIZONA STATE</t>
  </si>
  <si>
    <t>USC</t>
  </si>
  <si>
    <t>take at 24 or higher)</t>
  </si>
  <si>
    <t>STANFORD</t>
  </si>
  <si>
    <t>OREGON</t>
  </si>
  <si>
    <t>take at 14 or higher)</t>
  </si>
  <si>
    <t>take up to 64)</t>
  </si>
  <si>
    <t>MISSOURI</t>
  </si>
  <si>
    <t>GEORGIA</t>
  </si>
  <si>
    <t>take at 27 or higher)</t>
  </si>
  <si>
    <t>TROY</t>
  </si>
  <si>
    <t>WESTERN KY</t>
  </si>
  <si>
    <t>take at 3 or higher)</t>
  </si>
  <si>
    <t>CINCINATTI</t>
  </si>
  <si>
    <t>TULSA</t>
  </si>
  <si>
    <t>TEXAS</t>
  </si>
  <si>
    <t>WEST VA</t>
  </si>
  <si>
    <t>take at 61 or higher)</t>
  </si>
  <si>
    <t>CLEMSON</t>
  </si>
  <si>
    <t>NCST</t>
  </si>
  <si>
    <t>take up to 7)</t>
  </si>
  <si>
    <t>COLORADO</t>
  </si>
  <si>
    <t>ARIZONA</t>
  </si>
  <si>
    <t>take up to 58)</t>
  </si>
  <si>
    <t>NEBRASKA</t>
  </si>
  <si>
    <t>INDIANA</t>
  </si>
  <si>
    <t>NFL</t>
  </si>
  <si>
    <t>BENGALS TEAM</t>
  </si>
  <si>
    <t>take at 26 or higher)</t>
  </si>
  <si>
    <t>SAINTS</t>
  </si>
  <si>
    <t>VIKINGS</t>
  </si>
  <si>
    <t>take at +2 or higher)</t>
  </si>
  <si>
    <t>take at 45 or less)</t>
  </si>
  <si>
    <t>SAINTS TEAM</t>
  </si>
  <si>
    <t>take at 21 or less)</t>
  </si>
  <si>
    <t>TITANS TEAM</t>
  </si>
  <si>
    <t>RAVENS</t>
  </si>
  <si>
    <t>BILLS</t>
  </si>
  <si>
    <t>FALCONS</t>
  </si>
  <si>
    <t>BROWNS</t>
  </si>
  <si>
    <t>SEATTLE</t>
  </si>
  <si>
    <t>LIONS</t>
  </si>
  <si>
    <t>take at 47 or higher)</t>
  </si>
  <si>
    <t>LIONS TEAM</t>
  </si>
  <si>
    <t>TEXANS</t>
  </si>
  <si>
    <t>CHARGERS</t>
  </si>
  <si>
    <t>take at +4 or higher)</t>
  </si>
  <si>
    <t>JAGS</t>
  </si>
  <si>
    <t>EAGLES</t>
  </si>
  <si>
    <t>JAGS TEAM</t>
  </si>
  <si>
    <t>EAGLES TEAM</t>
  </si>
  <si>
    <t>CARDINALS</t>
  </si>
  <si>
    <t>PANTHERS</t>
  </si>
  <si>
    <t>take at 43 or higher)</t>
  </si>
  <si>
    <t>take up to -125)</t>
  </si>
  <si>
    <t>PATS</t>
  </si>
  <si>
    <t>PACKERS</t>
  </si>
  <si>
    <t>take at 44 or less)</t>
  </si>
  <si>
    <t>BRONCOS</t>
  </si>
  <si>
    <t>RAIDERS</t>
  </si>
  <si>
    <t>take up to 46)</t>
  </si>
  <si>
    <t>BRONCOS TEAM</t>
  </si>
  <si>
    <t>PATS TEAM</t>
  </si>
  <si>
    <t>take at 17 or less)</t>
  </si>
  <si>
    <t>BUCS</t>
  </si>
  <si>
    <t>CHIEFS</t>
  </si>
  <si>
    <t>BUCS TEAM</t>
  </si>
  <si>
    <t>take up to 24)</t>
  </si>
  <si>
    <t>RAMS</t>
  </si>
  <si>
    <t>49ERS</t>
  </si>
  <si>
    <t>take up to 44)</t>
  </si>
  <si>
    <t>TEAM</t>
  </si>
  <si>
    <t>EPL Total</t>
  </si>
  <si>
    <t>NCAAF Total</t>
  </si>
  <si>
    <t>NFL Total</t>
  </si>
  <si>
    <t>Grand Total</t>
  </si>
  <si>
    <t>MGM</t>
  </si>
  <si>
    <t>ASiAN</t>
  </si>
  <si>
    <t>ARK Def sucks, ALA not elite wo coordinators</t>
  </si>
  <si>
    <t>buy low sell high</t>
  </si>
  <si>
    <t>Winston, line should go up</t>
  </si>
  <si>
    <t>NM ST</t>
  </si>
  <si>
    <t xml:space="preserve"> </t>
  </si>
  <si>
    <t>oops</t>
  </si>
  <si>
    <t>SCORE</t>
  </si>
  <si>
    <t>2 nil</t>
  </si>
  <si>
    <t>3 nil</t>
  </si>
  <si>
    <t>FIU</t>
  </si>
  <si>
    <t>SYRACUSE</t>
  </si>
  <si>
    <t>take at 8 or higher)</t>
  </si>
  <si>
    <t>BOISE</t>
  </si>
  <si>
    <t>HALF_1</t>
  </si>
  <si>
    <t>take at 23 or higher)</t>
  </si>
  <si>
    <t>IOWA ST.</t>
  </si>
  <si>
    <t>take at 21 or more)</t>
  </si>
  <si>
    <t>CENT. MICH.</t>
  </si>
  <si>
    <t>PENN ST.</t>
  </si>
  <si>
    <t>take if 24 or higher)</t>
  </si>
  <si>
    <t>WAKE</t>
  </si>
  <si>
    <t>take if 7 or higher)</t>
  </si>
  <si>
    <t>take at 32 or higher)</t>
  </si>
  <si>
    <t>SOUTH FLORIDA</t>
  </si>
  <si>
    <t>LOUISVILLE</t>
  </si>
  <si>
    <t>KENT ST.</t>
  </si>
  <si>
    <t>UGA</t>
  </si>
  <si>
    <t>take at 44 or higher)</t>
  </si>
  <si>
    <t>take at 17 or higher)</t>
  </si>
  <si>
    <t>AUBURN</t>
  </si>
  <si>
    <t>SMU</t>
  </si>
  <si>
    <t>TCU</t>
  </si>
  <si>
    <t>take if dog)</t>
  </si>
  <si>
    <t>UMASS</t>
  </si>
  <si>
    <t>TEMPLE</t>
  </si>
  <si>
    <t>HALF1</t>
  </si>
  <si>
    <t>take if 21 or higher)</t>
  </si>
  <si>
    <t>FLORIDA</t>
  </si>
  <si>
    <t>TENNESSEE</t>
  </si>
  <si>
    <t>take if double digits)</t>
  </si>
  <si>
    <t>take if 14 or higher)</t>
  </si>
  <si>
    <t>take at 26 or less)</t>
  </si>
  <si>
    <t>MICH ST.</t>
  </si>
  <si>
    <t>MICH. ST.</t>
  </si>
  <si>
    <t>take if a dog)</t>
  </si>
  <si>
    <t>MIA</t>
  </si>
  <si>
    <t>take at 51 or higher)</t>
  </si>
  <si>
    <t>JAMES MADISON</t>
  </si>
  <si>
    <t>APP ST.</t>
  </si>
  <si>
    <t>NOTRE DAME</t>
  </si>
  <si>
    <t>take if favored by 3 or less)</t>
  </si>
  <si>
    <t>take if favored by -150 or less)</t>
  </si>
  <si>
    <t>SAN DIEGO ST</t>
  </si>
  <si>
    <t>take at 30 or higher)</t>
  </si>
  <si>
    <t>WASH ST.</t>
  </si>
  <si>
    <t>take at 28 or higher)</t>
  </si>
  <si>
    <t>OLE MISS</t>
  </si>
  <si>
    <t>A&amp;M</t>
  </si>
  <si>
    <t>ARKANSAS</t>
  </si>
  <si>
    <t>RUTGERS</t>
  </si>
  <si>
    <t>take at 35 or less)</t>
  </si>
  <si>
    <t>NIL</t>
  </si>
  <si>
    <t>KENTUCKY</t>
  </si>
  <si>
    <t>take at 52 or higher)</t>
  </si>
  <si>
    <t>LSU</t>
  </si>
  <si>
    <t>take up to 35)</t>
  </si>
  <si>
    <t>FAU</t>
  </si>
  <si>
    <t>take up to 21)</t>
  </si>
  <si>
    <t>take if 63 or less)</t>
  </si>
  <si>
    <t>SOUTH CAROLINA</t>
  </si>
  <si>
    <t>take if 23 or less)</t>
  </si>
  <si>
    <t>UCONN</t>
  </si>
  <si>
    <t>HALF2</t>
  </si>
  <si>
    <t>NEW MEX ST</t>
  </si>
  <si>
    <t>HAWAII</t>
  </si>
  <si>
    <t>take at 56 or higher)</t>
  </si>
  <si>
    <t>OHIO STATE</t>
  </si>
  <si>
    <t>OKLAHOMA</t>
  </si>
  <si>
    <t>KST</t>
  </si>
  <si>
    <t>take at 14 or less)</t>
  </si>
  <si>
    <t>take at 54 or less)</t>
  </si>
  <si>
    <t>FSU</t>
  </si>
  <si>
    <t>BC</t>
  </si>
  <si>
    <t>OREGON ST.</t>
  </si>
  <si>
    <t>ORST</t>
  </si>
  <si>
    <t>take at 35 or higher)</t>
  </si>
  <si>
    <t>WYO</t>
  </si>
  <si>
    <t>ARIZONA ST.</t>
  </si>
  <si>
    <t>take if +200 or higher)</t>
  </si>
  <si>
    <t>WESTERN MICH</t>
  </si>
  <si>
    <t>SAN JOSE ST</t>
  </si>
  <si>
    <t xml:space="preserve">CLE </t>
  </si>
  <si>
    <t>PIT</t>
  </si>
  <si>
    <t>CLE</t>
  </si>
  <si>
    <t>CAR</t>
  </si>
  <si>
    <t>NO</t>
  </si>
  <si>
    <t>DET</t>
  </si>
  <si>
    <t>IND</t>
  </si>
  <si>
    <t>KC</t>
  </si>
  <si>
    <t>TM_OVER</t>
  </si>
  <si>
    <t>take only at 21 or less)</t>
  </si>
  <si>
    <t>BUF</t>
  </si>
  <si>
    <t>NE</t>
  </si>
  <si>
    <t>BAL</t>
  </si>
  <si>
    <t>NYJ</t>
  </si>
  <si>
    <t>CIN</t>
  </si>
  <si>
    <t>TN</t>
  </si>
  <si>
    <t>LV</t>
  </si>
  <si>
    <t>PHI</t>
  </si>
  <si>
    <t>LAC</t>
  </si>
  <si>
    <t>TM_UNDER</t>
  </si>
  <si>
    <t>JAX</t>
  </si>
  <si>
    <t>take if 4 or more)</t>
  </si>
  <si>
    <t>ARI</t>
  </si>
  <si>
    <t>LAR</t>
  </si>
  <si>
    <t>take at 24 or less)</t>
  </si>
  <si>
    <t>GB</t>
  </si>
  <si>
    <t>TB</t>
  </si>
  <si>
    <t>SEA</t>
  </si>
  <si>
    <t>ATL</t>
  </si>
  <si>
    <t>DEN</t>
  </si>
  <si>
    <t>SF</t>
  </si>
  <si>
    <t>NYG</t>
  </si>
  <si>
    <t>DAL</t>
  </si>
  <si>
    <t>-125 or less</t>
  </si>
  <si>
    <t>take if +230 or higher)</t>
  </si>
  <si>
    <t>take if +600 or higher)</t>
  </si>
  <si>
    <t>take if +250 or higher)</t>
  </si>
  <si>
    <t>take if +225 or higher)</t>
  </si>
  <si>
    <t>LOUISVILLE +</t>
  </si>
  <si>
    <t>take if 23 or higher)</t>
  </si>
  <si>
    <t>CONNECTICUT</t>
  </si>
  <si>
    <t>take if 45 or higher)</t>
  </si>
  <si>
    <t>WKY</t>
  </si>
  <si>
    <t>take if 7 or less)</t>
  </si>
  <si>
    <t>take if 10 or more)</t>
  </si>
  <si>
    <t>OLD DOMINION</t>
  </si>
  <si>
    <t>NORTHWESTERN</t>
  </si>
  <si>
    <t>S. ILL</t>
  </si>
  <si>
    <t>COASTAL CAROLINA</t>
  </si>
  <si>
    <t>BUFFALO</t>
  </si>
  <si>
    <t>SALA</t>
  </si>
  <si>
    <t>CAL</t>
  </si>
  <si>
    <t>take at -175 or less)</t>
  </si>
  <si>
    <t>PENN ST</t>
  </si>
  <si>
    <t>take at 4 or less)</t>
  </si>
  <si>
    <t>take at -160 or less)</t>
  </si>
  <si>
    <t>GATECH</t>
  </si>
  <si>
    <t>HOUSTON</t>
  </si>
  <si>
    <t>LIBERTY</t>
  </si>
  <si>
    <t>take if 35 or less)</t>
  </si>
  <si>
    <t>TX TECH</t>
  </si>
  <si>
    <t>take only 10 or less)</t>
  </si>
  <si>
    <t>take up to 14)</t>
  </si>
  <si>
    <t>MIAMI</t>
  </si>
  <si>
    <t>FRESNO</t>
  </si>
  <si>
    <t>NDKST</t>
  </si>
  <si>
    <t>take if 26 or higher)</t>
  </si>
  <si>
    <t>take if 4 or less)</t>
  </si>
  <si>
    <t>JETS</t>
  </si>
  <si>
    <t>take if 4 or higher)</t>
  </si>
  <si>
    <t>take if 21 1/2 or higher)</t>
  </si>
  <si>
    <t>DOLPHINS</t>
  </si>
  <si>
    <t>take if 45 or less)</t>
  </si>
  <si>
    <t>COLTS</t>
  </si>
  <si>
    <t>take if -125 or less)</t>
  </si>
  <si>
    <t>NEW ENGLAND</t>
  </si>
  <si>
    <t>PITTSBURGH</t>
  </si>
  <si>
    <t>take if 3 or less)</t>
  </si>
  <si>
    <t>take only at 44 or lower)</t>
  </si>
  <si>
    <t>take if 24 or lower)</t>
  </si>
  <si>
    <t>GIANTS</t>
  </si>
  <si>
    <t>take if 6 or more)</t>
  </si>
  <si>
    <t>SAN FRAN</t>
  </si>
  <si>
    <t>take if 20 or less)</t>
  </si>
  <si>
    <t>take if 28 or higher)</t>
  </si>
  <si>
    <t>take if 27 or more)</t>
  </si>
  <si>
    <t>take if 25 or higher)</t>
  </si>
  <si>
    <t>COWBOYS</t>
  </si>
  <si>
    <t>BENGALS</t>
  </si>
  <si>
    <t>take if 17 or less)</t>
  </si>
  <si>
    <t>)</t>
  </si>
  <si>
    <t>BEARS</t>
  </si>
  <si>
    <t>take if 26 or more)</t>
  </si>
  <si>
    <t>TITANS</t>
  </si>
  <si>
    <t>take if 7 or more)</t>
  </si>
  <si>
    <t>take if 27 or higher)</t>
  </si>
  <si>
    <t>take if 21 or less)</t>
  </si>
  <si>
    <t>UCF</t>
  </si>
  <si>
    <t>DK</t>
  </si>
  <si>
    <t>up to +4)</t>
  </si>
  <si>
    <t>SOUTHERN MISS</t>
  </si>
  <si>
    <t>only at +26 or higher)</t>
  </si>
  <si>
    <t>GEORGIA STATE</t>
  </si>
  <si>
    <t>only if less than 10)</t>
  </si>
  <si>
    <t>only if 7 or higher)</t>
  </si>
  <si>
    <t>NORTHWESTERN -</t>
  </si>
  <si>
    <t>only if 10 or less)</t>
  </si>
  <si>
    <t>ALABAMA</t>
  </si>
  <si>
    <t>only if 17 or higher)</t>
  </si>
  <si>
    <t>KANSAS STATE</t>
  </si>
  <si>
    <t>only if 27 or higher)</t>
  </si>
  <si>
    <t>APPST</t>
  </si>
  <si>
    <t>only if less than 20)</t>
  </si>
  <si>
    <t>WASH ST</t>
  </si>
  <si>
    <t>only if 14 or higher)</t>
  </si>
  <si>
    <t>AKRON</t>
  </si>
  <si>
    <t>MICHST</t>
  </si>
  <si>
    <t>only if 34 or higher)</t>
  </si>
  <si>
    <t>UAB</t>
  </si>
  <si>
    <t>only if 3 or higher)</t>
  </si>
  <si>
    <t>only if 7 or less)</t>
  </si>
  <si>
    <t>only if 21 or higher)</t>
  </si>
  <si>
    <t>only if 10 or higher)</t>
  </si>
  <si>
    <t>only if 50 or higher)</t>
  </si>
  <si>
    <t>only if 3 or less)</t>
  </si>
  <si>
    <t>MISSST</t>
  </si>
  <si>
    <t>only if +200 or higher)</t>
  </si>
  <si>
    <t>SCAR</t>
  </si>
  <si>
    <t>only if if +200 or higher)</t>
  </si>
  <si>
    <t>ARIZST</t>
  </si>
  <si>
    <t>only if 63 or higher)</t>
  </si>
  <si>
    <t>only if 58 or less)</t>
  </si>
  <si>
    <t>only if 65 or higher)</t>
  </si>
  <si>
    <t>KY</t>
  </si>
  <si>
    <t>FL</t>
  </si>
  <si>
    <t>only if 51 or higher)</t>
  </si>
  <si>
    <t>STAN</t>
  </si>
  <si>
    <t>only if 69 or less)</t>
  </si>
  <si>
    <t>ARMY</t>
  </si>
  <si>
    <t>any line as long as Rams are underdog)</t>
  </si>
  <si>
    <t>only at any number at or above 26)</t>
  </si>
  <si>
    <t>up to +2)</t>
  </si>
  <si>
    <t>ok at any number 23 or higher)</t>
  </si>
  <si>
    <t>ok at any number 24 or higher)</t>
  </si>
  <si>
    <t>up to +3)</t>
  </si>
  <si>
    <t>up to +150)</t>
  </si>
  <si>
    <t>up to +200)</t>
  </si>
  <si>
    <t>up to +1)</t>
  </si>
  <si>
    <t>ok at any number as an underdog)</t>
  </si>
  <si>
    <t>ok any number 21 or lower)</t>
  </si>
  <si>
    <t>as long as underdog)</t>
  </si>
  <si>
    <t>ok at any number over 24)</t>
  </si>
  <si>
    <t>any number 26 or higher)</t>
  </si>
  <si>
    <t xml:space="preserve">COWBOYS </t>
  </si>
  <si>
    <t>SEAHAWKS</t>
  </si>
  <si>
    <t>Bowls</t>
  </si>
  <si>
    <t>Year</t>
  </si>
  <si>
    <t xml:space="preserve">DK </t>
  </si>
  <si>
    <t>MANCITY</t>
  </si>
  <si>
    <t>at 240 or higher)</t>
  </si>
  <si>
    <t>up to 60)</t>
  </si>
  <si>
    <t>at 21 or higher)</t>
  </si>
  <si>
    <t>MONEY_LS</t>
  </si>
  <si>
    <t>up to -260)</t>
  </si>
  <si>
    <t>MISS ST.</t>
  </si>
  <si>
    <t>at +7 or higher)</t>
  </si>
  <si>
    <t>at +3 or higher)</t>
  </si>
  <si>
    <t>at +125 or higher)</t>
  </si>
  <si>
    <t>OK</t>
  </si>
  <si>
    <t>TEX</t>
  </si>
  <si>
    <t>at +6 or higher)</t>
  </si>
  <si>
    <t>at +180 or higher)</t>
  </si>
  <si>
    <t>TXT</t>
  </si>
  <si>
    <t>up to 10)</t>
  </si>
  <si>
    <t>at 28 or higher)</t>
  </si>
  <si>
    <t>at 24 or higher)</t>
  </si>
  <si>
    <t>at +13 or higher)</t>
  </si>
  <si>
    <t>up to 58)</t>
  </si>
  <si>
    <t>GAT</t>
  </si>
  <si>
    <t>at 3 or higher)</t>
  </si>
  <si>
    <t>up to 4)</t>
  </si>
  <si>
    <t>VANDY</t>
  </si>
  <si>
    <t>if 14 or higher)</t>
  </si>
  <si>
    <t>WYOMING</t>
  </si>
  <si>
    <t>36 or higher)</t>
  </si>
  <si>
    <t>up to 14)</t>
  </si>
  <si>
    <t>at 17 or higher)</t>
  </si>
  <si>
    <t>at +1 or higher)</t>
  </si>
  <si>
    <t>at +100 or better)</t>
  </si>
  <si>
    <t>-3, QB out</t>
  </si>
  <si>
    <t>up to -200)</t>
  </si>
  <si>
    <t>at +21 or higher)</t>
  </si>
  <si>
    <t>at +11 or higher)</t>
  </si>
  <si>
    <t>TEASER</t>
  </si>
  <si>
    <t>-2,-1</t>
  </si>
  <si>
    <t>BUCKS</t>
  </si>
  <si>
    <t>COMMANDERS</t>
  </si>
  <si>
    <t>-1.5,8.5</t>
  </si>
  <si>
    <t>DK,MGM</t>
  </si>
  <si>
    <t>at 43 or less)</t>
  </si>
  <si>
    <t>SEAHAWAKS</t>
  </si>
  <si>
    <t>down to 45)</t>
  </si>
  <si>
    <t>up to 44)</t>
  </si>
  <si>
    <t>STEELERS</t>
  </si>
  <si>
    <t>down to 13)</t>
  </si>
  <si>
    <t>take at 8 or up)</t>
  </si>
  <si>
    <t>only at +2 or higher)</t>
  </si>
  <si>
    <t>if 3 or more)</t>
  </si>
  <si>
    <t>if 1 or higher)</t>
  </si>
  <si>
    <t>if 4 or more)</t>
  </si>
  <si>
    <t>if +200 or higher)</t>
  </si>
  <si>
    <t>at 40 or less)</t>
  </si>
  <si>
    <t>if less than 6)</t>
  </si>
  <si>
    <t>at 26 or higher)</t>
  </si>
  <si>
    <t>good at +225 or higher)</t>
  </si>
  <si>
    <t>only at 2 1/2)</t>
  </si>
  <si>
    <t>good up to -150)</t>
  </si>
  <si>
    <t>NOTTINGHAM</t>
  </si>
  <si>
    <t>good down to +400)</t>
  </si>
  <si>
    <t>good down to +300)</t>
  </si>
  <si>
    <t>good down to +225)</t>
  </si>
  <si>
    <t>good only at 2 1/2)</t>
  </si>
  <si>
    <t>good down to +200)</t>
  </si>
  <si>
    <t>WVA</t>
  </si>
  <si>
    <t>good down to 54)</t>
  </si>
  <si>
    <t>good down to +3)</t>
  </si>
  <si>
    <t>good down to +120)</t>
  </si>
  <si>
    <t>PENNST</t>
  </si>
  <si>
    <t>MICH</t>
  </si>
  <si>
    <t>good down to +6)</t>
  </si>
  <si>
    <t>IL</t>
  </si>
  <si>
    <t>QB out</t>
  </si>
  <si>
    <t>cricket</t>
  </si>
  <si>
    <t>IOWA ST</t>
  </si>
  <si>
    <t>good down to +14)</t>
  </si>
  <si>
    <t>LS)</t>
  </si>
  <si>
    <t>good up to -10)</t>
  </si>
  <si>
    <t>KS QB out</t>
  </si>
  <si>
    <t>good up to -400)</t>
  </si>
  <si>
    <t>AUB</t>
  </si>
  <si>
    <t>MS</t>
  </si>
  <si>
    <t>VATECH</t>
  </si>
  <si>
    <t>good down to 66)</t>
  </si>
  <si>
    <t>good down to +7)</t>
  </si>
  <si>
    <t>GA SOUTHERN</t>
  </si>
  <si>
    <t>JMU</t>
  </si>
  <si>
    <t>good down to +10)</t>
  </si>
  <si>
    <t>USF</t>
  </si>
  <si>
    <t>NEB</t>
  </si>
  <si>
    <t>good down to +13)</t>
  </si>
  <si>
    <t>MSST</t>
  </si>
  <si>
    <t>good down to +130)</t>
  </si>
  <si>
    <t>good down to +1)</t>
  </si>
  <si>
    <t>good down to +110)</t>
  </si>
  <si>
    <t>good down to +8)</t>
  </si>
  <si>
    <t>good down to +250)</t>
  </si>
  <si>
    <t>SJST</t>
  </si>
  <si>
    <t>NEVADA</t>
  </si>
  <si>
    <t>free bet</t>
  </si>
  <si>
    <t>good down to +180)</t>
  </si>
  <si>
    <t>good up to 20)</t>
  </si>
  <si>
    <t>good up to 44)</t>
  </si>
  <si>
    <t>good up to -9)</t>
  </si>
  <si>
    <t>good up to 21)</t>
  </si>
  <si>
    <t>good if underdog)</t>
  </si>
  <si>
    <t>good down to +4 1/2)</t>
  </si>
  <si>
    <t>good down to 49)</t>
  </si>
  <si>
    <t>good down to 25)</t>
  </si>
  <si>
    <t>good down to +150)</t>
  </si>
  <si>
    <t>good up to 45 1/2)</t>
  </si>
  <si>
    <t>+220 or higher)</t>
  </si>
  <si>
    <t>take to 51)</t>
  </si>
  <si>
    <t>down to +1)</t>
  </si>
  <si>
    <t>FXB</t>
  </si>
  <si>
    <t>take to 49)</t>
  </si>
  <si>
    <t>up to -400)</t>
  </si>
  <si>
    <t>WEST VIRGINIA</t>
  </si>
  <si>
    <t>down to 6)</t>
  </si>
  <si>
    <t>up to 3)</t>
  </si>
  <si>
    <t>up to -150)</t>
  </si>
  <si>
    <t>down to 66)</t>
  </si>
  <si>
    <t>ASU</t>
  </si>
  <si>
    <t>up to 55)</t>
  </si>
  <si>
    <t>down to 60)</t>
  </si>
  <si>
    <t>up to 7)</t>
  </si>
  <si>
    <t>up to -175)</t>
  </si>
  <si>
    <t>SDST</t>
  </si>
  <si>
    <t>down to 35)</t>
  </si>
  <si>
    <t>down to +10)</t>
  </si>
  <si>
    <t>up to 40)</t>
  </si>
  <si>
    <t>down to 26)</t>
  </si>
  <si>
    <t>up to 43)</t>
  </si>
  <si>
    <t>up to 24)</t>
  </si>
  <si>
    <t>down to 48)</t>
  </si>
  <si>
    <t>COWBOYS TEAM</t>
  </si>
  <si>
    <t>down to 27)</t>
  </si>
  <si>
    <t>RAVENS TEAM</t>
  </si>
  <si>
    <t>up to -3)</t>
  </si>
  <si>
    <t>49ers</t>
  </si>
  <si>
    <t>down to +100)</t>
  </si>
  <si>
    <t>down to 47)</t>
  </si>
  <si>
    <t>only at 14 or less)</t>
  </si>
  <si>
    <t>down to +120)</t>
  </si>
  <si>
    <t>down to +2)</t>
  </si>
  <si>
    <t>up to 48)</t>
  </si>
  <si>
    <t>down to 43)</t>
  </si>
  <si>
    <t>up to 21)</t>
  </si>
  <si>
    <t>RAMS TEAM</t>
  </si>
  <si>
    <t>down to 49)</t>
  </si>
  <si>
    <t>down to +115)</t>
  </si>
  <si>
    <t>up to -6)</t>
  </si>
  <si>
    <t>up to 41)</t>
  </si>
  <si>
    <t>down to +7)</t>
  </si>
  <si>
    <t>TEX TECH</t>
  </si>
  <si>
    <t>down to +11)</t>
  </si>
  <si>
    <t>COL ST.</t>
  </si>
  <si>
    <t>AM</t>
  </si>
  <si>
    <t>up to 78)</t>
  </si>
  <si>
    <t>NW</t>
  </si>
  <si>
    <t>up to -135)</t>
  </si>
  <si>
    <t>down to 55)</t>
  </si>
  <si>
    <t>down to +200)</t>
  </si>
  <si>
    <t>anywhere above +400)</t>
  </si>
  <si>
    <t>down to +17)</t>
  </si>
  <si>
    <t>down to 46)</t>
  </si>
  <si>
    <t>up to -140)</t>
  </si>
  <si>
    <t>UVA</t>
  </si>
  <si>
    <t>down to +3)</t>
  </si>
  <si>
    <t>down to +24)</t>
  </si>
  <si>
    <t>GA TECH</t>
  </si>
  <si>
    <t>down to +14)</t>
  </si>
  <si>
    <t>OHIO ST.</t>
  </si>
  <si>
    <t>OHIO ST</t>
  </si>
  <si>
    <t>down to +6)</t>
  </si>
  <si>
    <t>down to +225)</t>
  </si>
  <si>
    <t>down to +300)</t>
  </si>
  <si>
    <t>COMMIES</t>
  </si>
  <si>
    <t>down to +250)</t>
  </si>
  <si>
    <t>TOTTENTHAM</t>
  </si>
  <si>
    <t>BOSTON COLLEGE</t>
  </si>
  <si>
    <t>LongShot</t>
  </si>
  <si>
    <t>at +400 or better)</t>
  </si>
  <si>
    <t>up to -4)</t>
  </si>
  <si>
    <t>up to -180)</t>
  </si>
  <si>
    <t>down to 40)</t>
  </si>
  <si>
    <t>SFL</t>
  </si>
  <si>
    <t>5% up to -10)</t>
  </si>
  <si>
    <t>MICH ST</t>
  </si>
  <si>
    <t>down to +28)</t>
  </si>
  <si>
    <t>up to -14)</t>
  </si>
  <si>
    <t>only at -4 or less)</t>
  </si>
  <si>
    <t>down to 51)</t>
  </si>
  <si>
    <t>down to +4)</t>
  </si>
  <si>
    <t>down to 64)</t>
  </si>
  <si>
    <t>up to -20)</t>
  </si>
  <si>
    <t>down to +13)</t>
  </si>
  <si>
    <t>at +400 or more)</t>
  </si>
  <si>
    <t>down to 28)</t>
  </si>
  <si>
    <t>down to +110)</t>
  </si>
  <si>
    <t>FP</t>
  </si>
  <si>
    <t>to 8</t>
  </si>
  <si>
    <t>S ALABAMA</t>
  </si>
  <si>
    <t>GA ST</t>
  </si>
  <si>
    <t>to 6</t>
  </si>
  <si>
    <t>BOISE ST</t>
  </si>
  <si>
    <t>to 10</t>
  </si>
  <si>
    <t>to 140</t>
  </si>
  <si>
    <t>to 52</t>
  </si>
  <si>
    <t>Row Labels</t>
  </si>
  <si>
    <t>Win</t>
  </si>
  <si>
    <t>Loss</t>
  </si>
  <si>
    <t>NoBet</t>
  </si>
  <si>
    <t>Won</t>
  </si>
  <si>
    <t>Lost</t>
  </si>
  <si>
    <t>Sum of Win</t>
  </si>
  <si>
    <t>Sum of Loss</t>
  </si>
  <si>
    <t>Sum of NoBet</t>
  </si>
  <si>
    <t>(All)</t>
  </si>
  <si>
    <t>CRYSTAL P</t>
  </si>
  <si>
    <t>SOUTHHAMPTON</t>
  </si>
  <si>
    <t>LOSERS</t>
  </si>
  <si>
    <t>WINNERS</t>
  </si>
  <si>
    <t>Average of Net</t>
  </si>
  <si>
    <t>Average of Bet</t>
  </si>
  <si>
    <t>up to 17)</t>
  </si>
  <si>
    <t>up to 42)</t>
  </si>
  <si>
    <t>down to +140)</t>
  </si>
  <si>
    <t>LVR</t>
  </si>
  <si>
    <t>FB</t>
  </si>
  <si>
    <t>up to 20)</t>
  </si>
  <si>
    <t>down to 24)</t>
  </si>
  <si>
    <t>CHI</t>
  </si>
  <si>
    <t>up to 45)</t>
  </si>
  <si>
    <t>TAMPA</t>
  </si>
  <si>
    <t>up to -170)</t>
  </si>
  <si>
    <t>non-Barnes</t>
  </si>
  <si>
    <t>FBLS</t>
  </si>
  <si>
    <t xml:space="preserve">ARIZONA  </t>
  </si>
  <si>
    <t>longshot)</t>
  </si>
  <si>
    <t>OREGON ST</t>
  </si>
  <si>
    <t>up to 66)</t>
  </si>
  <si>
    <t>up to -10)</t>
  </si>
  <si>
    <t>up to -17)</t>
  </si>
  <si>
    <t>MISST</t>
  </si>
  <si>
    <t>GA</t>
  </si>
  <si>
    <t>OREG</t>
  </si>
  <si>
    <t>down to 50)</t>
  </si>
  <si>
    <t>SYR</t>
  </si>
  <si>
    <t>up to 13)</t>
  </si>
  <si>
    <t>CHAR</t>
  </si>
  <si>
    <t>WIS</t>
  </si>
  <si>
    <t>up to -130)</t>
  </si>
  <si>
    <t>up to -120)</t>
  </si>
  <si>
    <t>IOST</t>
  </si>
  <si>
    <t>down to 52)</t>
  </si>
  <si>
    <t>down to a pick-em)</t>
  </si>
  <si>
    <t>APP ST</t>
  </si>
  <si>
    <t>MARSHALL</t>
  </si>
  <si>
    <t>up to 51)</t>
  </si>
  <si>
    <t>RUTG</t>
  </si>
  <si>
    <t>OD</t>
  </si>
  <si>
    <t>down to 17)</t>
  </si>
  <si>
    <t>down to 3)</t>
  </si>
  <si>
    <t>up to 6)</t>
  </si>
  <si>
    <t>ECAR</t>
  </si>
  <si>
    <t>ASIAN</t>
  </si>
  <si>
    <t>MC</t>
  </si>
  <si>
    <t>down to +200_</t>
  </si>
  <si>
    <t>down to +5)</t>
  </si>
  <si>
    <t>down to+10)</t>
  </si>
  <si>
    <t>FBOW down to +3)</t>
  </si>
  <si>
    <t>at 17 or less)</t>
  </si>
  <si>
    <t>LS down to +300)</t>
  </si>
  <si>
    <t>CRICK</t>
  </si>
  <si>
    <t>up to 9)</t>
  </si>
  <si>
    <t>down to 1)</t>
  </si>
  <si>
    <t>SCAROLINA</t>
  </si>
  <si>
    <t>LS down to +1000)</t>
  </si>
  <si>
    <t>down to 21)</t>
  </si>
  <si>
    <t>MINN</t>
  </si>
  <si>
    <t>W KENTUCKY</t>
  </si>
  <si>
    <t>CRICK OPPO</t>
  </si>
  <si>
    <t>O STATE</t>
  </si>
  <si>
    <t>up to 11)</t>
  </si>
  <si>
    <t>up to 35)</t>
  </si>
  <si>
    <t>down to 8)</t>
  </si>
  <si>
    <t>down to 38)</t>
  </si>
  <si>
    <t>NMEX</t>
  </si>
  <si>
    <t>down to 63)</t>
  </si>
  <si>
    <t>WMICHIGAN</t>
  </si>
  <si>
    <t>CMICHIGAN</t>
  </si>
  <si>
    <t>Thanks</t>
  </si>
  <si>
    <t>WALES</t>
  </si>
  <si>
    <t>USA</t>
  </si>
  <si>
    <t>WCP</t>
  </si>
  <si>
    <t>NETH</t>
  </si>
  <si>
    <t>SENEGAL</t>
  </si>
  <si>
    <t>IRAN</t>
  </si>
  <si>
    <t>ENGLAND</t>
  </si>
  <si>
    <t>ECUADOR</t>
  </si>
  <si>
    <t>QATAR</t>
  </si>
  <si>
    <t>SEMIS</t>
  </si>
  <si>
    <t>FUTURE</t>
  </si>
  <si>
    <t>GHANA</t>
  </si>
  <si>
    <t>QUARTERS</t>
  </si>
  <si>
    <t>DALLAS</t>
  </si>
  <si>
    <t>TEN</t>
  </si>
  <si>
    <t>WAS</t>
  </si>
  <si>
    <t>NO 14.5 LAR 22 GB 12.5</t>
  </si>
  <si>
    <t>TEASE</t>
  </si>
  <si>
    <t>CCAR</t>
  </si>
  <si>
    <t>NED</t>
  </si>
  <si>
    <t>KSTATE</t>
  </si>
  <si>
    <t>CLEM</t>
  </si>
  <si>
    <t>NCAR</t>
  </si>
  <si>
    <t>down to +130)</t>
  </si>
  <si>
    <t>up to 37)</t>
  </si>
  <si>
    <t>down to +105)</t>
  </si>
  <si>
    <t>up to 34)</t>
  </si>
  <si>
    <t>SDSU</t>
  </si>
  <si>
    <t>NC STATE</t>
  </si>
  <si>
    <t>OK STATE</t>
  </si>
  <si>
    <t>WISC</t>
  </si>
  <si>
    <t>Crick</t>
  </si>
  <si>
    <t>C</t>
  </si>
  <si>
    <t>Cric</t>
  </si>
  <si>
    <t>to 3</t>
  </si>
  <si>
    <t>to 125</t>
  </si>
  <si>
    <t>B+Crick, ML?</t>
  </si>
  <si>
    <t>to 4</t>
  </si>
  <si>
    <t>Barnes v. Crick</t>
  </si>
  <si>
    <t>to 40</t>
  </si>
  <si>
    <t>to 4, Barnes v. Crick</t>
  </si>
  <si>
    <t>ND</t>
  </si>
  <si>
    <t>to 7</t>
  </si>
  <si>
    <t>LS</t>
  </si>
  <si>
    <t>K STATE</t>
  </si>
  <si>
    <t>to 55</t>
  </si>
  <si>
    <t>to -7</t>
  </si>
  <si>
    <t>to 61</t>
  </si>
  <si>
    <t>to 170</t>
  </si>
  <si>
    <t>DKMGM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</si>
</sst>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;[Red]0.00"/>
    <numFmt numFmtId="165" formatCode="_(* #,##0_);_(* \(#,##0\);_(* &quot;-&quot;??_);_(@_)"/>
    <numFmt numFmtId="166" formatCode="0.00_);[Red]\(0.00\)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4" fontId="0" fillId="0" borderId="0" xfId="0" applyNumberFormat="1"/>
    <xf numFmtId="37" fontId="0" fillId="0" borderId="0" xfId="1" applyNumberFormat="1" applyFont="1"/>
    <xf numFmtId="164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37" fontId="0" fillId="33" borderId="0" xfId="1" applyNumberFormat="1" applyFont="1" applyFill="1"/>
    <xf numFmtId="16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37" fontId="0" fillId="34" borderId="0" xfId="1" applyNumberFormat="1" applyFon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37" fontId="0" fillId="35" borderId="0" xfId="1" applyNumberFormat="1" applyFont="1" applyFill="1"/>
    <xf numFmtId="16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37" fontId="0" fillId="36" borderId="0" xfId="1" applyNumberFormat="1" applyFont="1" applyFill="1"/>
    <xf numFmtId="164" fontId="0" fillId="36" borderId="0" xfId="0" applyNumberFormat="1" applyFill="1"/>
    <xf numFmtId="0" fontId="0" fillId="0" borderId="0" xfId="0" quotePrefix="1"/>
    <xf numFmtId="164" fontId="16" fillId="0" borderId="0" xfId="0" applyNumberFormat="1" applyFont="1"/>
    <xf numFmtId="20" fontId="0" fillId="35" borderId="0" xfId="0" quotePrefix="1" applyNumberFormat="1" applyFill="1"/>
    <xf numFmtId="0" fontId="0" fillId="35" borderId="0" xfId="0" quotePrefix="1" applyFill="1"/>
    <xf numFmtId="0" fontId="17" fillId="37" borderId="0" xfId="0" applyFont="1" applyFill="1"/>
    <xf numFmtId="37" fontId="17" fillId="37" borderId="0" xfId="1" applyNumberFormat="1" applyFont="1" applyFill="1"/>
    <xf numFmtId="164" fontId="17" fillId="37" borderId="0" xfId="0" applyNumberFormat="1" applyFont="1" applyFill="1"/>
    <xf numFmtId="2" fontId="17" fillId="37" borderId="0" xfId="0" applyNumberFormat="1" applyFont="1" applyFill="1"/>
    <xf numFmtId="2" fontId="0" fillId="34" borderId="0" xfId="0" applyNumberFormat="1" applyFill="1"/>
    <xf numFmtId="2" fontId="0" fillId="36" borderId="0" xfId="0" applyNumberFormat="1" applyFill="1"/>
    <xf numFmtId="0" fontId="0" fillId="34" borderId="0" xfId="0" quotePrefix="1" applyFill="1"/>
    <xf numFmtId="2" fontId="0" fillId="33" borderId="0" xfId="0" applyNumberFormat="1" applyFill="1"/>
    <xf numFmtId="2" fontId="0" fillId="0" borderId="0" xfId="0" applyNumberFormat="1"/>
    <xf numFmtId="0" fontId="0" fillId="36" borderId="0" xfId="0" quotePrefix="1" applyFill="1"/>
    <xf numFmtId="1" fontId="0" fillId="0" borderId="0" xfId="0" applyNumberFormat="1"/>
    <xf numFmtId="0" fontId="0" fillId="38" borderId="0" xfId="0" applyFill="1"/>
    <xf numFmtId="14" fontId="0" fillId="38" borderId="0" xfId="0" applyNumberFormat="1" applyFill="1"/>
    <xf numFmtId="1" fontId="0" fillId="38" borderId="0" xfId="0" applyNumberFormat="1" applyFill="1"/>
    <xf numFmtId="2" fontId="0" fillId="38" borderId="0" xfId="0" applyNumberFormat="1" applyFill="1"/>
    <xf numFmtId="2" fontId="16" fillId="0" borderId="0" xfId="0" applyNumberFormat="1" applyFont="1"/>
    <xf numFmtId="1" fontId="0" fillId="33" borderId="0" xfId="0" applyNumberFormat="1" applyFill="1"/>
    <xf numFmtId="1" fontId="0" fillId="34" borderId="0" xfId="0" applyNumberFormat="1" applyFill="1"/>
    <xf numFmtId="20" fontId="0" fillId="34" borderId="0" xfId="0" applyNumberFormat="1" applyFill="1"/>
    <xf numFmtId="20" fontId="0" fillId="38" borderId="0" xfId="0" applyNumberFormat="1" applyFill="1"/>
    <xf numFmtId="0" fontId="0" fillId="39" borderId="0" xfId="0" applyFill="1"/>
    <xf numFmtId="14" fontId="0" fillId="39" borderId="0" xfId="0" applyNumberFormat="1" applyFill="1"/>
    <xf numFmtId="2" fontId="0" fillId="39" borderId="0" xfId="0" applyNumberFormat="1" applyFill="1"/>
    <xf numFmtId="0" fontId="0" fillId="33" borderId="0" xfId="0" quotePrefix="1" applyFill="1"/>
    <xf numFmtId="0" fontId="0" fillId="36" borderId="0" xfId="0" quotePrefix="1" applyFill="1" applyAlignment="1">
      <alignment horizontal="right"/>
    </xf>
    <xf numFmtId="0" fontId="0" fillId="33" borderId="0" xfId="0" quotePrefix="1" applyFill="1" applyAlignment="1">
      <alignment horizontal="right"/>
    </xf>
    <xf numFmtId="0" fontId="18" fillId="37" borderId="0" xfId="0" applyFont="1" applyFill="1"/>
    <xf numFmtId="2" fontId="18" fillId="37" borderId="0" xfId="0" applyNumberFormat="1" applyFont="1" applyFill="1"/>
    <xf numFmtId="0" fontId="13" fillId="40" borderId="0" xfId="0" applyFont="1" applyFill="1"/>
    <xf numFmtId="14" fontId="13" fillId="40" borderId="0" xfId="0" applyNumberFormat="1" applyFont="1" applyFill="1"/>
    <xf numFmtId="2" fontId="13" fillId="40" borderId="0" xfId="0" applyNumberFormat="1" applyFont="1" applyFill="1"/>
    <xf numFmtId="0" fontId="19" fillId="33" borderId="0" xfId="0" applyFont="1" applyFill="1"/>
    <xf numFmtId="14" fontId="19" fillId="33" borderId="0" xfId="0" applyNumberFormat="1" applyFont="1" applyFill="1"/>
    <xf numFmtId="2" fontId="19" fillId="33" borderId="0" xfId="0" applyNumberFormat="1" applyFont="1" applyFill="1"/>
    <xf numFmtId="10" fontId="0" fillId="0" borderId="0" xfId="43" applyNumberFormat="1" applyFont="1"/>
    <xf numFmtId="165" fontId="0" fillId="0" borderId="0" xfId="1" applyNumberFormat="1" applyFont="1"/>
    <xf numFmtId="166" fontId="0" fillId="0" borderId="0" xfId="0" applyNumberFormat="1"/>
    <xf numFmtId="166" fontId="0" fillId="34" borderId="0" xfId="0" applyNumberFormat="1" applyFill="1"/>
    <xf numFmtId="166" fontId="0" fillId="33" borderId="0" xfId="0" applyNumberFormat="1" applyFill="1"/>
    <xf numFmtId="166" fontId="0" fillId="36" borderId="0" xfId="0" applyNumberFormat="1" applyFill="1"/>
    <xf numFmtId="0" fontId="20" fillId="36" borderId="0" xfId="0" applyFont="1" applyFill="1"/>
    <xf numFmtId="14" fontId="20" fillId="36" borderId="0" xfId="0" applyNumberFormat="1" applyFont="1" applyFill="1"/>
    <xf numFmtId="166" fontId="20" fillId="36" borderId="0" xfId="0" applyNumberFormat="1" applyFont="1" applyFill="1"/>
    <xf numFmtId="37" fontId="0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20" fillId="34" borderId="0" xfId="0" applyFont="1" applyFill="1"/>
    <xf numFmtId="16" fontId="0" fillId="0" borderId="0" xfId="0" applyNumberFormat="1"/>
    <xf numFmtId="9" fontId="0" fillId="0" borderId="0" xfId="43" applyFont="1"/>
    <xf numFmtId="0" fontId="20" fillId="0" borderId="0" xfId="0" applyFont="1"/>
    <xf numFmtId="14" fontId="20" fillId="0" borderId="0" xfId="0" applyNumberFormat="1" applyFont="1"/>
    <xf numFmtId="166" fontId="20" fillId="0" borderId="0" xfId="0" applyNumberFormat="1" applyFont="1"/>
    <xf numFmtId="167" fontId="0" fillId="0" borderId="0" xfId="0" applyNumberFormat="1"/>
    <xf numFmtId="20" fontId="0" fillId="0" borderId="0" xfId="0" quotePrefix="1" applyNumberFormat="1"/>
    <xf numFmtId="0" fontId="0" fillId="0" borderId="0" xfId="0" quotePrefix="1" applyAlignment="1">
      <alignment horizontal="right"/>
    </xf>
    <xf numFmtId="1" fontId="0" fillId="36" borderId="0" xfId="0" applyNumberFormat="1" applyFill="1"/>
    <xf numFmtId="20" fontId="0" fillId="0" borderId="0" xfId="0" applyNumberFormat="1"/>
    <xf numFmtId="16" fontId="0" fillId="34" borderId="0" xfId="0" applyNumberFormat="1" applyFill="1"/>
    <xf numFmtId="16" fontId="0" fillId="36" borderId="0" xfId="0" applyNumberFormat="1" applyFill="1"/>
    <xf numFmtId="0" fontId="0" fillId="41" borderId="0" xfId="0" applyFill="1"/>
    <xf numFmtId="167" fontId="0" fillId="34" borderId="0" xfId="0" applyNumberFormat="1" applyFill="1"/>
    <xf numFmtId="167" fontId="0" fillId="36" borderId="0" xfId="0" applyNumberFormat="1" applyFill="1"/>
    <xf numFmtId="167" fontId="0" fillId="33" borderId="0" xfId="0" applyNumberFormat="1" applyFill="1"/>
    <xf numFmtId="167" fontId="0" fillId="41" borderId="0" xfId="0" applyNumberFormat="1" applyFill="1"/>
    <xf numFmtId="166" fontId="0" fillId="41" borderId="0" xfId="0" applyNumberFormat="1" applyFill="1"/>
    <xf numFmtId="0" fontId="16" fillId="41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erard" refreshedDate="44879.913407870372" createdVersion="8" refreshedVersion="8" minRefreshableVersion="3" recordCount="542" xr:uid="{F076B907-D67F-48A6-B0D1-9882B7FC4670}">
  <cacheSource type="worksheet">
    <worksheetSource ref="A1:Q543" sheet="All"/>
  </cacheSource>
  <cacheFields count="17">
    <cacheField name="Week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  <cacheField name="League" numFmtId="0">
      <sharedItems count="3">
        <s v="EPL"/>
        <s v="NCAAF"/>
        <s v="NFL"/>
      </sharedItems>
    </cacheField>
    <cacheField name="Date" numFmtId="167">
      <sharedItems containsSemiMixedTypes="0" containsNonDate="0" containsDate="1" containsString="0" minDate="2022-08-20T00:00:00" maxDate="2022-11-01T00:00:00"/>
    </cacheField>
    <cacheField name="Time" numFmtId="0">
      <sharedItems containsString="0" containsBlank="1" containsNumber="1" minValue="0" maxValue="24"/>
    </cacheField>
    <cacheField name="Team" numFmtId="0">
      <sharedItems/>
    </cacheField>
    <cacheField name="Oppo" numFmtId="0">
      <sharedItems containsBlank="1"/>
    </cacheField>
    <cacheField name="Contest" numFmtId="0">
      <sharedItems/>
    </cacheField>
    <cacheField name="Type" numFmtId="0">
      <sharedItems count="10">
        <s v="MONEY"/>
        <s v="SPREAD"/>
        <s v="UNDER"/>
        <s v="OVER"/>
        <s v="DRAW"/>
        <s v="TM_OVER"/>
        <s v="TM_UNDER"/>
        <s v="SCORE"/>
        <s v="MONEY_LS"/>
        <s v="TEASER"/>
      </sharedItems>
    </cacheField>
    <cacheField name="Number" numFmtId="0">
      <sharedItems containsBlank="1" containsMixedTypes="1" containsNumber="1" minValue="-325" maxValue="1200"/>
    </cacheField>
    <cacheField name="Bet" numFmtId="0">
      <sharedItems containsString="0" containsBlank="1" containsNumber="1" containsInteger="1" minValue="0" maxValue="900"/>
    </cacheField>
    <cacheField name="Return" numFmtId="0">
      <sharedItems containsString="0" containsBlank="1" containsNumber="1" minValue="0" maxValue="1690"/>
    </cacheField>
    <cacheField name="Net" numFmtId="0">
      <sharedItems containsSemiMixedTypes="0" containsString="0" containsNumber="1" minValue="-720" maxValue="790"/>
    </cacheField>
    <cacheField name="Site" numFmtId="0">
      <sharedItems containsBlank="1"/>
    </cacheField>
    <cacheField name="Notes" numFmtId="0">
      <sharedItems containsBlank="1" containsMixedTypes="1" containsNumber="1" containsInteger="1" minValue="6" maxValue="66"/>
    </cacheField>
    <cacheField name="Win" numFmtId="0">
      <sharedItems containsSemiMixedTypes="0" containsString="0" containsNumber="1" containsInteger="1" minValue="0" maxValue="10" count="4">
        <n v="1"/>
        <n v="0"/>
        <n v="9"/>
        <n v="10" u="1"/>
      </sharedItems>
    </cacheField>
    <cacheField name="Loss" numFmtId="0">
      <sharedItems containsSemiMixedTypes="0" containsString="0" containsNumber="1" containsInteger="1" minValue="0" maxValue="9"/>
    </cacheField>
    <cacheField name="NoB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d v="2022-08-20T00:00:00"/>
    <m/>
    <s v="CRYSTAL P"/>
    <m/>
    <s v="GAME"/>
    <x v="0"/>
    <m/>
    <n v="60"/>
    <n v="153"/>
    <n v="93"/>
    <s v="DK"/>
    <m/>
    <x v="0"/>
    <n v="0"/>
    <n v="0"/>
  </r>
  <r>
    <x v="0"/>
    <x v="0"/>
    <d v="2022-08-20T00:00:00"/>
    <m/>
    <s v="SOUTHHAMPTON"/>
    <m/>
    <s v="GAME"/>
    <x v="0"/>
    <m/>
    <n v="60"/>
    <n v="240"/>
    <n v="180"/>
    <s v="DK"/>
    <m/>
    <x v="0"/>
    <n v="0"/>
    <n v="0"/>
  </r>
  <r>
    <x v="0"/>
    <x v="0"/>
    <d v="2022-08-21T00:00:00"/>
    <m/>
    <s v="LEEDS"/>
    <m/>
    <s v="GAME"/>
    <x v="0"/>
    <m/>
    <n v="60"/>
    <n v="360"/>
    <n v="300"/>
    <s v="DK"/>
    <m/>
    <x v="0"/>
    <n v="0"/>
    <n v="0"/>
  </r>
  <r>
    <x v="0"/>
    <x v="0"/>
    <d v="2022-08-22T00:00:00"/>
    <m/>
    <s v="MANU"/>
    <m/>
    <s v="GAME"/>
    <x v="0"/>
    <m/>
    <n v="60"/>
    <n v="315"/>
    <n v="255"/>
    <s v="DK"/>
    <m/>
    <x v="0"/>
    <n v="0"/>
    <n v="0"/>
  </r>
  <r>
    <x v="0"/>
    <x v="0"/>
    <d v="2022-08-27T00:00:00"/>
    <m/>
    <s v="CHELSEA"/>
    <m/>
    <s v="GAME"/>
    <x v="0"/>
    <m/>
    <n v="100"/>
    <n v="143"/>
    <n v="43"/>
    <s v="DK"/>
    <m/>
    <x v="0"/>
    <n v="0"/>
    <n v="0"/>
  </r>
  <r>
    <x v="0"/>
    <x v="0"/>
    <d v="2022-08-27T00:00:00"/>
    <m/>
    <s v="ARSENAL"/>
    <m/>
    <s v="GAME"/>
    <x v="0"/>
    <m/>
    <n v="60"/>
    <n v="360"/>
    <n v="300"/>
    <s v="DK"/>
    <m/>
    <x v="0"/>
    <n v="0"/>
    <n v="0"/>
  </r>
  <r>
    <x v="0"/>
    <x v="0"/>
    <d v="2022-09-04T00:00:00"/>
    <m/>
    <s v="MANU"/>
    <m/>
    <s v="GAME"/>
    <x v="0"/>
    <m/>
    <n v="100"/>
    <n v="260"/>
    <n v="160"/>
    <s v="DK"/>
    <m/>
    <x v="0"/>
    <n v="0"/>
    <n v="0"/>
  </r>
  <r>
    <x v="0"/>
    <x v="0"/>
    <d v="2022-09-04T00:00:00"/>
    <m/>
    <s v="LOSERS"/>
    <m/>
    <s v="GAME"/>
    <x v="0"/>
    <m/>
    <n v="720"/>
    <n v="0"/>
    <n v="-720"/>
    <s v="DK"/>
    <m/>
    <x v="1"/>
    <n v="9"/>
    <n v="0"/>
  </r>
  <r>
    <x v="0"/>
    <x v="1"/>
    <d v="2022-09-04T00:00:00"/>
    <m/>
    <s v="LOSERS"/>
    <m/>
    <s v="GAME"/>
    <x v="1"/>
    <m/>
    <n v="540"/>
    <n v="0"/>
    <n v="-540"/>
    <s v="DK"/>
    <m/>
    <x v="1"/>
    <n v="8"/>
    <n v="0"/>
  </r>
  <r>
    <x v="0"/>
    <x v="1"/>
    <d v="2022-09-04T00:00:00"/>
    <m/>
    <s v="LOSERS"/>
    <m/>
    <s v="GAME"/>
    <x v="0"/>
    <m/>
    <n v="50"/>
    <n v="0"/>
    <n v="-50"/>
    <s v="DK"/>
    <m/>
    <x v="1"/>
    <n v="1"/>
    <n v="0"/>
  </r>
  <r>
    <x v="0"/>
    <x v="1"/>
    <d v="2022-09-04T00:00:00"/>
    <m/>
    <s v="WINNERS"/>
    <m/>
    <s v="GAME"/>
    <x v="1"/>
    <m/>
    <n v="900"/>
    <n v="1690"/>
    <n v="790"/>
    <s v="DK"/>
    <m/>
    <x v="2"/>
    <n v="0"/>
    <n v="0"/>
  </r>
  <r>
    <x v="1"/>
    <x v="1"/>
    <d v="2022-09-09T00:00:00"/>
    <m/>
    <s v="LOUISVILLE"/>
    <s v="UCF"/>
    <s v="GAME"/>
    <x v="1"/>
    <n v="5.5"/>
    <n v="100"/>
    <n v="195.23"/>
    <n v="95.22999999999999"/>
    <s v="DK"/>
    <s v="up to +4)"/>
    <x v="0"/>
    <n v="0"/>
    <n v="0"/>
  </r>
  <r>
    <x v="1"/>
    <x v="1"/>
    <d v="2022-09-10T00:00:00"/>
    <m/>
    <s v="SOUTHERN MISS"/>
    <s v="MIAMI"/>
    <s v="GAME"/>
    <x v="1"/>
    <n v="26.5"/>
    <n v="100"/>
    <n v="190.9"/>
    <n v="90.9"/>
    <m/>
    <s v="only at +26 or higher)"/>
    <x v="0"/>
    <n v="0"/>
    <n v="0"/>
  </r>
  <r>
    <x v="1"/>
    <x v="1"/>
    <d v="2022-09-10T00:00:00"/>
    <m/>
    <s v="UNC"/>
    <s v="GEORGIA STATE"/>
    <s v="GAME"/>
    <x v="1"/>
    <n v="-7"/>
    <n v="100"/>
    <n v="100"/>
    <n v="0"/>
    <m/>
    <s v="only if less than 10)"/>
    <x v="1"/>
    <n v="0"/>
    <n v="1"/>
  </r>
  <r>
    <x v="1"/>
    <x v="1"/>
    <d v="2022-09-10T00:00:00"/>
    <m/>
    <s v="SOUTH CAROLINA"/>
    <s v="ARKANSAS"/>
    <s v="GAME"/>
    <x v="1"/>
    <n v="9"/>
    <n v="100"/>
    <n v="0"/>
    <n v="-100"/>
    <m/>
    <s v="only if 7 or higher)"/>
    <x v="1"/>
    <n v="1"/>
    <n v="0"/>
  </r>
  <r>
    <x v="1"/>
    <x v="1"/>
    <d v="2022-09-10T00:00:00"/>
    <m/>
    <s v="NORTHWESTERN -"/>
    <s v="DUKE"/>
    <s v="GAME"/>
    <x v="1"/>
    <n v="-10"/>
    <n v="100"/>
    <n v="0"/>
    <n v="-100"/>
    <m/>
    <s v="only if 10 or less)"/>
    <x v="1"/>
    <n v="1"/>
    <n v="0"/>
  </r>
  <r>
    <x v="1"/>
    <x v="1"/>
    <d v="2022-09-10T00:00:00"/>
    <m/>
    <s v="TEXAS"/>
    <s v="ALABAMA"/>
    <s v="GAME"/>
    <x v="1"/>
    <n v="20.5"/>
    <n v="100"/>
    <n v="190.9"/>
    <n v="90.9"/>
    <m/>
    <s v="only if 17 or higher)"/>
    <x v="0"/>
    <n v="0"/>
    <n v="0"/>
  </r>
  <r>
    <x v="1"/>
    <x v="1"/>
    <d v="2022-09-10T00:00:00"/>
    <m/>
    <s v="MISSOURI"/>
    <s v="KANSAS STATE"/>
    <s v="GAME"/>
    <x v="1"/>
    <n v="7.5"/>
    <n v="100"/>
    <n v="0"/>
    <n v="-100"/>
    <m/>
    <s v="only if 7 or higher)"/>
    <x v="1"/>
    <n v="1"/>
    <n v="0"/>
  </r>
  <r>
    <x v="1"/>
    <x v="1"/>
    <d v="2022-09-10T00:00:00"/>
    <m/>
    <s v="CHARLOTTE"/>
    <s v="MARYLAND"/>
    <s v="GAME"/>
    <x v="1"/>
    <n v="26.5"/>
    <m/>
    <m/>
    <n v="0"/>
    <m/>
    <s v="only if 27 or higher)"/>
    <x v="1"/>
    <n v="0"/>
    <n v="1"/>
  </r>
  <r>
    <x v="1"/>
    <x v="1"/>
    <d v="2022-09-10T00:00:00"/>
    <m/>
    <s v="TEXAS A&amp;M"/>
    <s v="APPST"/>
    <s v="GAME"/>
    <x v="1"/>
    <n v="-18.5"/>
    <n v="100"/>
    <m/>
    <n v="-100"/>
    <m/>
    <s v="only if less than 20)"/>
    <x v="1"/>
    <n v="1"/>
    <n v="0"/>
  </r>
  <r>
    <x v="1"/>
    <x v="1"/>
    <d v="2022-09-10T00:00:00"/>
    <m/>
    <s v="WASH ST"/>
    <s v="WISCONSIN"/>
    <s v="GAME"/>
    <x v="1"/>
    <n v="17.5"/>
    <n v="100"/>
    <n v="190.9"/>
    <n v="90.9"/>
    <m/>
    <s v="only if 14 or higher)"/>
    <x v="0"/>
    <n v="0"/>
    <n v="0"/>
  </r>
  <r>
    <x v="1"/>
    <x v="1"/>
    <d v="2022-09-10T00:00:00"/>
    <m/>
    <s v="COLORADO"/>
    <s v="AIR FORCE"/>
    <s v="GAME"/>
    <x v="1"/>
    <n v="17.5"/>
    <n v="100"/>
    <m/>
    <n v="-100"/>
    <m/>
    <s v="only if 14 or higher)"/>
    <x v="1"/>
    <n v="1"/>
    <n v="0"/>
  </r>
  <r>
    <x v="1"/>
    <x v="1"/>
    <d v="2022-09-10T00:00:00"/>
    <m/>
    <s v="AKRON"/>
    <s v="MICHST"/>
    <s v="GAME"/>
    <x v="1"/>
    <n v="34.5"/>
    <n v="100"/>
    <m/>
    <n v="-100"/>
    <m/>
    <s v="only if 34 or higher)"/>
    <x v="1"/>
    <n v="1"/>
    <n v="0"/>
  </r>
  <r>
    <x v="1"/>
    <x v="1"/>
    <d v="2022-09-10T00:00:00"/>
    <m/>
    <s v="LIBERTY"/>
    <s v="UAB"/>
    <s v="GAME"/>
    <x v="1"/>
    <n v="6"/>
    <n v="100"/>
    <n v="190.9"/>
    <n v="90.9"/>
    <m/>
    <s v="only if 3 or higher)"/>
    <x v="0"/>
    <n v="0"/>
    <n v="0"/>
  </r>
  <r>
    <x v="1"/>
    <x v="1"/>
    <d v="2022-09-10T00:00:00"/>
    <m/>
    <s v="FLORIDA"/>
    <s v="KENTUCKY"/>
    <s v="GAME"/>
    <x v="1"/>
    <n v="-6"/>
    <n v="100"/>
    <m/>
    <n v="-100"/>
    <m/>
    <s v="only if 7 or less)"/>
    <x v="1"/>
    <n v="1"/>
    <n v="0"/>
  </r>
  <r>
    <x v="1"/>
    <x v="1"/>
    <d v="2022-09-10T00:00:00"/>
    <m/>
    <s v="CONNECTICUT"/>
    <s v="SYRACUSE"/>
    <s v="GAME"/>
    <x v="1"/>
    <n v="23.5"/>
    <n v="100"/>
    <m/>
    <n v="-100"/>
    <m/>
    <s v="only if 21 or higher)"/>
    <x v="1"/>
    <n v="1"/>
    <n v="0"/>
  </r>
  <r>
    <x v="1"/>
    <x v="1"/>
    <d v="2022-09-10T00:00:00"/>
    <m/>
    <s v="ARIZONA STATE"/>
    <s v="OKST"/>
    <s v="GAME"/>
    <x v="1"/>
    <n v="11.5"/>
    <n v="100"/>
    <m/>
    <n v="-100"/>
    <m/>
    <s v="only if 10 or higher)"/>
    <x v="1"/>
    <n v="1"/>
    <n v="0"/>
  </r>
  <r>
    <x v="1"/>
    <x v="1"/>
    <d v="2022-09-10T00:00:00"/>
    <m/>
    <s v="HAWAII"/>
    <s v="MICHIGAN"/>
    <s v="GAME"/>
    <x v="1"/>
    <n v="52"/>
    <n v="100"/>
    <n v="190.9"/>
    <n v="90.9"/>
    <m/>
    <s v="only if 50 or higher)"/>
    <x v="0"/>
    <n v="0"/>
    <n v="0"/>
  </r>
  <r>
    <x v="1"/>
    <x v="1"/>
    <d v="2022-09-10T00:00:00"/>
    <m/>
    <s v="ORST"/>
    <s v="FRESNO"/>
    <s v="GAME"/>
    <x v="1"/>
    <n v="0"/>
    <n v="100"/>
    <n v="190.9"/>
    <n v="90.9"/>
    <m/>
    <s v="only if 3 or less)"/>
    <x v="0"/>
    <n v="0"/>
    <n v="0"/>
  </r>
  <r>
    <x v="1"/>
    <x v="1"/>
    <d v="2022-09-10T00:00:00"/>
    <m/>
    <s v="ARIZONA"/>
    <s v="MISSST"/>
    <s v="GAME"/>
    <x v="1"/>
    <n v="10.5"/>
    <n v="100"/>
    <m/>
    <n v="-100"/>
    <m/>
    <s v="only if 10 or higher)"/>
    <x v="1"/>
    <n v="1"/>
    <n v="0"/>
  </r>
  <r>
    <x v="1"/>
    <x v="1"/>
    <d v="2022-09-10T00:00:00"/>
    <m/>
    <s v="MISSOURI"/>
    <s v="KST"/>
    <s v="GAME"/>
    <x v="0"/>
    <n v="240"/>
    <n v="100"/>
    <m/>
    <n v="-100"/>
    <m/>
    <s v="only if +200 or higher)"/>
    <x v="1"/>
    <n v="1"/>
    <n v="0"/>
  </r>
  <r>
    <x v="1"/>
    <x v="1"/>
    <d v="2022-09-10T00:00:00"/>
    <m/>
    <s v="SCAR"/>
    <s v="ARK"/>
    <s v="GAME"/>
    <x v="0"/>
    <n v="270"/>
    <n v="100"/>
    <n v="0"/>
    <n v="-100"/>
    <m/>
    <s v="only if if +200 or higher)"/>
    <x v="1"/>
    <n v="1"/>
    <n v="0"/>
  </r>
  <r>
    <x v="1"/>
    <x v="1"/>
    <d v="2022-09-10T00:00:00"/>
    <m/>
    <s v="LIBERTY"/>
    <s v="UAB"/>
    <s v="GAME"/>
    <x v="0"/>
    <n v="185"/>
    <m/>
    <m/>
    <n v="0"/>
    <m/>
    <s v="only if if +200 or higher)"/>
    <x v="1"/>
    <n v="0"/>
    <n v="1"/>
  </r>
  <r>
    <x v="1"/>
    <x v="1"/>
    <d v="2022-09-10T00:00:00"/>
    <m/>
    <s v="ARIZST"/>
    <s v="OKST"/>
    <s v="GAME"/>
    <x v="0"/>
    <n v="340"/>
    <n v="100"/>
    <m/>
    <n v="-100"/>
    <m/>
    <s v="only if if +200 or higher)"/>
    <x v="1"/>
    <n v="1"/>
    <n v="0"/>
  </r>
  <r>
    <x v="1"/>
    <x v="1"/>
    <d v="2022-09-10T00:00:00"/>
    <m/>
    <s v="ARIZONA"/>
    <s v="MISSST"/>
    <s v="GAME"/>
    <x v="0"/>
    <n v="330"/>
    <n v="100"/>
    <m/>
    <n v="-100"/>
    <m/>
    <s v="only if if +200 or higher)"/>
    <x v="1"/>
    <n v="1"/>
    <n v="0"/>
  </r>
  <r>
    <x v="1"/>
    <x v="1"/>
    <d v="2022-09-10T00:00:00"/>
    <m/>
    <s v="ALABAMA"/>
    <s v="TEXAS"/>
    <s v="GAME"/>
    <x v="2"/>
    <n v="64.5"/>
    <n v="100"/>
    <n v="190.9"/>
    <n v="90.9"/>
    <m/>
    <s v="only if 63 or higher)"/>
    <x v="0"/>
    <n v="0"/>
    <n v="0"/>
  </r>
  <r>
    <x v="1"/>
    <x v="1"/>
    <d v="2022-09-10T00:00:00"/>
    <m/>
    <s v="MISSOURI"/>
    <s v="KST"/>
    <s v="GAME"/>
    <x v="3"/>
    <n v="56.5"/>
    <n v="50"/>
    <m/>
    <n v="-50"/>
    <m/>
    <s v="only if 58 or less)"/>
    <x v="1"/>
    <n v="1"/>
    <n v="0"/>
  </r>
  <r>
    <x v="1"/>
    <x v="1"/>
    <d v="2022-09-10T00:00:00"/>
    <m/>
    <s v="TN"/>
    <s v="PITT"/>
    <s v="GAME"/>
    <x v="2"/>
    <n v="64.5"/>
    <m/>
    <m/>
    <n v="0"/>
    <m/>
    <s v="only if 65 or higher)"/>
    <x v="1"/>
    <n v="0"/>
    <n v="1"/>
  </r>
  <r>
    <x v="1"/>
    <x v="1"/>
    <d v="2022-09-10T00:00:00"/>
    <m/>
    <s v="KY"/>
    <s v="FL"/>
    <s v="GAME"/>
    <x v="2"/>
    <n v="52.5"/>
    <n v="100"/>
    <n v="190.9"/>
    <n v="90.9"/>
    <m/>
    <s v="only if 51 or higher)"/>
    <x v="0"/>
    <n v="0"/>
    <n v="0"/>
  </r>
  <r>
    <x v="1"/>
    <x v="1"/>
    <d v="2022-09-10T00:00:00"/>
    <m/>
    <s v="USC"/>
    <s v="STAN"/>
    <s v="GAME"/>
    <x v="3"/>
    <n v="65"/>
    <n v="100"/>
    <n v="195.23"/>
    <n v="95.22999999999999"/>
    <m/>
    <s v="only if 69 or less)"/>
    <x v="0"/>
    <n v="0"/>
    <n v="0"/>
  </r>
  <r>
    <x v="1"/>
    <x v="1"/>
    <d v="2022-09-10T00:00:00"/>
    <m/>
    <s v="ARMY"/>
    <s v="UTSA"/>
    <s v="GAME"/>
    <x v="1"/>
    <n v="2.5"/>
    <n v="100"/>
    <n v="0"/>
    <n v="-100"/>
    <m/>
    <s v="take if underdog)"/>
    <x v="1"/>
    <n v="1"/>
    <n v="0"/>
  </r>
  <r>
    <x v="1"/>
    <x v="1"/>
    <d v="2022-09-10T00:00:00"/>
    <m/>
    <s v="ARMY"/>
    <s v="UTSA"/>
    <s v="GAME"/>
    <x v="0"/>
    <n v="120"/>
    <n v="100"/>
    <n v="0"/>
    <n v="-100"/>
    <m/>
    <s v="take if underdog)"/>
    <x v="1"/>
    <n v="1"/>
    <n v="0"/>
  </r>
  <r>
    <x v="1"/>
    <x v="2"/>
    <d v="2022-09-11T00:00:00"/>
    <m/>
    <s v="RAMS"/>
    <s v="BILLS"/>
    <s v="GAME"/>
    <x v="1"/>
    <n v="2.5"/>
    <n v="100"/>
    <n v="0"/>
    <n v="-100"/>
    <m/>
    <s v="any line as long as Rams are underdog)"/>
    <x v="1"/>
    <n v="1"/>
    <n v="0"/>
  </r>
  <r>
    <x v="1"/>
    <x v="2"/>
    <d v="2022-09-11T00:00:00"/>
    <m/>
    <s v="RAMS"/>
    <s v="BILLS"/>
    <s v="HALF_1"/>
    <x v="2"/>
    <n v="26"/>
    <n v="100"/>
    <n v="180"/>
    <n v="80"/>
    <m/>
    <s v="only at any number at or above 26)"/>
    <x v="0"/>
    <n v="0"/>
    <n v="0"/>
  </r>
  <r>
    <x v="1"/>
    <x v="2"/>
    <d v="2022-09-11T00:00:00"/>
    <m/>
    <s v="LIONS"/>
    <s v="EAGLES"/>
    <s v="GAME"/>
    <x v="1"/>
    <n v="5"/>
    <n v="100"/>
    <n v="195.23"/>
    <n v="95.22999999999999"/>
    <m/>
    <s v="up to +2)"/>
    <x v="0"/>
    <n v="0"/>
    <n v="0"/>
  </r>
  <r>
    <x v="1"/>
    <x v="2"/>
    <d v="2022-09-11T00:00:00"/>
    <m/>
    <s v="LIONS"/>
    <s v="EAGLES"/>
    <s v="HALF_1"/>
    <x v="2"/>
    <n v="24"/>
    <n v="100"/>
    <n v="0"/>
    <n v="-100"/>
    <m/>
    <s v="ok at any number 23 or higher)"/>
    <x v="1"/>
    <n v="1"/>
    <n v="0"/>
  </r>
  <r>
    <x v="1"/>
    <x v="2"/>
    <d v="2022-09-11T00:00:00"/>
    <m/>
    <s v="EAGLES"/>
    <m/>
    <s v="TEAM"/>
    <x v="2"/>
    <n v="26"/>
    <n v="50"/>
    <n v="0"/>
    <n v="-50"/>
    <m/>
    <s v="ok at any number 24 or higher)"/>
    <x v="1"/>
    <n v="1"/>
    <n v="0"/>
  </r>
  <r>
    <x v="1"/>
    <x v="2"/>
    <d v="2022-09-11T00:00:00"/>
    <m/>
    <s v="FALCONS"/>
    <s v="SAINTS"/>
    <s v="GAME"/>
    <x v="1"/>
    <n v="5.5"/>
    <n v="100"/>
    <n v="195.23"/>
    <n v="95.22999999999999"/>
    <m/>
    <s v="up to +3)"/>
    <x v="0"/>
    <n v="0"/>
    <n v="0"/>
  </r>
  <r>
    <x v="1"/>
    <x v="2"/>
    <d v="2022-09-11T00:00:00"/>
    <m/>
    <s v="FALCONS"/>
    <s v="SAINTS"/>
    <s v="GAME"/>
    <x v="0"/>
    <n v="190"/>
    <n v="100"/>
    <n v="0"/>
    <n v="-100"/>
    <m/>
    <s v="up to +150)"/>
    <x v="1"/>
    <n v="1"/>
    <n v="0"/>
  </r>
  <r>
    <x v="1"/>
    <x v="2"/>
    <d v="2022-09-11T00:00:00"/>
    <m/>
    <s v="JETS"/>
    <s v="RAVENS"/>
    <s v="GAME"/>
    <x v="1"/>
    <n v="6.5"/>
    <n v="100"/>
    <n v="0"/>
    <n v="-100"/>
    <m/>
    <s v="up to +4)"/>
    <x v="1"/>
    <n v="1"/>
    <n v="0"/>
  </r>
  <r>
    <x v="1"/>
    <x v="2"/>
    <d v="2022-09-11T00:00:00"/>
    <m/>
    <s v="JETS"/>
    <s v="RAVENS"/>
    <s v="GAME"/>
    <x v="0"/>
    <n v="250"/>
    <n v="100"/>
    <n v="0"/>
    <n v="-100"/>
    <m/>
    <s v="up to +200)"/>
    <x v="1"/>
    <n v="1"/>
    <n v="0"/>
  </r>
  <r>
    <x v="1"/>
    <x v="2"/>
    <d v="2022-09-11T00:00:00"/>
    <m/>
    <s v="PATS"/>
    <s v="DOLPHINS"/>
    <s v="GAME"/>
    <x v="1"/>
    <n v="3"/>
    <n v="100"/>
    <n v="0"/>
    <n v="-100"/>
    <m/>
    <m/>
    <x v="1"/>
    <n v="1"/>
    <n v="0"/>
  </r>
  <r>
    <x v="1"/>
    <x v="2"/>
    <d v="2022-09-11T00:00:00"/>
    <m/>
    <s v="DOLPHINS"/>
    <m/>
    <s v="TEAM"/>
    <x v="2"/>
    <n v="25"/>
    <n v="100"/>
    <n v="190.9"/>
    <n v="90.9"/>
    <m/>
    <s v="ok at any number 24 or higher)"/>
    <x v="0"/>
    <n v="0"/>
    <n v="0"/>
  </r>
  <r>
    <x v="1"/>
    <x v="2"/>
    <d v="2022-09-11T00:00:00"/>
    <m/>
    <s v="BEARS"/>
    <s v="49ERS"/>
    <s v="GAME"/>
    <x v="1"/>
    <n v="6.5"/>
    <n v="100"/>
    <n v="195.23"/>
    <n v="95.22999999999999"/>
    <m/>
    <s v="up to +1)"/>
    <x v="0"/>
    <n v="0"/>
    <n v="0"/>
  </r>
  <r>
    <x v="1"/>
    <x v="2"/>
    <d v="2022-09-11T00:00:00"/>
    <m/>
    <s v="BEARS"/>
    <s v="49ERS"/>
    <s v="GAME"/>
    <x v="0"/>
    <n v="235"/>
    <n v="100"/>
    <n v="335"/>
    <n v="235"/>
    <m/>
    <s v="ok at any number as an underdog)"/>
    <x v="0"/>
    <n v="0"/>
    <n v="0"/>
  </r>
  <r>
    <x v="1"/>
    <x v="2"/>
    <d v="2022-09-11T00:00:00"/>
    <m/>
    <s v="49ERS"/>
    <m/>
    <s v="TEAM"/>
    <x v="2"/>
    <n v="23.5"/>
    <n v="50"/>
    <n v="100"/>
    <n v="50"/>
    <m/>
    <s v="ok at any number 23 or higher)"/>
    <x v="0"/>
    <n v="0"/>
    <n v="0"/>
  </r>
  <r>
    <x v="1"/>
    <x v="2"/>
    <d v="2022-09-11T00:00:00"/>
    <m/>
    <s v="JAGS"/>
    <m/>
    <s v="TEAM"/>
    <x v="3"/>
    <n v="20.5"/>
    <n v="100"/>
    <n v="190.9"/>
    <n v="90.9"/>
    <m/>
    <s v="ok any number 21 or lower)"/>
    <x v="0"/>
    <n v="0"/>
    <n v="0"/>
  </r>
  <r>
    <x v="1"/>
    <x v="2"/>
    <d v="2022-09-11T00:00:00"/>
    <m/>
    <s v="VIKINGS"/>
    <s v="PACKERS"/>
    <s v="GAME"/>
    <x v="1"/>
    <n v="1"/>
    <n v="100"/>
    <n v="190.9"/>
    <n v="90.9"/>
    <m/>
    <s v="as long as underdog)"/>
    <x v="0"/>
    <n v="0"/>
    <n v="0"/>
  </r>
  <r>
    <x v="1"/>
    <x v="2"/>
    <d v="2022-09-11T00:00:00"/>
    <m/>
    <s v="TEXANS"/>
    <s v="COLTS"/>
    <s v="GAME"/>
    <x v="1"/>
    <n v="7"/>
    <n v="100"/>
    <n v="195.23"/>
    <n v="95.22999999999999"/>
    <m/>
    <s v="up to +3)"/>
    <x v="0"/>
    <n v="0"/>
    <n v="0"/>
  </r>
  <r>
    <x v="1"/>
    <x v="2"/>
    <d v="2022-09-11T00:00:00"/>
    <m/>
    <s v="RAIDERS"/>
    <s v="CHARGERS"/>
    <s v="GAME"/>
    <x v="1"/>
    <n v="3.5"/>
    <n v="100"/>
    <n v="0"/>
    <n v="-100"/>
    <m/>
    <s v="up to +2)"/>
    <x v="1"/>
    <n v="1"/>
    <n v="0"/>
  </r>
  <r>
    <x v="1"/>
    <x v="2"/>
    <d v="2022-09-11T00:00:00"/>
    <m/>
    <s v="RAIDERS"/>
    <s v="CHARGERS"/>
    <s v="HALF_1"/>
    <x v="2"/>
    <n v="26"/>
    <n v="100"/>
    <n v="195.23"/>
    <n v="95.22999999999999"/>
    <m/>
    <s v="ok at any number over 24)"/>
    <x v="0"/>
    <n v="0"/>
    <n v="0"/>
  </r>
  <r>
    <x v="1"/>
    <x v="2"/>
    <d v="2022-09-11T00:00:00"/>
    <m/>
    <s v="CHARGERS"/>
    <m/>
    <s v="TEAM"/>
    <x v="2"/>
    <n v="29.5"/>
    <n v="100"/>
    <n v="190.9"/>
    <n v="90.9"/>
    <m/>
    <s v="any number 26 or higher)"/>
    <x v="0"/>
    <n v="0"/>
    <n v="0"/>
  </r>
  <r>
    <x v="1"/>
    <x v="2"/>
    <d v="2022-09-11T00:00:00"/>
    <m/>
    <s v="CARDINALS"/>
    <s v="CHIEFS"/>
    <s v="GAME"/>
    <x v="1"/>
    <n v="6.5"/>
    <n v="100"/>
    <n v="0"/>
    <n v="-100"/>
    <m/>
    <s v="up to +3)"/>
    <x v="1"/>
    <n v="1"/>
    <n v="0"/>
  </r>
  <r>
    <x v="1"/>
    <x v="2"/>
    <d v="2022-09-11T00:00:00"/>
    <m/>
    <s v="COWBOYS "/>
    <s v="BUCS"/>
    <s v="GAME"/>
    <x v="1"/>
    <n v="2.5"/>
    <n v="100"/>
    <n v="0"/>
    <n v="-100"/>
    <m/>
    <s v="as long as underdog)"/>
    <x v="1"/>
    <n v="1"/>
    <n v="0"/>
  </r>
  <r>
    <x v="1"/>
    <x v="2"/>
    <d v="2022-09-11T00:00:00"/>
    <m/>
    <s v="SEAHAWKS"/>
    <s v="BRONCOS"/>
    <s v="GAME"/>
    <x v="1"/>
    <n v="6.5"/>
    <n v="100"/>
    <n v="195.23"/>
    <n v="95.22999999999999"/>
    <m/>
    <s v="up to +3)"/>
    <x v="0"/>
    <n v="0"/>
    <n v="0"/>
  </r>
  <r>
    <x v="1"/>
    <x v="2"/>
    <d v="2022-09-12T00:00:00"/>
    <m/>
    <s v="SEAHAWKS"/>
    <s v="BRONCOS"/>
    <s v="GAME"/>
    <x v="0"/>
    <n v="235"/>
    <n v="100"/>
    <n v="335"/>
    <n v="235"/>
    <m/>
    <s v="up to +200)"/>
    <x v="0"/>
    <n v="0"/>
    <n v="0"/>
  </r>
  <r>
    <x v="2"/>
    <x v="0"/>
    <d v="2022-09-16T00:00:00"/>
    <m/>
    <s v="ASTON VILLA"/>
    <s v="SOUTHAMPTON"/>
    <s v="GAME"/>
    <x v="4"/>
    <n v="260"/>
    <n v="100"/>
    <n v="0"/>
    <n v="-100"/>
    <m/>
    <s v="take if +230 or higher)"/>
    <x v="1"/>
    <n v="1"/>
    <n v="0"/>
  </r>
  <r>
    <x v="2"/>
    <x v="0"/>
    <d v="2022-09-17T00:00:00"/>
    <m/>
    <s v="WOLVES"/>
    <s v="MAN CITY"/>
    <s v="GAME"/>
    <x v="0"/>
    <n v="800"/>
    <n v="100"/>
    <n v="0"/>
    <n v="-100"/>
    <m/>
    <s v="take if +600 or higher)"/>
    <x v="1"/>
    <n v="1"/>
    <n v="0"/>
  </r>
  <r>
    <x v="2"/>
    <x v="0"/>
    <d v="2022-09-18T00:00:00"/>
    <m/>
    <s v="BRENTFORD"/>
    <s v="ARSENAL"/>
    <s v="GAME"/>
    <x v="0"/>
    <n v="340"/>
    <n v="100"/>
    <n v="0"/>
    <n v="-100"/>
    <m/>
    <s v="take if +250 or higher)"/>
    <x v="1"/>
    <n v="1"/>
    <n v="0"/>
  </r>
  <r>
    <x v="2"/>
    <x v="0"/>
    <d v="2022-09-18T00:00:00"/>
    <m/>
    <s v="EVERTON"/>
    <s v="WEST HAM"/>
    <s v="GAME"/>
    <x v="4"/>
    <n v="230"/>
    <n v="100"/>
    <n v="0"/>
    <n v="-100"/>
    <m/>
    <s v="take if +225 or higher)"/>
    <x v="1"/>
    <n v="1"/>
    <n v="0"/>
  </r>
  <r>
    <x v="2"/>
    <x v="1"/>
    <d v="2022-09-16T00:00:00"/>
    <m/>
    <s v="LOUISVILLE +"/>
    <s v="FLORIDA STATE"/>
    <s v="GAME"/>
    <x v="1"/>
    <n v="2.5"/>
    <n v="100"/>
    <n v="0"/>
    <n v="-100"/>
    <m/>
    <s v="take if underdog)"/>
    <x v="1"/>
    <n v="1"/>
    <n v="0"/>
  </r>
  <r>
    <x v="2"/>
    <x v="1"/>
    <d v="2022-09-16T00:00:00"/>
    <m/>
    <s v="LOUISVILLE"/>
    <s v="FSU"/>
    <s v="GAME"/>
    <x v="0"/>
    <n v="125"/>
    <n v="100"/>
    <n v="0"/>
    <n v="-100"/>
    <m/>
    <s v="take if underdog)"/>
    <x v="1"/>
    <n v="1"/>
    <n v="0"/>
  </r>
  <r>
    <x v="2"/>
    <x v="1"/>
    <d v="2022-09-17T00:00:00"/>
    <m/>
    <s v="SOUTH CAROLINA"/>
    <s v="GEORGIA"/>
    <s v="GAME"/>
    <x v="1"/>
    <n v="24.5"/>
    <n v="100"/>
    <n v="0"/>
    <n v="-100"/>
    <m/>
    <s v="take if 23 or higher)"/>
    <x v="1"/>
    <n v="1"/>
    <n v="0"/>
  </r>
  <r>
    <x v="2"/>
    <x v="1"/>
    <d v="2022-09-17T00:00:00"/>
    <m/>
    <s v="CONNECTICUT"/>
    <s v="MICHIGAN"/>
    <s v="GAME"/>
    <x v="1"/>
    <n v="47.5"/>
    <n v="100"/>
    <n v="0"/>
    <n v="-100"/>
    <m/>
    <s v="take if 45 or higher)"/>
    <x v="1"/>
    <n v="1"/>
    <n v="0"/>
  </r>
  <r>
    <x v="2"/>
    <x v="1"/>
    <d v="2022-09-17T00:00:00"/>
    <m/>
    <s v="INDIANA"/>
    <s v="WKY"/>
    <s v="GAME"/>
    <x v="1"/>
    <n v="-6.5"/>
    <n v="100"/>
    <n v="0"/>
    <n v="-100"/>
    <m/>
    <s v="take if 7 or less)"/>
    <x v="1"/>
    <n v="1"/>
    <n v="0"/>
  </r>
  <r>
    <x v="2"/>
    <x v="1"/>
    <d v="2022-09-17T00:00:00"/>
    <m/>
    <s v="NEBRASKA"/>
    <s v="OKLAHOMA"/>
    <s v="GAME"/>
    <x v="1"/>
    <n v="11"/>
    <n v="100"/>
    <n v="0"/>
    <n v="-100"/>
    <m/>
    <s v="take if 10 or more)"/>
    <x v="1"/>
    <n v="1"/>
    <n v="0"/>
  </r>
  <r>
    <x v="2"/>
    <x v="1"/>
    <d v="2022-09-17T00:00:00"/>
    <m/>
    <s v="SYRACUSE"/>
    <s v="PURDUE"/>
    <s v="GAME"/>
    <x v="1"/>
    <n v="-1.5"/>
    <n v="0"/>
    <n v="0"/>
    <n v="0"/>
    <m/>
    <s v="take if underdog)"/>
    <x v="1"/>
    <n v="0"/>
    <n v="1"/>
  </r>
  <r>
    <x v="2"/>
    <x v="1"/>
    <d v="2022-09-17T00:00:00"/>
    <m/>
    <s v="VIRGINIA"/>
    <s v="OLD DOMINION"/>
    <s v="GAME"/>
    <x v="1"/>
    <n v="-8.5"/>
    <n v="100"/>
    <n v="0"/>
    <n v="-100"/>
    <m/>
    <s v="take if 7 or less)"/>
    <x v="1"/>
    <n v="1"/>
    <n v="0"/>
  </r>
  <r>
    <x v="2"/>
    <x v="1"/>
    <d v="2022-09-17T00:00:00"/>
    <m/>
    <s v="NORTHWESTERN"/>
    <s v="S. ILL"/>
    <s v="GAME"/>
    <x v="1"/>
    <n v="-14"/>
    <n v="0"/>
    <n v="0"/>
    <n v="0"/>
    <m/>
    <s v="take at 17 or less)"/>
    <x v="1"/>
    <n v="0"/>
    <n v="1"/>
  </r>
  <r>
    <x v="2"/>
    <x v="1"/>
    <d v="2022-09-17T00:00:00"/>
    <m/>
    <s v="COASTAL CAROLINA"/>
    <s v="BUFFALO"/>
    <s v="GAME"/>
    <x v="1"/>
    <n v="-14"/>
    <n v="100"/>
    <n v="0"/>
    <n v="-100"/>
    <m/>
    <s v="take at 14 or less)"/>
    <x v="1"/>
    <n v="1"/>
    <n v="0"/>
  </r>
  <r>
    <x v="2"/>
    <x v="1"/>
    <d v="2022-09-17T00:00:00"/>
    <m/>
    <s v="UCLA"/>
    <s v="SALA"/>
    <s v="GAME"/>
    <x v="1"/>
    <n v="-15.5"/>
    <n v="100"/>
    <n v="0"/>
    <n v="-100"/>
    <m/>
    <s v="take at 17 or less)"/>
    <x v="1"/>
    <n v="1"/>
    <n v="0"/>
  </r>
  <r>
    <x v="2"/>
    <x v="1"/>
    <d v="2022-09-17T00:00:00"/>
    <m/>
    <s v="NOTRE DAME"/>
    <s v="CAL"/>
    <s v="GAME"/>
    <x v="1"/>
    <n v="-11"/>
    <n v="100"/>
    <n v="0"/>
    <n v="-100"/>
    <m/>
    <s v="take at 11 or less)"/>
    <x v="1"/>
    <n v="1"/>
    <n v="0"/>
  </r>
  <r>
    <x v="2"/>
    <x v="1"/>
    <d v="2022-09-17T00:00:00"/>
    <m/>
    <s v="COLORADO"/>
    <s v="MN"/>
    <s v="GAME"/>
    <x v="1"/>
    <n v="28"/>
    <n v="100"/>
    <n v="0"/>
    <n v="-100"/>
    <m/>
    <s v="take at 24 or higher)"/>
    <x v="1"/>
    <n v="1"/>
    <n v="0"/>
  </r>
  <r>
    <x v="2"/>
    <x v="1"/>
    <d v="2022-09-17T00:00:00"/>
    <m/>
    <s v="OREGON"/>
    <s v="BYU"/>
    <s v="GAME"/>
    <x v="1"/>
    <n v="-3.5"/>
    <n v="100"/>
    <n v="190.9"/>
    <n v="90.9"/>
    <m/>
    <s v="take at 7 or less)"/>
    <x v="0"/>
    <n v="0"/>
    <n v="0"/>
  </r>
  <r>
    <x v="2"/>
    <x v="1"/>
    <d v="2022-09-17T00:00:00"/>
    <m/>
    <s v="OREGON"/>
    <s v="BYU"/>
    <s v="GAME"/>
    <x v="0"/>
    <n v="-165"/>
    <n v="100"/>
    <n v="158.82"/>
    <n v="58.819999999999993"/>
    <m/>
    <s v="take at -175 or less)"/>
    <x v="0"/>
    <n v="0"/>
    <n v="0"/>
  </r>
  <r>
    <x v="2"/>
    <x v="1"/>
    <d v="2022-09-17T00:00:00"/>
    <m/>
    <s v="PENN ST"/>
    <s v="AUBURN"/>
    <s v="GAME"/>
    <x v="1"/>
    <n v="-3"/>
    <n v="100"/>
    <n v="195.23"/>
    <n v="95.22999999999999"/>
    <m/>
    <s v="take at 4 or less)"/>
    <x v="0"/>
    <n v="0"/>
    <n v="0"/>
  </r>
  <r>
    <x v="2"/>
    <x v="1"/>
    <d v="2022-09-17T00:00:00"/>
    <m/>
    <s v="PENN ST"/>
    <s v="AUBURN"/>
    <s v="GAME"/>
    <x v="0"/>
    <n v="-145"/>
    <n v="100"/>
    <n v="168.96"/>
    <n v="68.960000000000008"/>
    <m/>
    <s v="take at -160 or less)"/>
    <x v="0"/>
    <n v="0"/>
    <n v="0"/>
  </r>
  <r>
    <x v="2"/>
    <x v="1"/>
    <d v="2022-09-17T00:00:00"/>
    <m/>
    <s v="GATECH"/>
    <s v="OLE MISS"/>
    <s v="GAME"/>
    <x v="1"/>
    <n v="17"/>
    <n v="100"/>
    <n v="0"/>
    <n v="-100"/>
    <m/>
    <s v="take at 14 or higher)"/>
    <x v="1"/>
    <n v="1"/>
    <n v="0"/>
  </r>
  <r>
    <x v="2"/>
    <x v="1"/>
    <d v="2022-09-17T00:00:00"/>
    <m/>
    <s v="HOUSTON"/>
    <s v="KANSAS"/>
    <s v="GAME"/>
    <x v="1"/>
    <n v="-8.5"/>
    <n v="100"/>
    <n v="0"/>
    <n v="-100"/>
    <m/>
    <s v="take at 11 or less)"/>
    <x v="1"/>
    <n v="1"/>
    <n v="0"/>
  </r>
  <r>
    <x v="2"/>
    <x v="1"/>
    <d v="2022-09-17T00:00:00"/>
    <m/>
    <s v="LIBERTY"/>
    <s v="WAKE FOREST"/>
    <s v="GAME"/>
    <x v="1"/>
    <n v="17"/>
    <n v="100"/>
    <n v="190.9"/>
    <n v="90.9"/>
    <m/>
    <s v="take at 14 or higher)"/>
    <x v="0"/>
    <n v="0"/>
    <n v="0"/>
  </r>
  <r>
    <x v="2"/>
    <x v="1"/>
    <d v="2022-09-17T00:00:00"/>
    <m/>
    <s v="LSU"/>
    <s v="MISS. ST."/>
    <s v="GAME"/>
    <x v="1"/>
    <n v="3"/>
    <n v="100"/>
    <n v="190.9"/>
    <n v="90.9"/>
    <m/>
    <s v="take if underdog)"/>
    <x v="0"/>
    <n v="0"/>
    <n v="0"/>
  </r>
  <r>
    <x v="2"/>
    <x v="1"/>
    <d v="2022-09-17T00:00:00"/>
    <m/>
    <s v="LSU"/>
    <s v="MISS. ST."/>
    <s v="GAME"/>
    <x v="0"/>
    <n v="120"/>
    <n v="100"/>
    <n v="220"/>
    <n v="120"/>
    <m/>
    <s v="take if underdog)"/>
    <x v="0"/>
    <n v="0"/>
    <n v="0"/>
  </r>
  <r>
    <x v="2"/>
    <x v="1"/>
    <d v="2022-09-17T00:00:00"/>
    <m/>
    <s v="OHIO STATE"/>
    <s v="TOLEDO"/>
    <s v="GAME"/>
    <x v="1"/>
    <n v="-31"/>
    <n v="100"/>
    <n v="190.9"/>
    <n v="90.9"/>
    <m/>
    <s v="take if 35 or less)"/>
    <x v="0"/>
    <n v="0"/>
    <n v="0"/>
  </r>
  <r>
    <x v="2"/>
    <x v="1"/>
    <d v="2022-09-17T00:00:00"/>
    <m/>
    <s v="NCST"/>
    <s v="TX TECH"/>
    <s v="GAME"/>
    <x v="1"/>
    <n v="-10"/>
    <n v="100"/>
    <n v="190.9"/>
    <n v="90.9"/>
    <m/>
    <s v="take only 10 or less)"/>
    <x v="0"/>
    <n v="0"/>
    <n v="0"/>
  </r>
  <r>
    <x v="2"/>
    <x v="1"/>
    <d v="2022-09-17T00:00:00"/>
    <m/>
    <s v="TEXAS"/>
    <s v="UTSA"/>
    <s v="GAME"/>
    <x v="1"/>
    <n v="-13"/>
    <n v="100"/>
    <n v="190.9"/>
    <n v="90.9"/>
    <m/>
    <s v="take up to 14)"/>
    <x v="0"/>
    <n v="0"/>
    <n v="0"/>
  </r>
  <r>
    <x v="2"/>
    <x v="1"/>
    <d v="2022-09-17T00:00:00"/>
    <m/>
    <s v="A&amp;M"/>
    <s v="MIAMI"/>
    <s v="GAME"/>
    <x v="1"/>
    <n v="-6.5"/>
    <n v="100"/>
    <n v="186.95"/>
    <n v="86.949999999999989"/>
    <m/>
    <s v="take up to 7)"/>
    <x v="0"/>
    <n v="0"/>
    <n v="0"/>
  </r>
  <r>
    <x v="2"/>
    <x v="1"/>
    <d v="2022-09-17T00:00:00"/>
    <m/>
    <s v="USC"/>
    <s v="FRESNO"/>
    <s v="GAME"/>
    <x v="1"/>
    <n v="-11.5"/>
    <n v="100"/>
    <n v="190.9"/>
    <n v="90.9"/>
    <m/>
    <s v="take up to 14)"/>
    <x v="0"/>
    <n v="0"/>
    <n v="0"/>
  </r>
  <r>
    <x v="2"/>
    <x v="1"/>
    <d v="2022-09-17T00:00:00"/>
    <m/>
    <s v="ARIZONA"/>
    <s v="NDKST"/>
    <s v="GAME"/>
    <x v="1"/>
    <n v="2"/>
    <n v="100"/>
    <n v="190.9"/>
    <n v="90.9"/>
    <m/>
    <s v="take if underdog)"/>
    <x v="0"/>
    <n v="0"/>
    <n v="0"/>
  </r>
  <r>
    <x v="2"/>
    <x v="2"/>
    <d v="2022-09-15T00:00:00"/>
    <m/>
    <s v="CHARGERS"/>
    <s v="CHIEFS"/>
    <s v="HALF_1"/>
    <x v="2"/>
    <n v="27"/>
    <n v="100"/>
    <n v="195.23"/>
    <n v="95.22999999999999"/>
    <m/>
    <s v="take if 26 or higher)"/>
    <x v="0"/>
    <n v="0"/>
    <n v="0"/>
  </r>
  <r>
    <x v="2"/>
    <x v="2"/>
    <d v="2022-09-15T00:00:00"/>
    <m/>
    <s v="CHARGERS"/>
    <m/>
    <s v="TEAM"/>
    <x v="2"/>
    <n v="22.5"/>
    <n v="0"/>
    <n v="0"/>
    <n v="0"/>
    <m/>
    <s v="take if 24 or higher)"/>
    <x v="1"/>
    <n v="0"/>
    <n v="1"/>
  </r>
  <r>
    <x v="2"/>
    <x v="2"/>
    <d v="2022-09-15T00:00:00"/>
    <m/>
    <s v="CHIEFS"/>
    <s v="CHARGERS"/>
    <s v="GAME"/>
    <x v="1"/>
    <n v="-2.5"/>
    <n v="0"/>
    <n v="0"/>
    <n v="0"/>
    <m/>
    <s v="take if 4 or less)"/>
    <x v="1"/>
    <n v="0"/>
    <n v="1"/>
  </r>
  <r>
    <x v="2"/>
    <x v="2"/>
    <d v="2022-09-18T00:00:00"/>
    <m/>
    <s v="JETS"/>
    <s v="BROWNS"/>
    <s v="GAME"/>
    <x v="1"/>
    <n v="6.5"/>
    <n v="100"/>
    <n v="190.9"/>
    <n v="90.9"/>
    <m/>
    <s v="take if 4 or higher)"/>
    <x v="0"/>
    <n v="0"/>
    <n v="0"/>
  </r>
  <r>
    <x v="2"/>
    <x v="2"/>
    <d v="2022-09-18T00:00:00"/>
    <m/>
    <s v="BROWNS"/>
    <m/>
    <s v="TEAM"/>
    <x v="2"/>
    <n v="23.5"/>
    <n v="100"/>
    <n v="0"/>
    <n v="-100"/>
    <m/>
    <s v="take if 21 1/2 or higher)"/>
    <x v="1"/>
    <n v="1"/>
    <n v="0"/>
  </r>
  <r>
    <x v="2"/>
    <x v="2"/>
    <d v="2022-09-18T00:00:00"/>
    <m/>
    <s v="RAVENS"/>
    <s v="DOLPHINS"/>
    <s v="GAME"/>
    <x v="1"/>
    <n v="-3.5"/>
    <n v="100"/>
    <n v="0"/>
    <n v="-100"/>
    <m/>
    <s v="take if 4 or less)"/>
    <x v="1"/>
    <n v="1"/>
    <n v="0"/>
  </r>
  <r>
    <x v="2"/>
    <x v="2"/>
    <d v="2022-09-18T00:00:00"/>
    <m/>
    <s v="RAVENS"/>
    <s v="DOLPHINS"/>
    <s v="GAME"/>
    <x v="3"/>
    <n v="45"/>
    <n v="100"/>
    <n v="190.9"/>
    <n v="90.9"/>
    <m/>
    <s v="take if 45 or less)"/>
    <x v="0"/>
    <n v="0"/>
    <n v="0"/>
  </r>
  <r>
    <x v="2"/>
    <x v="2"/>
    <d v="2022-09-18T00:00:00"/>
    <m/>
    <s v="JAGS"/>
    <s v="COLTS"/>
    <s v="GAME"/>
    <x v="1"/>
    <n v="3"/>
    <n v="80"/>
    <n v="152.72"/>
    <n v="72.72"/>
    <m/>
    <s v="take if underdog)"/>
    <x v="0"/>
    <n v="0"/>
    <n v="0"/>
  </r>
  <r>
    <x v="2"/>
    <x v="2"/>
    <d v="2022-09-18T00:00:00"/>
    <m/>
    <s v="JAGS"/>
    <s v="COLTS"/>
    <s v="GAME"/>
    <x v="0"/>
    <n v="145"/>
    <n v="80"/>
    <n v="196"/>
    <n v="116"/>
    <m/>
    <s v="take if underdog)"/>
    <x v="0"/>
    <n v="0"/>
    <n v="0"/>
  </r>
  <r>
    <x v="2"/>
    <x v="2"/>
    <d v="2022-09-18T00:00:00"/>
    <m/>
    <s v="JAGS"/>
    <m/>
    <s v="TEAM"/>
    <x v="3"/>
    <n v="20.5"/>
    <n v="80"/>
    <n v="149.76"/>
    <n v="69.759999999999991"/>
    <m/>
    <s v="take if 23 or less)"/>
    <x v="0"/>
    <n v="0"/>
    <n v="0"/>
  </r>
  <r>
    <x v="2"/>
    <x v="2"/>
    <d v="2022-09-18T00:00:00"/>
    <m/>
    <s v="LIONS"/>
    <s v="WASHINGTON"/>
    <s v="GAME"/>
    <x v="0"/>
    <n v="-120"/>
    <n v="80"/>
    <n v="146.66"/>
    <n v="66.66"/>
    <m/>
    <s v="take if -125 or less)"/>
    <x v="0"/>
    <n v="0"/>
    <n v="0"/>
  </r>
  <r>
    <x v="2"/>
    <x v="2"/>
    <d v="2022-09-18T00:00:00"/>
    <m/>
    <s v="LIONS"/>
    <s v="WASH"/>
    <s v="HALF_1"/>
    <x v="2"/>
    <n v="23.5"/>
    <n v="80"/>
    <n v="152.72"/>
    <n v="72.72"/>
    <m/>
    <s v="take if 23 or higher)"/>
    <x v="0"/>
    <n v="0"/>
    <n v="0"/>
  </r>
  <r>
    <x v="2"/>
    <x v="2"/>
    <d v="2022-09-18T00:00:00"/>
    <m/>
    <s v="WASHINGTON"/>
    <m/>
    <s v="TEAM"/>
    <x v="2"/>
    <n v="23.5"/>
    <n v="80"/>
    <n v="0"/>
    <n v="-80"/>
    <m/>
    <s v="take if 23 or higher)"/>
    <x v="1"/>
    <n v="1"/>
    <n v="0"/>
  </r>
  <r>
    <x v="2"/>
    <x v="2"/>
    <d v="2022-09-18T00:00:00"/>
    <m/>
    <s v="NEW ENGLAND"/>
    <s v="PITTSBURGH"/>
    <s v="GAME"/>
    <x v="1"/>
    <n v="-2.5"/>
    <n v="100"/>
    <n v="190.9"/>
    <n v="90.9"/>
    <m/>
    <s v="take if 3 or less)"/>
    <x v="0"/>
    <n v="0"/>
    <n v="0"/>
  </r>
  <r>
    <x v="2"/>
    <x v="2"/>
    <d v="2022-09-18T00:00:00"/>
    <m/>
    <s v="NEW ENGLAND"/>
    <s v=" "/>
    <s v="TEAM"/>
    <x v="3"/>
    <n v="20.5"/>
    <n v="100"/>
    <n v="0"/>
    <n v="-100"/>
    <m/>
    <m/>
    <x v="1"/>
    <n v="1"/>
    <n v="0"/>
  </r>
  <r>
    <x v="2"/>
    <x v="2"/>
    <d v="2022-09-18T00:00:00"/>
    <m/>
    <s v="BUCS"/>
    <s v="SAINTS"/>
    <s v="GAME"/>
    <x v="3"/>
    <n v="44"/>
    <n v="100"/>
    <n v="0"/>
    <n v="-100"/>
    <m/>
    <s v="take only at 44 or lower)"/>
    <x v="1"/>
    <n v="1"/>
    <n v="0"/>
  </r>
  <r>
    <x v="2"/>
    <x v="2"/>
    <d v="2022-09-18T00:00:00"/>
    <m/>
    <s v="BUCS"/>
    <m/>
    <s v="TEAM"/>
    <x v="3"/>
    <n v="23.5"/>
    <n v="100"/>
    <n v="0"/>
    <n v="-100"/>
    <m/>
    <s v="take if 24 or lower)"/>
    <x v="1"/>
    <n v="1"/>
    <n v="0"/>
  </r>
  <r>
    <x v="2"/>
    <x v="2"/>
    <d v="2022-09-18T00:00:00"/>
    <m/>
    <s v="PANTHERS"/>
    <s v="GIANTS"/>
    <s v="HALF_1"/>
    <x v="2"/>
    <n v="21.5"/>
    <n v="100"/>
    <n v="190.9"/>
    <n v="90.9"/>
    <m/>
    <s v="take if 21 or higher)"/>
    <x v="0"/>
    <n v="0"/>
    <n v="0"/>
  </r>
  <r>
    <x v="2"/>
    <x v="2"/>
    <d v="2022-09-18T00:00:00"/>
    <m/>
    <s v="GIANTS"/>
    <m/>
    <s v="TEAM"/>
    <x v="2"/>
    <n v="23"/>
    <n v="100"/>
    <n v="195.23"/>
    <n v="95.22999999999999"/>
    <m/>
    <s v="take if 21 or higher)"/>
    <x v="0"/>
    <n v="0"/>
    <n v="0"/>
  </r>
  <r>
    <x v="2"/>
    <x v="2"/>
    <d v="2022-09-18T00:00:00"/>
    <m/>
    <s v="SEATTLE"/>
    <s v="49ERS"/>
    <s v="GAME"/>
    <x v="1"/>
    <n v="8.5"/>
    <n v="100"/>
    <n v="0"/>
    <n v="-100"/>
    <m/>
    <s v="take if 6 or more)"/>
    <x v="1"/>
    <n v="1"/>
    <n v="0"/>
  </r>
  <r>
    <x v="2"/>
    <x v="2"/>
    <d v="2022-09-18T00:00:00"/>
    <m/>
    <s v="SEATTLE"/>
    <s v="SAN FRAN"/>
    <s v="HALF_1"/>
    <x v="2"/>
    <n v="20"/>
    <n v="0"/>
    <n v="0"/>
    <n v="0"/>
    <m/>
    <s v="take if 21 or higher)"/>
    <x v="1"/>
    <n v="0"/>
    <n v="1"/>
  </r>
  <r>
    <x v="2"/>
    <x v="2"/>
    <d v="2022-09-18T00:00:00"/>
    <m/>
    <s v="49ERS"/>
    <m/>
    <s v="TEAM"/>
    <x v="2"/>
    <n v="23.5"/>
    <n v="80"/>
    <n v="0"/>
    <n v="-80"/>
    <m/>
    <s v="take if 23 or higher)"/>
    <x v="1"/>
    <n v="1"/>
    <n v="0"/>
  </r>
  <r>
    <x v="2"/>
    <x v="2"/>
    <d v="2022-09-18T00:00:00"/>
    <m/>
    <s v="FALCONS"/>
    <s v="RAMS"/>
    <s v="GAME"/>
    <x v="1"/>
    <n v="10.5"/>
    <n v="80"/>
    <n v="152.72"/>
    <n v="72.72"/>
    <m/>
    <s v="take if 10 or more)"/>
    <x v="0"/>
    <n v="0"/>
    <n v="0"/>
  </r>
  <r>
    <x v="2"/>
    <x v="2"/>
    <d v="2022-09-18T00:00:00"/>
    <m/>
    <s v="FALCONS"/>
    <s v="RAMS"/>
    <s v="HALF_1"/>
    <x v="2"/>
    <n v="23"/>
    <n v="80"/>
    <n v="0"/>
    <n v="-80"/>
    <m/>
    <s v="take if 23 or higher)"/>
    <x v="1"/>
    <n v="1"/>
    <n v="0"/>
  </r>
  <r>
    <x v="2"/>
    <x v="2"/>
    <d v="2022-09-18T00:00:00"/>
    <m/>
    <s v="FALCONS"/>
    <m/>
    <s v="TEAM"/>
    <x v="3"/>
    <n v="17.5"/>
    <n v="100"/>
    <n v="200"/>
    <n v="100"/>
    <m/>
    <s v="take if 20 or less)"/>
    <x v="0"/>
    <n v="0"/>
    <n v="0"/>
  </r>
  <r>
    <x v="2"/>
    <x v="2"/>
    <d v="2022-09-18T00:00:00"/>
    <m/>
    <s v="RAMS"/>
    <m/>
    <s v="TEAM"/>
    <x v="2"/>
    <n v="27.5"/>
    <n v="0"/>
    <n v="0"/>
    <n v="0"/>
    <m/>
    <s v="take if 28 or higher)"/>
    <x v="1"/>
    <n v="0"/>
    <n v="1"/>
  </r>
  <r>
    <x v="2"/>
    <x v="2"/>
    <d v="2022-09-18T00:00:00"/>
    <m/>
    <s v="CARDINALS"/>
    <s v="RAIDERS"/>
    <s v="GAME"/>
    <x v="1"/>
    <n v="5"/>
    <n v="80"/>
    <n v="156.19"/>
    <n v="76.19"/>
    <m/>
    <s v="take if 4 or more)"/>
    <x v="0"/>
    <n v="0"/>
    <n v="0"/>
  </r>
  <r>
    <x v="2"/>
    <x v="2"/>
    <d v="2022-09-18T00:00:00"/>
    <m/>
    <s v="RAIDERS"/>
    <m/>
    <s v="TEAM"/>
    <x v="2"/>
    <n v="28.5"/>
    <n v="80"/>
    <n v="156.19"/>
    <n v="76.19"/>
    <m/>
    <s v="take if 27 or more)"/>
    <x v="0"/>
    <n v="0"/>
    <n v="0"/>
  </r>
  <r>
    <x v="2"/>
    <x v="2"/>
    <d v="2022-09-18T00:00:00"/>
    <m/>
    <s v="CARDINALS"/>
    <s v="RAIDERS"/>
    <s v="HALF_1"/>
    <x v="2"/>
    <n v="26.5"/>
    <n v="80"/>
    <n v="152.72"/>
    <n v="72.72"/>
    <m/>
    <s v="take if 25 or higher)"/>
    <x v="0"/>
    <n v="0"/>
    <n v="0"/>
  </r>
  <r>
    <x v="2"/>
    <x v="2"/>
    <d v="2022-09-18T00:00:00"/>
    <m/>
    <s v="TEXANS"/>
    <s v="BRONCOS"/>
    <s v="GAME"/>
    <x v="1"/>
    <n v="10"/>
    <n v="100"/>
    <n v="195.23"/>
    <n v="95.22999999999999"/>
    <m/>
    <s v="take if 10 or more)"/>
    <x v="0"/>
    <n v="0"/>
    <n v="0"/>
  </r>
  <r>
    <x v="2"/>
    <x v="2"/>
    <d v="2022-09-18T00:00:00"/>
    <m/>
    <s v="BRONCOS"/>
    <m/>
    <s v="TEAM"/>
    <x v="2"/>
    <n v="27.5"/>
    <n v="100"/>
    <n v="200"/>
    <n v="100"/>
    <m/>
    <s v="take if 26 or higher)"/>
    <x v="0"/>
    <n v="0"/>
    <n v="0"/>
  </r>
  <r>
    <x v="2"/>
    <x v="2"/>
    <d v="2022-09-18T00:00:00"/>
    <m/>
    <s v="COWBOYS"/>
    <s v="BENGALS"/>
    <s v="GAME"/>
    <x v="1"/>
    <n v="7.5"/>
    <n v="80"/>
    <n v="146.66"/>
    <n v="66.66"/>
    <m/>
    <s v="take if 6 or more)"/>
    <x v="0"/>
    <n v="0"/>
    <n v="0"/>
  </r>
  <r>
    <x v="2"/>
    <x v="2"/>
    <d v="2022-09-18T00:00:00"/>
    <m/>
    <s v="COWBOYS"/>
    <m/>
    <s v="TEAM"/>
    <x v="3"/>
    <n v="16.5"/>
    <n v="80"/>
    <n v="159.56"/>
    <n v="79.56"/>
    <m/>
    <s v="take if 17 or less)"/>
    <x v="0"/>
    <n v="0"/>
    <n v="0"/>
  </r>
  <r>
    <x v="2"/>
    <x v="2"/>
    <d v="2022-09-18T00:00:00"/>
    <m/>
    <s v="COWBOYS"/>
    <m/>
    <s v="GAME"/>
    <x v="0"/>
    <n v="245"/>
    <n v="80"/>
    <n v="276"/>
    <n v="196"/>
    <m/>
    <s v=")"/>
    <x v="0"/>
    <n v="0"/>
    <n v="0"/>
  </r>
  <r>
    <x v="2"/>
    <x v="2"/>
    <d v="2022-09-18T00:00:00"/>
    <m/>
    <s v="BEARS"/>
    <s v="PACKERS"/>
    <s v="GAME"/>
    <x v="3"/>
    <n v="42"/>
    <n v="100"/>
    <n v="0"/>
    <n v="-100"/>
    <m/>
    <s v="take if 45 or less)"/>
    <x v="1"/>
    <n v="1"/>
    <n v="0"/>
  </r>
  <r>
    <x v="2"/>
    <x v="2"/>
    <d v="2022-09-19T00:00:00"/>
    <m/>
    <s v="EAGLES"/>
    <m/>
    <s v="TEAM"/>
    <x v="2"/>
    <n v="26.5"/>
    <n v="100"/>
    <n v="190.9"/>
    <n v="90.9"/>
    <m/>
    <s v="take if 26 or more)"/>
    <x v="0"/>
    <n v="0"/>
    <n v="0"/>
  </r>
  <r>
    <x v="2"/>
    <x v="2"/>
    <d v="2022-09-19T00:00:00"/>
    <m/>
    <s v="TITANS"/>
    <s v="BILLS"/>
    <s v="GAME"/>
    <x v="1"/>
    <n v="10"/>
    <n v="80"/>
    <n v="0"/>
    <n v="-80"/>
    <m/>
    <s v="take if 7 or more)"/>
    <x v="1"/>
    <n v="1"/>
    <n v="0"/>
  </r>
  <r>
    <x v="2"/>
    <x v="2"/>
    <d v="2022-09-19T00:00:00"/>
    <m/>
    <s v="BILLS"/>
    <m/>
    <s v="TEAM"/>
    <x v="2"/>
    <n v="29.5"/>
    <n v="80"/>
    <n v="0"/>
    <n v="-80"/>
    <m/>
    <s v="take if 27 or higher)"/>
    <x v="1"/>
    <n v="1"/>
    <n v="0"/>
  </r>
  <r>
    <x v="2"/>
    <x v="2"/>
    <d v="2022-09-19T00:00:00"/>
    <m/>
    <s v="TITANS"/>
    <m/>
    <s v="TEAM"/>
    <x v="3"/>
    <n v="18.5"/>
    <n v="80"/>
    <n v="0"/>
    <n v="-80"/>
    <m/>
    <s v="take if 21 or less)"/>
    <x v="1"/>
    <n v="1"/>
    <n v="0"/>
  </r>
  <r>
    <x v="3"/>
    <x v="1"/>
    <d v="2022-09-23T00:00:00"/>
    <m/>
    <s v="VIRGINIA"/>
    <s v="SYRACUSE"/>
    <s v="GAME"/>
    <x v="1"/>
    <n v="10"/>
    <n v="100"/>
    <n v="190.9"/>
    <n v="90.9"/>
    <m/>
    <s v="take at 8 or higher)"/>
    <x v="0"/>
    <n v="0"/>
    <n v="0"/>
  </r>
  <r>
    <x v="3"/>
    <x v="1"/>
    <d v="2022-09-23T00:00:00"/>
    <m/>
    <s v="BOISE"/>
    <s v="UTEP"/>
    <s v="HALF_1"/>
    <x v="2"/>
    <n v="23"/>
    <n v="100"/>
    <n v="190.9"/>
    <n v="90.9"/>
    <m/>
    <s v="take at 23 or higher)"/>
    <x v="0"/>
    <n v="0"/>
    <n v="0"/>
  </r>
  <r>
    <x v="3"/>
    <x v="1"/>
    <d v="2022-09-24T00:00:00"/>
    <m/>
    <s v="BAYLOR"/>
    <s v="IOWA ST."/>
    <s v="HALF_1"/>
    <x v="2"/>
    <n v="21"/>
    <n v="100"/>
    <n v="0"/>
    <n v="-100"/>
    <m/>
    <s v="take at 21 or more)"/>
    <x v="1"/>
    <n v="1"/>
    <n v="0"/>
  </r>
  <r>
    <x v="3"/>
    <x v="1"/>
    <d v="2022-09-24T00:00:00"/>
    <m/>
    <s v="CENT. MICH."/>
    <s v="PENN ST."/>
    <s v="GAME"/>
    <x v="1"/>
    <n v="28"/>
    <n v="100"/>
    <n v="190.9"/>
    <n v="90.9"/>
    <m/>
    <s v="take if 24 or higher)"/>
    <x v="0"/>
    <n v="0"/>
    <n v="0"/>
  </r>
  <r>
    <x v="3"/>
    <x v="1"/>
    <d v="2022-09-24T00:00:00"/>
    <m/>
    <s v="CLEMSON"/>
    <s v="WAKE FOREST"/>
    <s v="GAME"/>
    <x v="1"/>
    <n v="-7"/>
    <n v="100"/>
    <n v="0"/>
    <n v="-100"/>
    <m/>
    <s v="take up to 10)"/>
    <x v="1"/>
    <n v="1"/>
    <n v="0"/>
  </r>
  <r>
    <x v="3"/>
    <x v="1"/>
    <d v="2022-09-24T00:00:00"/>
    <m/>
    <s v="CLEMSON"/>
    <s v="WAKE"/>
    <s v="HALF_1"/>
    <x v="2"/>
    <n v="28"/>
    <n v="100"/>
    <n v="0"/>
    <n v="-100"/>
    <m/>
    <s v="take at 27 or higher)"/>
    <x v="1"/>
    <n v="1"/>
    <n v="0"/>
  </r>
  <r>
    <x v="3"/>
    <x v="1"/>
    <d v="2022-09-24T00:00:00"/>
    <m/>
    <s v="DUKE"/>
    <s v="KANSAS"/>
    <s v="GAME"/>
    <x v="1"/>
    <n v="7"/>
    <n v="100"/>
    <n v="0"/>
    <n v="-100"/>
    <m/>
    <s v="take if 7 or higher)"/>
    <x v="1"/>
    <n v="1"/>
    <n v="0"/>
  </r>
  <r>
    <x v="3"/>
    <x v="1"/>
    <d v="2022-09-24T00:00:00"/>
    <m/>
    <s v="DUKE"/>
    <s v="KANSAS"/>
    <s v="HALF_1"/>
    <x v="2"/>
    <n v="31.5"/>
    <n v="100"/>
    <n v="0"/>
    <n v="-100"/>
    <m/>
    <s v="take at 32 or higher)"/>
    <x v="1"/>
    <n v="1"/>
    <n v="0"/>
  </r>
  <r>
    <x v="3"/>
    <x v="1"/>
    <d v="2022-09-24T00:00:00"/>
    <m/>
    <s v="SOUTH FLORIDA"/>
    <s v="LOUISVILLE"/>
    <s v="GAME"/>
    <x v="3"/>
    <n v="64.5"/>
    <n v="100"/>
    <n v="0"/>
    <n v="-100"/>
    <m/>
    <s v="take up to 66)"/>
    <x v="1"/>
    <n v="1"/>
    <n v="0"/>
  </r>
  <r>
    <x v="3"/>
    <x v="1"/>
    <d v="2022-09-24T00:00:00"/>
    <m/>
    <s v="KENT ST."/>
    <s v="UGA"/>
    <s v="GAME"/>
    <x v="1"/>
    <n v="45"/>
    <n v="100"/>
    <n v="190.9"/>
    <n v="90.9"/>
    <m/>
    <s v="take at 44 or higher)"/>
    <x v="0"/>
    <n v="0"/>
    <n v="0"/>
  </r>
  <r>
    <x v="3"/>
    <x v="1"/>
    <d v="2022-09-24T00:00:00"/>
    <m/>
    <s v="MARYLAND"/>
    <s v="MICHIGAN"/>
    <s v="GAME"/>
    <x v="1"/>
    <n v="17"/>
    <n v="100"/>
    <n v="190.9"/>
    <n v="90.9"/>
    <m/>
    <s v="take at 17 or higher)"/>
    <x v="0"/>
    <n v="0"/>
    <n v="0"/>
  </r>
  <r>
    <x v="3"/>
    <x v="1"/>
    <d v="2022-09-24T00:00:00"/>
    <m/>
    <s v="MISSOURI"/>
    <s v="AUBURN"/>
    <s v="GAME"/>
    <x v="1"/>
    <n v="7"/>
    <n v="100"/>
    <n v="190.9"/>
    <n v="90.9"/>
    <m/>
    <s v="take if 7 or higher)"/>
    <x v="0"/>
    <n v="0"/>
    <n v="0"/>
  </r>
  <r>
    <x v="3"/>
    <x v="1"/>
    <d v="2022-09-24T00:00:00"/>
    <m/>
    <s v="SMU"/>
    <s v="TCU"/>
    <s v="GAME"/>
    <x v="1"/>
    <n v="2.5"/>
    <n v="100"/>
    <n v="0"/>
    <n v="-100"/>
    <s v="MGM"/>
    <s v="take if dog)"/>
    <x v="1"/>
    <n v="1"/>
    <n v="0"/>
  </r>
  <r>
    <x v="3"/>
    <x v="1"/>
    <d v="2022-09-24T00:00:00"/>
    <m/>
    <s v="SMU"/>
    <s v="TCU"/>
    <s v="GAME"/>
    <x v="0"/>
    <n v="120"/>
    <n v="100"/>
    <n v="0"/>
    <n v="-100"/>
    <s v="MGM"/>
    <s v="take if dog)"/>
    <x v="1"/>
    <n v="1"/>
    <n v="0"/>
  </r>
  <r>
    <x v="3"/>
    <x v="1"/>
    <d v="2022-09-24T00:00:00"/>
    <m/>
    <s v="UMASS"/>
    <s v="TEMPLE"/>
    <s v="HALF1"/>
    <x v="2"/>
    <n v="22.5"/>
    <n v="100"/>
    <n v="186.95"/>
    <n v="86.949999999999989"/>
    <m/>
    <s v="take if 21 or higher)"/>
    <x v="0"/>
    <n v="0"/>
    <n v="0"/>
  </r>
  <r>
    <x v="3"/>
    <x v="1"/>
    <d v="2022-09-24T00:00:00"/>
    <m/>
    <s v="FLORIDA"/>
    <s v="TENNESSEE"/>
    <s v="GAME"/>
    <x v="1"/>
    <n v="11"/>
    <n v="100"/>
    <n v="190.9"/>
    <n v="90.9"/>
    <m/>
    <s v="take if double digits)"/>
    <x v="0"/>
    <n v="0"/>
    <n v="0"/>
  </r>
  <r>
    <x v="3"/>
    <x v="1"/>
    <d v="2022-09-24T00:00:00"/>
    <m/>
    <s v="INDIANA"/>
    <s v="CINCINATTI"/>
    <s v="GAME"/>
    <x v="1"/>
    <n v="16.5"/>
    <n v="100"/>
    <n v="0"/>
    <n v="-100"/>
    <m/>
    <s v="take if 14 or higher)"/>
    <x v="1"/>
    <n v="1"/>
    <n v="0"/>
  </r>
  <r>
    <x v="3"/>
    <x v="1"/>
    <d v="2022-09-24T00:00:00"/>
    <m/>
    <s v="INDIANA"/>
    <s v="CINCINATTI"/>
    <s v="HALF_1"/>
    <x v="2"/>
    <n v="29.5"/>
    <n v="100"/>
    <n v="0"/>
    <n v="-100"/>
    <m/>
    <s v="take at 26 or less)"/>
    <x v="1"/>
    <n v="1"/>
    <n v="0"/>
  </r>
  <r>
    <x v="3"/>
    <x v="1"/>
    <d v="2022-09-24T00:00:00"/>
    <m/>
    <s v="MICH ST."/>
    <s v="MN"/>
    <s v="GAME"/>
    <x v="0"/>
    <n v="125"/>
    <n v="100"/>
    <n v="0"/>
    <n v="-100"/>
    <m/>
    <s v="take if dog)"/>
    <x v="1"/>
    <n v="1"/>
    <n v="0"/>
  </r>
  <r>
    <x v="3"/>
    <x v="1"/>
    <d v="2022-09-24T00:00:00"/>
    <m/>
    <s v="MICH. ST."/>
    <s v="MN"/>
    <s v="GAME"/>
    <x v="1"/>
    <n v="2.5"/>
    <n v="100"/>
    <n v="0"/>
    <n v="-100"/>
    <m/>
    <s v="take if a dog)"/>
    <x v="1"/>
    <n v="1"/>
    <n v="0"/>
  </r>
  <r>
    <x v="3"/>
    <x v="1"/>
    <d v="2022-09-24T00:00:00"/>
    <m/>
    <s v="MICH. ST."/>
    <s v="MN"/>
    <s v="GAME"/>
    <x v="3"/>
    <n v="50"/>
    <n v="100"/>
    <n v="0"/>
    <n v="-100"/>
    <m/>
    <n v="51"/>
    <x v="1"/>
    <n v="1"/>
    <n v="0"/>
  </r>
  <r>
    <x v="3"/>
    <x v="1"/>
    <d v="2022-09-24T00:00:00"/>
    <m/>
    <s v="MTSU"/>
    <s v="MIA"/>
    <s v="GAME"/>
    <x v="2"/>
    <n v="53"/>
    <n v="100"/>
    <n v="0"/>
    <n v="-100"/>
    <m/>
    <s v="take at 51 or higher)"/>
    <x v="1"/>
    <n v="1"/>
    <n v="0"/>
  </r>
  <r>
    <x v="3"/>
    <x v="1"/>
    <d v="2022-09-24T00:00:00"/>
    <m/>
    <s v="JAMES MADISON"/>
    <s v="APP ST."/>
    <s v="GAME"/>
    <x v="1"/>
    <n v="7"/>
    <n v="100"/>
    <n v="183.33"/>
    <n v="83.330000000000013"/>
    <m/>
    <s v="take at 7 or higher)"/>
    <x v="0"/>
    <n v="0"/>
    <n v="0"/>
  </r>
  <r>
    <x v="3"/>
    <x v="1"/>
    <d v="2022-09-24T00:00:00"/>
    <m/>
    <s v="NOTRE DAME"/>
    <s v="UNC"/>
    <s v="HALF_1"/>
    <x v="2"/>
    <n v="27.5"/>
    <n v="80"/>
    <n v="0"/>
    <n v="-80"/>
    <m/>
    <s v="take at 27 or higher)"/>
    <x v="1"/>
    <n v="1"/>
    <n v="0"/>
  </r>
  <r>
    <x v="3"/>
    <x v="1"/>
    <d v="2022-09-24T00:00:00"/>
    <m/>
    <s v="NOTRE DAME"/>
    <s v="UNC"/>
    <s v="GAME"/>
    <x v="1"/>
    <n v="2.5"/>
    <n v="100"/>
    <n v="190.9"/>
    <n v="90.9"/>
    <m/>
    <s v="take if favored by 3 or less)"/>
    <x v="0"/>
    <n v="0"/>
    <n v="0"/>
  </r>
  <r>
    <x v="3"/>
    <x v="1"/>
    <d v="2022-09-24T00:00:00"/>
    <m/>
    <s v="NOTRE DAME"/>
    <s v="UNC"/>
    <s v="GAME"/>
    <x v="0"/>
    <n v="115"/>
    <n v="80"/>
    <n v="172"/>
    <n v="92"/>
    <m/>
    <s v="take if favored by -150 or less)"/>
    <x v="0"/>
    <n v="0"/>
    <n v="0"/>
  </r>
  <r>
    <x v="3"/>
    <x v="1"/>
    <d v="2022-09-24T00:00:00"/>
    <m/>
    <s v="SAN DIEGO ST"/>
    <s v="TOLEDO"/>
    <s v="GAME"/>
    <x v="1"/>
    <n v="3"/>
    <n v="100"/>
    <n v="190.9"/>
    <n v="90.9"/>
    <m/>
    <s v="take if dog)"/>
    <x v="0"/>
    <n v="0"/>
    <n v="0"/>
  </r>
  <r>
    <x v="3"/>
    <x v="1"/>
    <d v="2022-09-24T00:00:00"/>
    <m/>
    <s v="SAN DIEGO ST"/>
    <s v="TOLEDO"/>
    <s v="GAME"/>
    <x v="0"/>
    <n v="130"/>
    <n v="100"/>
    <n v="230"/>
    <n v="130"/>
    <m/>
    <s v="take if dog)"/>
    <x v="0"/>
    <n v="0"/>
    <n v="0"/>
  </r>
  <r>
    <x v="3"/>
    <x v="1"/>
    <d v="2022-09-24T00:00:00"/>
    <m/>
    <s v="TEXAS"/>
    <s v="TEXAS TECH"/>
    <s v="HALF_1"/>
    <x v="2"/>
    <n v="30.5"/>
    <n v="100"/>
    <n v="0"/>
    <n v="-100"/>
    <m/>
    <s v="take at 30 or higher)"/>
    <x v="1"/>
    <n v="1"/>
    <n v="0"/>
  </r>
  <r>
    <x v="3"/>
    <x v="1"/>
    <d v="2022-09-24T00:00:00"/>
    <m/>
    <s v="OREGON"/>
    <s v="WASH ST."/>
    <s v="HALF_1"/>
    <x v="2"/>
    <n v="28.5"/>
    <n v="0"/>
    <m/>
    <n v="0"/>
    <m/>
    <s v="take at 28 or higher)"/>
    <x v="1"/>
    <n v="0"/>
    <n v="1"/>
  </r>
  <r>
    <x v="3"/>
    <x v="1"/>
    <d v="2022-09-24T00:00:00"/>
    <m/>
    <s v="TULSA"/>
    <s v="OLE MISS"/>
    <s v="GAME"/>
    <x v="3"/>
    <n v="65"/>
    <n v="0"/>
    <m/>
    <n v="0"/>
    <m/>
    <n v="66"/>
    <x v="1"/>
    <n v="0"/>
    <n v="1"/>
  </r>
  <r>
    <x v="3"/>
    <x v="1"/>
    <d v="2022-09-24T00:00:00"/>
    <m/>
    <s v="ARK"/>
    <s v="A&amp;M"/>
    <s v="HALF_1"/>
    <x v="2"/>
    <n v="24.5"/>
    <n v="100"/>
    <n v="0"/>
    <n v="-100"/>
    <m/>
    <s v="take at 24 or higher)"/>
    <x v="1"/>
    <n v="1"/>
    <n v="0"/>
  </r>
  <r>
    <x v="3"/>
    <x v="1"/>
    <d v="2022-09-24T00:00:00"/>
    <m/>
    <s v="TEXAS A&amp;M"/>
    <s v="ARKANSAS"/>
    <s v="GAME"/>
    <x v="1"/>
    <n v="-1.5"/>
    <n v="100"/>
    <n v="190.9"/>
    <n v="90.9"/>
    <m/>
    <s v="take up to 7)"/>
    <x v="0"/>
    <n v="0"/>
    <n v="0"/>
  </r>
  <r>
    <x v="3"/>
    <x v="1"/>
    <d v="2022-09-24T00:00:00"/>
    <m/>
    <s v="IOWA"/>
    <s v="RUTGERS"/>
    <s v="GAME"/>
    <x v="3"/>
    <n v="34.5"/>
    <n v="100"/>
    <n v="195.23"/>
    <n v="95.22999999999999"/>
    <m/>
    <s v="take at 35 or less)"/>
    <x v="0"/>
    <n v="0"/>
    <n v="0"/>
  </r>
  <r>
    <x v="3"/>
    <x v="1"/>
    <d v="2022-09-24T00:00:00"/>
    <m/>
    <s v="NIL"/>
    <s v="KENTUCKY"/>
    <s v="GAME"/>
    <x v="2"/>
    <n v="53"/>
    <n v="100"/>
    <n v="0"/>
    <n v="-100"/>
    <m/>
    <s v="take at 52 or higher)"/>
    <x v="1"/>
    <n v="1"/>
    <n v="0"/>
  </r>
  <r>
    <x v="3"/>
    <x v="1"/>
    <d v="2022-09-24T00:00:00"/>
    <m/>
    <s v="LSU"/>
    <s v="NEW MEXICO"/>
    <s v="GAME"/>
    <x v="1"/>
    <n v="-31"/>
    <n v="100"/>
    <n v="190.9"/>
    <n v="90.9"/>
    <m/>
    <s v="take up to 35)"/>
    <x v="0"/>
    <n v="0"/>
    <n v="0"/>
  </r>
  <r>
    <x v="3"/>
    <x v="1"/>
    <d v="2022-09-24T00:00:00"/>
    <m/>
    <s v="PURDUE"/>
    <s v="FAU"/>
    <s v="GAME"/>
    <x v="1"/>
    <n v="-16"/>
    <n v="100"/>
    <n v="0"/>
    <n v="-100"/>
    <m/>
    <s v="take up to 21)"/>
    <x v="1"/>
    <n v="1"/>
    <n v="0"/>
  </r>
  <r>
    <x v="3"/>
    <x v="1"/>
    <d v="2022-09-24T00:00:00"/>
    <m/>
    <s v="FAU"/>
    <s v="PURDUE"/>
    <s v="GAME"/>
    <x v="3"/>
    <n v="57"/>
    <n v="100"/>
    <n v="0"/>
    <n v="-100"/>
    <m/>
    <s v="take if 63 or less)"/>
    <x v="1"/>
    <n v="1"/>
    <n v="0"/>
  </r>
  <r>
    <x v="3"/>
    <x v="1"/>
    <d v="2022-09-24T00:00:00"/>
    <m/>
    <s v="SOUTH CAROLINA"/>
    <s v="CHARLOTTE"/>
    <s v="GAME"/>
    <x v="1"/>
    <n v="-23.5"/>
    <n v="0"/>
    <m/>
    <n v="0"/>
    <m/>
    <s v="take if 23 or less)"/>
    <x v="1"/>
    <n v="0"/>
    <n v="1"/>
  </r>
  <r>
    <x v="3"/>
    <x v="1"/>
    <d v="2022-09-24T00:00:00"/>
    <m/>
    <s v="UCONN"/>
    <s v="NCST"/>
    <s v="HALF2"/>
    <x v="2"/>
    <n v="28.5"/>
    <n v="0"/>
    <m/>
    <n v="0"/>
    <m/>
    <n v="28"/>
    <x v="1"/>
    <n v="0"/>
    <n v="1"/>
  </r>
  <r>
    <x v="3"/>
    <x v="1"/>
    <d v="2022-09-24T00:00:00"/>
    <m/>
    <s v="NEW MEX ST"/>
    <s v="HAWAII"/>
    <s v="GAME"/>
    <x v="3"/>
    <n v="43"/>
    <n v="100"/>
    <n v="190.9"/>
    <n v="90.9"/>
    <m/>
    <s v="take at 56 or higher)"/>
    <x v="0"/>
    <n v="0"/>
    <n v="0"/>
  </r>
  <r>
    <x v="3"/>
    <x v="1"/>
    <d v="2022-09-24T00:00:00"/>
    <m/>
    <s v="WISCONSIN"/>
    <s v="OHIO STATE"/>
    <s v="GAME"/>
    <x v="2"/>
    <n v="56.5"/>
    <n v="100"/>
    <n v="0"/>
    <n v="-100"/>
    <m/>
    <s v="take at 56 or higher)"/>
    <x v="1"/>
    <n v="1"/>
    <n v="0"/>
  </r>
  <r>
    <x v="3"/>
    <x v="1"/>
    <d v="2022-09-24T00:00:00"/>
    <m/>
    <s v="OKLAHOMA"/>
    <s v="KST"/>
    <s v="GAME"/>
    <x v="1"/>
    <n v="-13.5"/>
    <n v="100"/>
    <n v="0"/>
    <n v="-100"/>
    <m/>
    <s v="take at 14 or less)"/>
    <x v="1"/>
    <n v="1"/>
    <n v="0"/>
  </r>
  <r>
    <x v="3"/>
    <x v="1"/>
    <d v="2022-09-24T00:00:00"/>
    <m/>
    <s v="OKLAHOMA"/>
    <s v="KST"/>
    <s v="GAME"/>
    <x v="3"/>
    <n v="53"/>
    <n v="0"/>
    <m/>
    <n v="0"/>
    <m/>
    <s v="take at 54 or less)"/>
    <x v="1"/>
    <n v="0"/>
    <n v="1"/>
  </r>
  <r>
    <x v="3"/>
    <x v="1"/>
    <d v="2022-09-24T00:00:00"/>
    <m/>
    <s v="FSU"/>
    <s v="BC"/>
    <s v="GAME"/>
    <x v="1"/>
    <n v="-18.5"/>
    <n v="100"/>
    <n v="190.9"/>
    <n v="90.9"/>
    <m/>
    <n v="20"/>
    <x v="0"/>
    <n v="0"/>
    <n v="0"/>
  </r>
  <r>
    <x v="3"/>
    <x v="1"/>
    <d v="2022-09-24T00:00:00"/>
    <m/>
    <s v="USC"/>
    <s v="OREGON ST."/>
    <s v="GAME"/>
    <x v="1"/>
    <n v="-6"/>
    <n v="100"/>
    <n v="0"/>
    <n v="-100"/>
    <m/>
    <s v="take at 7 or less)"/>
    <x v="1"/>
    <n v="1"/>
    <n v="0"/>
  </r>
  <r>
    <x v="3"/>
    <x v="1"/>
    <d v="2022-09-24T00:00:00"/>
    <m/>
    <s v="USC"/>
    <s v="ORST"/>
    <s v="HALF_1"/>
    <x v="2"/>
    <n v="34.5"/>
    <n v="0"/>
    <m/>
    <n v="0"/>
    <m/>
    <s v="take at 35 or higher)"/>
    <x v="1"/>
    <n v="0"/>
    <n v="1"/>
  </r>
  <r>
    <x v="3"/>
    <x v="1"/>
    <d v="2022-09-24T00:00:00"/>
    <m/>
    <s v="WYO"/>
    <s v="BYU"/>
    <s v="GAME"/>
    <x v="1"/>
    <n v="21.5"/>
    <n v="100"/>
    <n v="190.9"/>
    <n v="90.9"/>
    <m/>
    <s v="take if 21 or higher)"/>
    <x v="0"/>
    <n v="0"/>
    <n v="0"/>
  </r>
  <r>
    <x v="3"/>
    <x v="1"/>
    <d v="2022-09-24T00:00:00"/>
    <m/>
    <s v="ARIZONA ST."/>
    <s v="UTAH"/>
    <s v="GAME"/>
    <x v="1"/>
    <n v="16"/>
    <n v="100"/>
    <n v="0"/>
    <n v="-100"/>
    <m/>
    <s v="take if double digits)"/>
    <x v="1"/>
    <n v="1"/>
    <n v="0"/>
  </r>
  <r>
    <x v="3"/>
    <x v="1"/>
    <d v="2022-09-24T00:00:00"/>
    <m/>
    <s v="ARIZONA STATE"/>
    <s v="UTAH"/>
    <s v="GAME"/>
    <x v="0"/>
    <n v="540"/>
    <n v="100"/>
    <n v="0"/>
    <n v="-100"/>
    <m/>
    <s v="take if +200 or higher)"/>
    <x v="1"/>
    <n v="1"/>
    <n v="0"/>
  </r>
  <r>
    <x v="3"/>
    <x v="1"/>
    <d v="2022-09-24T00:00:00"/>
    <m/>
    <s v="ARIZONA ST."/>
    <s v="UTAH"/>
    <s v="GAME"/>
    <x v="3"/>
    <n v="53.5"/>
    <n v="80"/>
    <n v="0"/>
    <n v="-80"/>
    <m/>
    <s v="take at 54 or less)"/>
    <x v="1"/>
    <n v="1"/>
    <n v="0"/>
  </r>
  <r>
    <x v="3"/>
    <x v="1"/>
    <d v="2022-09-24T00:00:00"/>
    <m/>
    <s v="WESTERN MICH"/>
    <s v="SAN JOSE ST"/>
    <s v="HALF_1"/>
    <x v="2"/>
    <n v="24"/>
    <n v="100"/>
    <n v="190.9"/>
    <n v="90.9"/>
    <m/>
    <s v="take if 24 or higher)"/>
    <x v="0"/>
    <n v="0"/>
    <n v="0"/>
  </r>
  <r>
    <x v="3"/>
    <x v="1"/>
    <d v="2022-09-24T00:00:00"/>
    <m/>
    <s v="STANFORD"/>
    <s v="WASH"/>
    <s v="GAME"/>
    <x v="1"/>
    <n v="14"/>
    <n v="100"/>
    <n v="0"/>
    <n v="-100"/>
    <m/>
    <s v="take if double digits)"/>
    <x v="1"/>
    <n v="1"/>
    <n v="0"/>
  </r>
  <r>
    <x v="3"/>
    <x v="2"/>
    <d v="2022-09-22T00:00:00"/>
    <m/>
    <s v="CLE "/>
    <s v="PIT"/>
    <s v="GAME"/>
    <x v="1"/>
    <n v="-4"/>
    <n v="80"/>
    <n v="152.72"/>
    <n v="72.72"/>
    <m/>
    <s v="take if dog)"/>
    <x v="0"/>
    <n v="0"/>
    <n v="0"/>
  </r>
  <r>
    <x v="3"/>
    <x v="2"/>
    <d v="2022-09-22T00:00:00"/>
    <m/>
    <s v="CLE"/>
    <s v="PIT"/>
    <s v="TEAM"/>
    <x v="3"/>
    <n v="17.5"/>
    <n v="80"/>
    <n v="149.56"/>
    <n v="69.56"/>
    <m/>
    <s v="take if dog)"/>
    <x v="0"/>
    <n v="0"/>
    <n v="0"/>
  </r>
  <r>
    <x v="3"/>
    <x v="2"/>
    <d v="2022-09-25T00:00:00"/>
    <m/>
    <s v="CAR"/>
    <s v="NO"/>
    <s v="GAME"/>
    <x v="1"/>
    <n v="2.5"/>
    <n v="100"/>
    <n v="190.9"/>
    <n v="90.9"/>
    <m/>
    <s v="take if dog)"/>
    <x v="0"/>
    <n v="0"/>
    <n v="0"/>
  </r>
  <r>
    <x v="3"/>
    <x v="2"/>
    <d v="2022-09-25T00:00:00"/>
    <m/>
    <s v="CAR"/>
    <s v="NO"/>
    <s v="GAME"/>
    <x v="0"/>
    <n v="120"/>
    <n v="100"/>
    <n v="220"/>
    <n v="120"/>
    <s v="MGM"/>
    <s v="take if dog)"/>
    <x v="0"/>
    <n v="0"/>
    <n v="0"/>
  </r>
  <r>
    <x v="3"/>
    <x v="2"/>
    <d v="2022-09-25T00:00:00"/>
    <m/>
    <s v="DET"/>
    <s v="MN"/>
    <s v="HALF_1"/>
    <x v="2"/>
    <n v="26.5"/>
    <n v="100"/>
    <n v="0"/>
    <n v="-100"/>
    <s v="MGM"/>
    <s v="take at 23 or higher)"/>
    <x v="1"/>
    <n v="1"/>
    <n v="0"/>
  </r>
  <r>
    <x v="3"/>
    <x v="2"/>
    <d v="2022-09-25T00:00:00"/>
    <m/>
    <s v="IND"/>
    <s v="KC"/>
    <s v="GAME"/>
    <x v="1"/>
    <n v="5.5"/>
    <n v="100"/>
    <n v="190.9"/>
    <n v="90.9"/>
    <m/>
    <s v="take if dog)"/>
    <x v="0"/>
    <n v="0"/>
    <n v="0"/>
  </r>
  <r>
    <x v="3"/>
    <x v="2"/>
    <d v="2022-09-25T00:00:00"/>
    <m/>
    <s v="IND"/>
    <s v="KC"/>
    <s v="GAME"/>
    <x v="0"/>
    <n v="195"/>
    <n v="80"/>
    <n v="236"/>
    <n v="156"/>
    <m/>
    <s v="take if dog)"/>
    <x v="0"/>
    <n v="0"/>
    <n v="0"/>
  </r>
  <r>
    <x v="3"/>
    <x v="2"/>
    <d v="2022-09-25T00:00:00"/>
    <m/>
    <s v="IND"/>
    <m/>
    <s v="GAME"/>
    <x v="5"/>
    <n v="22.5"/>
    <m/>
    <m/>
    <n v="0"/>
    <m/>
    <s v="take only at 21 or less)"/>
    <x v="1"/>
    <n v="0"/>
    <n v="1"/>
  </r>
  <r>
    <x v="3"/>
    <x v="2"/>
    <d v="2022-09-25T00:00:00"/>
    <m/>
    <s v="MIA"/>
    <s v="BUF"/>
    <s v="GAME"/>
    <x v="1"/>
    <n v="4.5"/>
    <n v="80"/>
    <n v="152.72"/>
    <n v="72.72"/>
    <m/>
    <s v="take if dog)"/>
    <x v="0"/>
    <n v="0"/>
    <n v="0"/>
  </r>
  <r>
    <x v="3"/>
    <x v="2"/>
    <d v="2022-09-25T00:00:00"/>
    <m/>
    <s v="MIA"/>
    <s v="BUF"/>
    <s v="GAME"/>
    <x v="0"/>
    <n v="185"/>
    <n v="80"/>
    <n v="228"/>
    <n v="148"/>
    <m/>
    <s v="take if dog)"/>
    <x v="0"/>
    <n v="0"/>
    <n v="0"/>
  </r>
  <r>
    <x v="3"/>
    <x v="2"/>
    <d v="2022-09-25T00:00:00"/>
    <m/>
    <s v="MIA"/>
    <s v="BUF"/>
    <s v="HALF_1"/>
    <x v="2"/>
    <n v="26.5"/>
    <n v="80"/>
    <n v="0"/>
    <n v="-80"/>
    <m/>
    <s v="take at 24 or higher)"/>
    <x v="1"/>
    <n v="1"/>
    <n v="0"/>
  </r>
  <r>
    <x v="3"/>
    <x v="2"/>
    <d v="2022-09-25T00:00:00"/>
    <m/>
    <s v="NE"/>
    <s v="BAL"/>
    <s v="GAME"/>
    <x v="1"/>
    <n v="2.5"/>
    <n v="80"/>
    <n v="0"/>
    <n v="-80"/>
    <m/>
    <s v="take if dog)"/>
    <x v="1"/>
    <n v="1"/>
    <n v="0"/>
  </r>
  <r>
    <x v="3"/>
    <x v="2"/>
    <d v="2022-09-25T00:00:00"/>
    <m/>
    <s v="NE"/>
    <s v="BAL"/>
    <s v="GAME"/>
    <x v="0"/>
    <n v="120"/>
    <n v="80"/>
    <n v="0"/>
    <n v="-80"/>
    <m/>
    <s v="take if dog)"/>
    <x v="1"/>
    <n v="1"/>
    <n v="0"/>
  </r>
  <r>
    <x v="3"/>
    <x v="2"/>
    <d v="2022-09-25T00:00:00"/>
    <m/>
    <s v="NE"/>
    <m/>
    <s v="GAME"/>
    <x v="5"/>
    <n v="20.5"/>
    <n v="80"/>
    <n v="149.56"/>
    <n v="69.56"/>
    <m/>
    <s v="take at 21 or less)"/>
    <x v="0"/>
    <n v="0"/>
    <n v="0"/>
  </r>
  <r>
    <x v="3"/>
    <x v="2"/>
    <d v="2022-09-25T00:00:00"/>
    <m/>
    <s v="NYJ"/>
    <s v="CIN"/>
    <s v="GAME"/>
    <x v="1"/>
    <n v="6"/>
    <n v="100"/>
    <n v="0"/>
    <n v="-100"/>
    <m/>
    <s v="take if dog)"/>
    <x v="1"/>
    <n v="1"/>
    <n v="0"/>
  </r>
  <r>
    <x v="3"/>
    <x v="2"/>
    <d v="2022-09-25T00:00:00"/>
    <m/>
    <s v="TN"/>
    <s v="LV"/>
    <s v="GAME"/>
    <x v="1"/>
    <n v="2"/>
    <n v="100"/>
    <n v="190.9"/>
    <n v="90.9"/>
    <m/>
    <s v="take if dog)"/>
    <x v="0"/>
    <n v="0"/>
    <n v="0"/>
  </r>
  <r>
    <x v="3"/>
    <x v="2"/>
    <d v="2022-09-25T00:00:00"/>
    <m/>
    <s v="TN"/>
    <s v="LV"/>
    <s v="GAME"/>
    <x v="0"/>
    <n v="105"/>
    <n v="100"/>
    <n v="205"/>
    <n v="105"/>
    <m/>
    <s v="take if dog)"/>
    <x v="0"/>
    <n v="0"/>
    <n v="0"/>
  </r>
  <r>
    <x v="3"/>
    <x v="2"/>
    <d v="2022-09-25T00:00:00"/>
    <m/>
    <s v="WASH"/>
    <s v="PHI"/>
    <s v="GAME"/>
    <x v="1"/>
    <n v="6.5"/>
    <n v="100"/>
    <n v="0"/>
    <n v="-100"/>
    <m/>
    <s v="take if dog)"/>
    <x v="1"/>
    <n v="1"/>
    <n v="0"/>
  </r>
  <r>
    <x v="3"/>
    <x v="2"/>
    <d v="2022-09-25T00:00:00"/>
    <m/>
    <s v="WASH"/>
    <s v="PHI"/>
    <s v="HALF_1"/>
    <x v="2"/>
    <n v="23.5"/>
    <m/>
    <m/>
    <n v="0"/>
    <m/>
    <s v="take at 24 or higher)"/>
    <x v="1"/>
    <n v="0"/>
    <n v="1"/>
  </r>
  <r>
    <x v="3"/>
    <x v="2"/>
    <d v="2022-09-25T00:00:00"/>
    <m/>
    <s v="LAC"/>
    <m/>
    <s v="GAME"/>
    <x v="6"/>
    <n v="26.5"/>
    <n v="100"/>
    <n v="195.23"/>
    <n v="95.22999999999999"/>
    <m/>
    <s v="take at 26 or higher)"/>
    <x v="0"/>
    <n v="0"/>
    <n v="0"/>
  </r>
  <r>
    <x v="3"/>
    <x v="2"/>
    <d v="2022-09-25T00:00:00"/>
    <m/>
    <s v="JAX"/>
    <s v="LAC"/>
    <s v="GAME"/>
    <x v="1"/>
    <n v="6.5"/>
    <n v="100"/>
    <n v="190.9"/>
    <n v="90.9"/>
    <m/>
    <s v="take if 4 or more)"/>
    <x v="0"/>
    <n v="0"/>
    <n v="0"/>
  </r>
  <r>
    <x v="3"/>
    <x v="2"/>
    <d v="2022-09-25T00:00:00"/>
    <m/>
    <s v="ARI"/>
    <s v="LAR"/>
    <s v="HALF_1"/>
    <x v="1"/>
    <n v="3"/>
    <n v="100"/>
    <m/>
    <n v="-100"/>
    <m/>
    <s v="take if dog)"/>
    <x v="1"/>
    <n v="1"/>
    <n v="0"/>
  </r>
  <r>
    <x v="3"/>
    <x v="2"/>
    <d v="2022-09-25T00:00:00"/>
    <m/>
    <s v="ARI"/>
    <s v="LAR"/>
    <s v="GAME"/>
    <x v="0"/>
    <n v="160"/>
    <n v="100"/>
    <m/>
    <n v="-100"/>
    <m/>
    <s v="take if dog)"/>
    <x v="1"/>
    <n v="1"/>
    <n v="0"/>
  </r>
  <r>
    <x v="3"/>
    <x v="2"/>
    <d v="2022-09-25T00:00:00"/>
    <m/>
    <s v="LAR"/>
    <s v="ARI"/>
    <s v="HALF_1"/>
    <x v="2"/>
    <n v="25.5"/>
    <m/>
    <m/>
    <n v="0"/>
    <m/>
    <s v="take at 24 or less)"/>
    <x v="1"/>
    <n v="0"/>
    <n v="1"/>
  </r>
  <r>
    <x v="3"/>
    <x v="2"/>
    <d v="2022-09-25T00:00:00"/>
    <m/>
    <s v="GB"/>
    <s v="TB"/>
    <s v="GAME"/>
    <x v="3"/>
    <n v="42"/>
    <n v="100"/>
    <m/>
    <n v="-100"/>
    <m/>
    <s v="take at 44 or less)"/>
    <x v="1"/>
    <n v="1"/>
    <n v="0"/>
  </r>
  <r>
    <x v="3"/>
    <x v="2"/>
    <d v="2022-09-25T00:00:00"/>
    <m/>
    <s v="GB"/>
    <m/>
    <s v="GAME"/>
    <x v="5"/>
    <n v="20.5"/>
    <n v="100"/>
    <m/>
    <n v="-100"/>
    <m/>
    <s v="take at 24 or less)"/>
    <x v="1"/>
    <n v="1"/>
    <n v="0"/>
  </r>
  <r>
    <x v="3"/>
    <x v="2"/>
    <d v="2022-09-25T00:00:00"/>
    <m/>
    <s v="TB"/>
    <m/>
    <s v="GAME"/>
    <x v="5"/>
    <n v="21.5"/>
    <n v="100"/>
    <m/>
    <n v="-100"/>
    <m/>
    <s v="take at 24 or less)"/>
    <x v="1"/>
    <n v="1"/>
    <n v="0"/>
  </r>
  <r>
    <x v="3"/>
    <x v="2"/>
    <d v="2022-09-25T00:00:00"/>
    <m/>
    <s v="SEA"/>
    <s v="ATL"/>
    <s v="GAME"/>
    <x v="1"/>
    <n v="4"/>
    <n v="80"/>
    <n v="80"/>
    <n v="0"/>
    <m/>
    <s v="take at 24 or less)"/>
    <x v="1"/>
    <n v="0"/>
    <n v="1"/>
  </r>
  <r>
    <x v="3"/>
    <x v="2"/>
    <d v="2022-09-25T00:00:00"/>
    <m/>
    <s v="DEN"/>
    <s v="SF"/>
    <s v="GAME"/>
    <x v="1"/>
    <n v="1.5"/>
    <n v="100"/>
    <n v="190.91"/>
    <n v="90.91"/>
    <s v="MGM"/>
    <s v="take if dog)"/>
    <x v="0"/>
    <n v="0"/>
    <n v="0"/>
  </r>
  <r>
    <x v="3"/>
    <x v="2"/>
    <d v="2022-09-25T00:00:00"/>
    <m/>
    <s v="DEN"/>
    <s v="SF"/>
    <s v="GAME"/>
    <x v="0"/>
    <n v="110"/>
    <m/>
    <m/>
    <n v="0"/>
    <m/>
    <s v="take if dog)"/>
    <x v="1"/>
    <n v="0"/>
    <n v="1"/>
  </r>
  <r>
    <x v="3"/>
    <x v="2"/>
    <d v="2022-09-25T00:00:00"/>
    <m/>
    <s v="DEN"/>
    <m/>
    <s v="GAME"/>
    <x v="5"/>
    <n v="22.5"/>
    <n v="100"/>
    <m/>
    <n v="-100"/>
    <m/>
    <s v="take at 24 or less)"/>
    <x v="1"/>
    <n v="1"/>
    <n v="0"/>
  </r>
  <r>
    <x v="3"/>
    <x v="2"/>
    <d v="2022-09-26T00:00:00"/>
    <m/>
    <s v="NYG"/>
    <s v="DAL"/>
    <s v="GAME"/>
    <x v="0"/>
    <n v="-110"/>
    <n v="100"/>
    <m/>
    <n v="-100"/>
    <m/>
    <s v="-125 or less"/>
    <x v="1"/>
    <n v="1"/>
    <n v="0"/>
  </r>
  <r>
    <x v="4"/>
    <x v="0"/>
    <d v="2022-10-01T00:00:00"/>
    <n v="7.3"/>
    <s v="ARSENAL"/>
    <s v="TOTTENHAM"/>
    <s v="GAME"/>
    <x v="4"/>
    <n v="270"/>
    <n v="80"/>
    <n v="0"/>
    <n v="-80"/>
    <m/>
    <s v="take at +240 or higher)"/>
    <x v="1"/>
    <n v="1"/>
    <n v="0"/>
  </r>
  <r>
    <x v="4"/>
    <x v="0"/>
    <d v="2022-10-01T00:00:00"/>
    <n v="7.3"/>
    <s v="ARSENAL"/>
    <s v="TOTTENHAM"/>
    <s v="ASiAN"/>
    <x v="2"/>
    <n v="2.75"/>
    <n v="80"/>
    <n v="0"/>
    <n v="-80"/>
    <m/>
    <s v="take at up to ΓÇô135)"/>
    <x v="1"/>
    <n v="1"/>
    <n v="0"/>
  </r>
  <r>
    <x v="4"/>
    <x v="0"/>
    <d v="2022-10-01T00:00:00"/>
    <n v="10"/>
    <s v="BRENTFORD"/>
    <s v="BOURNEMOUTH"/>
    <s v="GAME"/>
    <x v="3"/>
    <n v="2.5"/>
    <n v="80"/>
    <n v="0"/>
    <n v="-80"/>
    <m/>
    <s v="take at up to -125)"/>
    <x v="1"/>
    <n v="1"/>
    <n v="0"/>
  </r>
  <r>
    <x v="4"/>
    <x v="0"/>
    <d v="2022-10-01T00:00:00"/>
    <n v="10"/>
    <s v="CYRSTAL PALACE"/>
    <s v="CHELSEA"/>
    <s v="GAME"/>
    <x v="1"/>
    <n v="0.5"/>
    <n v="80"/>
    <n v="0"/>
    <n v="-80"/>
    <m/>
    <s v="take at up to -125)"/>
    <x v="1"/>
    <n v="1"/>
    <n v="0"/>
  </r>
  <r>
    <x v="4"/>
    <x v="0"/>
    <d v="2022-10-01T00:00:00"/>
    <n v="10"/>
    <s v="CRYSTAL PALACE"/>
    <s v="CHELSEA"/>
    <s v="GAME"/>
    <x v="3"/>
    <n v="2.5"/>
    <n v="80"/>
    <n v="160"/>
    <n v="80"/>
    <m/>
    <s v="take at up to -125)"/>
    <x v="0"/>
    <n v="0"/>
    <n v="0"/>
  </r>
  <r>
    <x v="4"/>
    <x v="0"/>
    <d v="2022-10-01T00:00:00"/>
    <n v="10"/>
    <s v="FULHAM"/>
    <s v="NEWCASTLE"/>
    <s v="GAME"/>
    <x v="0"/>
    <n v="200"/>
    <n v="80"/>
    <n v="0"/>
    <n v="-80"/>
    <m/>
    <s v="take at +180 or higher)"/>
    <x v="1"/>
    <n v="1"/>
    <n v="0"/>
  </r>
  <r>
    <x v="4"/>
    <x v="0"/>
    <d v="2022-10-01T00:00:00"/>
    <n v="10"/>
    <s v="FULHAM"/>
    <s v="NEWCASTLE"/>
    <s v="GAME"/>
    <x v="3"/>
    <n v="2.5"/>
    <n v="75"/>
    <n v="0"/>
    <n v="-75"/>
    <s v="MGM"/>
    <s v="take at up to -125)"/>
    <x v="1"/>
    <n v="1"/>
    <n v="0"/>
  </r>
  <r>
    <x v="4"/>
    <x v="0"/>
    <d v="2022-10-01T00:00:00"/>
    <n v="10"/>
    <s v="SOUTHAMPTON"/>
    <s v="EVERTON"/>
    <s v="GAME"/>
    <x v="4"/>
    <n v="235"/>
    <m/>
    <m/>
    <n v="0"/>
    <m/>
    <s v="take at +240 or higher)"/>
    <x v="1"/>
    <n v="0"/>
    <n v="1"/>
  </r>
  <r>
    <x v="4"/>
    <x v="0"/>
    <d v="2022-10-01T00:00:00"/>
    <n v="12.3"/>
    <s v="WOLVES"/>
    <s v="WEST HAM"/>
    <s v="GAME"/>
    <x v="1"/>
    <n v="0.5"/>
    <n v="80"/>
    <n v="0"/>
    <n v="-80"/>
    <m/>
    <s v="take at up to -125)"/>
    <x v="1"/>
    <n v="1"/>
    <n v="0"/>
  </r>
  <r>
    <x v="4"/>
    <x v="0"/>
    <d v="2022-10-01T00:00:00"/>
    <n v="0"/>
    <s v="WEST HAM"/>
    <s v="WOLVES"/>
    <s v="GAME"/>
    <x v="2"/>
    <n v="2.5"/>
    <m/>
    <m/>
    <n v="0"/>
    <m/>
    <s v="take at up to -125)"/>
    <x v="1"/>
    <n v="0"/>
    <n v="1"/>
  </r>
  <r>
    <x v="4"/>
    <x v="0"/>
    <d v="2022-10-01T00:00:00"/>
    <n v="10"/>
    <s v="BRIGHTON"/>
    <s v="LIVERPOOL"/>
    <s v="GAME"/>
    <x v="1"/>
    <n v="1.5"/>
    <n v="80"/>
    <n v="144"/>
    <n v="64"/>
    <m/>
    <s v="take at up to -125)"/>
    <x v="0"/>
    <n v="0"/>
    <n v="0"/>
  </r>
  <r>
    <x v="4"/>
    <x v="0"/>
    <d v="2022-10-02T00:00:00"/>
    <n v="0"/>
    <s v="MAN CITY"/>
    <s v="MANU"/>
    <s v="GAME"/>
    <x v="7"/>
    <s v="2 nil"/>
    <n v="80"/>
    <n v="0"/>
    <n v="-80"/>
    <m/>
    <s v="take at up to -125)"/>
    <x v="1"/>
    <n v="1"/>
    <n v="0"/>
  </r>
  <r>
    <x v="4"/>
    <x v="0"/>
    <d v="2022-10-02T00:00:00"/>
    <n v="0"/>
    <s v="MAN CITY"/>
    <s v="MANU"/>
    <s v="GAME"/>
    <x v="7"/>
    <s v="3 nil"/>
    <n v="80"/>
    <n v="0"/>
    <n v="-80"/>
    <m/>
    <s v="take at up to -125)"/>
    <x v="1"/>
    <n v="1"/>
    <n v="0"/>
  </r>
  <r>
    <x v="4"/>
    <x v="0"/>
    <d v="2022-10-02T00:00:00"/>
    <n v="0"/>
    <s v="LEEDS"/>
    <s v="ASTON VILLA"/>
    <s v="GAME"/>
    <x v="4"/>
    <n v="250"/>
    <n v="80"/>
    <n v="280"/>
    <n v="200"/>
    <s v="MGM"/>
    <s v="take at +240 or higher)"/>
    <x v="0"/>
    <n v="0"/>
    <n v="0"/>
  </r>
  <r>
    <x v="4"/>
    <x v="0"/>
    <d v="2022-10-02T00:00:00"/>
    <n v="0"/>
    <s v="LEEDS"/>
    <s v="ASTON VILLA"/>
    <s v="GAME"/>
    <x v="2"/>
    <n v="2.5"/>
    <n v="80"/>
    <n v="172"/>
    <n v="92"/>
    <m/>
    <s v="take at up to -125)"/>
    <x v="0"/>
    <n v="0"/>
    <n v="0"/>
  </r>
  <r>
    <x v="4"/>
    <x v="1"/>
    <d v="2022-09-29T00:00:00"/>
    <n v="0"/>
    <s v="UTAH ST"/>
    <s v="BYU"/>
    <s v="GAME"/>
    <x v="1"/>
    <n v="24.5"/>
    <n v="75"/>
    <n v="150"/>
    <n v="75"/>
    <s v="MGM"/>
    <m/>
    <x v="0"/>
    <n v="0"/>
    <n v="0"/>
  </r>
  <r>
    <x v="4"/>
    <x v="1"/>
    <d v="2022-09-30T00:00:00"/>
    <n v="0"/>
    <s v="UCLA"/>
    <s v="WASH"/>
    <s v="GAME"/>
    <x v="1"/>
    <n v="3"/>
    <n v="75"/>
    <n v="140.22"/>
    <n v="65.22"/>
    <s v="MGM"/>
    <s v="take if underdog)"/>
    <x v="0"/>
    <n v="0"/>
    <n v="0"/>
  </r>
  <r>
    <x v="4"/>
    <x v="1"/>
    <d v="2022-09-30T00:00:00"/>
    <n v="0"/>
    <s v="UCLA"/>
    <s v="WASHINGTON"/>
    <s v="GAME"/>
    <x v="0"/>
    <n v="125"/>
    <n v="80"/>
    <n v="180"/>
    <n v="100"/>
    <m/>
    <s v="take at any + money as underdog)"/>
    <x v="0"/>
    <n v="0"/>
    <n v="0"/>
  </r>
  <r>
    <x v="4"/>
    <x v="1"/>
    <d v="2022-09-30T00:00:00"/>
    <n v="0"/>
    <s v="UCLA"/>
    <s v="WASHINGTON"/>
    <s v="GAME"/>
    <x v="3"/>
    <n v="64.5"/>
    <n v="0"/>
    <m/>
    <n v="0"/>
    <m/>
    <s v="take up to 66)"/>
    <x v="1"/>
    <n v="0"/>
    <n v="1"/>
  </r>
  <r>
    <x v="4"/>
    <x v="1"/>
    <d v="2022-09-30T00:00:00"/>
    <n v="0"/>
    <s v="TULANE"/>
    <s v="HOU"/>
    <s v="GAME"/>
    <x v="1"/>
    <n v="4"/>
    <n v="80"/>
    <n v="152.72"/>
    <n v="72.72"/>
    <m/>
    <s v="take if underdog)"/>
    <x v="0"/>
    <n v="0"/>
    <n v="0"/>
  </r>
  <r>
    <x v="4"/>
    <x v="1"/>
    <d v="2022-09-30T00:00:00"/>
    <n v="0"/>
    <s v="MTSU"/>
    <s v="UTSA"/>
    <s v="GAME"/>
    <x v="1"/>
    <n v="4.5"/>
    <n v="80"/>
    <n v="0"/>
    <n v="-80"/>
    <m/>
    <s v="take if underdog)"/>
    <x v="1"/>
    <n v="1"/>
    <n v="0"/>
  </r>
  <r>
    <x v="4"/>
    <x v="1"/>
    <d v="2022-09-30T00:00:00"/>
    <n v="0"/>
    <s v="NEW MEXICO"/>
    <s v="UNLV"/>
    <s v="GAME"/>
    <x v="1"/>
    <n v="14"/>
    <n v="80"/>
    <n v="152.72999999999999"/>
    <n v="72.72999999999999"/>
    <m/>
    <s v="take at +14 or higher)"/>
    <x v="0"/>
    <n v="0"/>
    <n v="0"/>
  </r>
  <r>
    <x v="4"/>
    <x v="1"/>
    <d v="2022-10-01T00:00:00"/>
    <n v="12"/>
    <s v="WISCONSIN"/>
    <s v="ILLINOIS"/>
    <s v="GAME"/>
    <x v="1"/>
    <n v="-7"/>
    <n v="100"/>
    <n v="0"/>
    <n v="-100"/>
    <m/>
    <s v="take up to 10)"/>
    <x v="1"/>
    <n v="1"/>
    <n v="0"/>
  </r>
  <r>
    <x v="4"/>
    <x v="1"/>
    <d v="2022-10-01T00:00:00"/>
    <n v="12"/>
    <s v="WISCONSIN"/>
    <s v="ILLINOIS"/>
    <s v="GAME"/>
    <x v="3"/>
    <n v="43.5"/>
    <n v="80"/>
    <n v="0"/>
    <n v="-80"/>
    <m/>
    <s v="take up to 45)"/>
    <x v="1"/>
    <n v="1"/>
    <n v="0"/>
  </r>
  <r>
    <x v="4"/>
    <x v="1"/>
    <d v="2022-10-01T00:00:00"/>
    <n v="12"/>
    <s v="PURDUE"/>
    <s v="MN"/>
    <s v="GAME"/>
    <x v="1"/>
    <n v="11.5"/>
    <n v="80"/>
    <n v="152.72"/>
    <n v="72.72"/>
    <m/>
    <s v="take at 10 or higher)"/>
    <x v="0"/>
    <n v="0"/>
    <n v="0"/>
  </r>
  <r>
    <x v="4"/>
    <x v="1"/>
    <d v="2022-10-01T00:00:00"/>
    <n v="12"/>
    <s v="PURDUE"/>
    <s v="MINNESOTA"/>
    <s v="GAME"/>
    <x v="3"/>
    <n v="52"/>
    <n v="80"/>
    <n v="0"/>
    <n v="-80"/>
    <m/>
    <s v="take up to 56)"/>
    <x v="1"/>
    <n v="1"/>
    <n v="0"/>
  </r>
  <r>
    <x v="4"/>
    <x v="1"/>
    <d v="2022-10-01T00:00:00"/>
    <n v="12"/>
    <s v="TEXAS TECH"/>
    <s v="KANSAS ST"/>
    <s v="GAME"/>
    <x v="1"/>
    <n v="7.5"/>
    <n v="75"/>
    <n v="0"/>
    <n v="-75"/>
    <s v="MGM"/>
    <s v="take at +6 or higher)"/>
    <x v="1"/>
    <n v="1"/>
    <n v="0"/>
  </r>
  <r>
    <x v="4"/>
    <x v="1"/>
    <d v="2022-10-01T00:00:00"/>
    <n v="12"/>
    <s v="UTAH"/>
    <s v="OREGON STATE"/>
    <s v="GAME"/>
    <x v="1"/>
    <n v="-10.5"/>
    <n v="80"/>
    <n v="152.72"/>
    <n v="72.72"/>
    <m/>
    <s v="take at 11 or less)"/>
    <x v="0"/>
    <n v="0"/>
    <n v="0"/>
  </r>
  <r>
    <x v="4"/>
    <x v="1"/>
    <d v="2022-10-01T00:00:00"/>
    <n v="12"/>
    <s v="UTAH"/>
    <s v="OREGON STATE"/>
    <s v="GAME"/>
    <x v="3"/>
    <n v="54.5"/>
    <n v="80"/>
    <n v="0"/>
    <n v="-80"/>
    <m/>
    <s v="take up to 56)"/>
    <x v="1"/>
    <n v="1"/>
    <n v="0"/>
  </r>
  <r>
    <x v="4"/>
    <x v="1"/>
    <d v="2022-10-01T00:00:00"/>
    <n v="12"/>
    <s v="IOWA"/>
    <s v="MICHIGAN"/>
    <s v="GAME"/>
    <x v="1"/>
    <n v="10.5"/>
    <n v="80"/>
    <n v="0"/>
    <n v="-80"/>
    <m/>
    <s v="take at 10 or higher)"/>
    <x v="1"/>
    <n v="1"/>
    <n v="0"/>
  </r>
  <r>
    <x v="4"/>
    <x v="1"/>
    <d v="2022-10-01T00:00:00"/>
    <n v="12"/>
    <s v="NAVY"/>
    <s v="AIR FORCE"/>
    <s v="GAME"/>
    <x v="2"/>
    <n v="38.5"/>
    <n v="75"/>
    <n v="0"/>
    <n v="-75"/>
    <s v="MGM"/>
    <s v="take up to 39)"/>
    <x v="1"/>
    <n v="1"/>
    <n v="0"/>
  </r>
  <r>
    <x v="4"/>
    <x v="1"/>
    <d v="2022-10-01T00:00:00"/>
    <n v="12"/>
    <s v="N. ILL"/>
    <s v="BALLSTATE"/>
    <s v="GAME"/>
    <x v="3"/>
    <n v="60.5"/>
    <n v="75"/>
    <n v="143.18"/>
    <n v="68.180000000000007"/>
    <s v="MGM"/>
    <s v="take at 59 or higher)"/>
    <x v="0"/>
    <n v="0"/>
    <n v="0"/>
  </r>
  <r>
    <x v="4"/>
    <x v="1"/>
    <d v="2022-10-01T00:00:00"/>
    <n v="15"/>
    <s v="OKST"/>
    <s v="BAYLOR"/>
    <s v="GAME"/>
    <x v="2"/>
    <n v="56.5"/>
    <n v="80"/>
    <n v="0"/>
    <n v="-80"/>
    <s v="MGM"/>
    <s v="take at 59 or higher)"/>
    <x v="1"/>
    <n v="1"/>
    <n v="0"/>
  </r>
  <r>
    <x v="4"/>
    <x v="1"/>
    <d v="2022-10-01T00:00:00"/>
    <n v="15"/>
    <s v="UNC"/>
    <s v="VAT"/>
    <s v="GAME"/>
    <x v="1"/>
    <n v="-9"/>
    <n v="80"/>
    <n v="152.72"/>
    <n v="72.72"/>
    <m/>
    <s v="take up to 10)"/>
    <x v="0"/>
    <n v="0"/>
    <n v="0"/>
  </r>
  <r>
    <x v="4"/>
    <x v="1"/>
    <d v="2022-10-01T00:00:00"/>
    <n v="15"/>
    <s v="FLORIDA STATE"/>
    <s v="WAKE FOREST"/>
    <s v="GAME"/>
    <x v="1"/>
    <n v="-6"/>
    <n v="80"/>
    <n v="0"/>
    <n v="-80"/>
    <m/>
    <s v="take at 7 or less)"/>
    <x v="1"/>
    <n v="1"/>
    <n v="0"/>
  </r>
  <r>
    <x v="4"/>
    <x v="1"/>
    <d v="2022-10-01T00:00:00"/>
    <n v="15"/>
    <s v="MICHIGAN STATE"/>
    <s v="MARYLAND"/>
    <s v="GAME"/>
    <x v="1"/>
    <n v="7.5"/>
    <n v="80"/>
    <n v="0"/>
    <n v="-80"/>
    <s v="MGM"/>
    <s v="take at 7 or higher)"/>
    <x v="1"/>
    <n v="1"/>
    <n v="0"/>
  </r>
  <r>
    <x v="4"/>
    <x v="1"/>
    <d v="2022-10-01T00:00:00"/>
    <n v="15"/>
    <s v="MICHIGAN STATE"/>
    <s v="MARYLAND"/>
    <s v="GAME"/>
    <x v="3"/>
    <n v="57.5"/>
    <n v="80"/>
    <n v="0"/>
    <n v="-80"/>
    <m/>
    <s v="take up to 60)"/>
    <x v="1"/>
    <n v="1"/>
    <n v="0"/>
  </r>
  <r>
    <x v="4"/>
    <x v="1"/>
    <d v="2022-10-01T00:00:00"/>
    <n v="15"/>
    <s v="MICHIGAN STATE"/>
    <s v="MARYLAND"/>
    <s v="GAME"/>
    <x v="0"/>
    <n v="245"/>
    <n v="80"/>
    <n v="0"/>
    <n v="-80"/>
    <m/>
    <s v="take at +220 or higher)"/>
    <x v="1"/>
    <n v="1"/>
    <n v="0"/>
  </r>
  <r>
    <x v="4"/>
    <x v="1"/>
    <d v="2022-10-01T00:00:00"/>
    <n v="15"/>
    <s v="IOWA STATE"/>
    <s v="KANSAS"/>
    <s v="GAME"/>
    <x v="1"/>
    <n v="-3.5"/>
    <n v="80"/>
    <n v="0"/>
    <n v="-80"/>
    <m/>
    <s v="take up to 4)"/>
    <x v="1"/>
    <n v="1"/>
    <n v="0"/>
  </r>
  <r>
    <x v="4"/>
    <x v="1"/>
    <d v="2022-10-01T00:00:00"/>
    <n v="15"/>
    <s v="IOWA STATE"/>
    <s v="KANSAS"/>
    <s v="GAME"/>
    <x v="0"/>
    <n v="-145"/>
    <n v="0"/>
    <m/>
    <n v="0"/>
    <m/>
    <s v="take up to -160)"/>
    <x v="1"/>
    <n v="0"/>
    <n v="1"/>
  </r>
  <r>
    <x v="4"/>
    <x v="1"/>
    <d v="2022-10-01T00:00:00"/>
    <n v="15"/>
    <s v="TEXAS A&amp;M"/>
    <s v="MISS. ST."/>
    <s v="GAME"/>
    <x v="1"/>
    <n v="4"/>
    <n v="80"/>
    <n v="0"/>
    <n v="-80"/>
    <m/>
    <s v="take if underdog)"/>
    <x v="1"/>
    <n v="1"/>
    <n v="0"/>
  </r>
  <r>
    <x v="4"/>
    <x v="1"/>
    <d v="2022-10-01T00:00:00"/>
    <n v="15"/>
    <s v="TEXAS A&amp;M"/>
    <s v="MISSST."/>
    <s v="GAME"/>
    <x v="3"/>
    <n v="44.5"/>
    <n v="80"/>
    <n v="152.72"/>
    <n v="72.72"/>
    <m/>
    <s v="take up to 47)"/>
    <x v="0"/>
    <n v="0"/>
    <n v="0"/>
  </r>
  <r>
    <x v="4"/>
    <x v="1"/>
    <d v="2022-10-01T00:00:00"/>
    <n v="15"/>
    <s v="ALA"/>
    <s v="ARK"/>
    <s v="GAME"/>
    <x v="2"/>
    <n v="61"/>
    <n v="80"/>
    <n v="0"/>
    <n v="-80"/>
    <m/>
    <s v="take at 59 or higher)"/>
    <x v="1"/>
    <n v="1"/>
    <n v="0"/>
  </r>
  <r>
    <x v="4"/>
    <x v="1"/>
    <d v="2022-10-01T00:00:00"/>
    <n v="15"/>
    <s v="CENTRAL MICHIGAN"/>
    <s v="TOLEDO"/>
    <s v="GAME"/>
    <x v="1"/>
    <n v="6.5"/>
    <n v="0"/>
    <m/>
    <n v="0"/>
    <m/>
    <s v="take at 7 or higher)"/>
    <x v="1"/>
    <n v="0"/>
    <n v="1"/>
  </r>
  <r>
    <x v="4"/>
    <x v="1"/>
    <d v="2022-10-01T00:00:00"/>
    <n v="18"/>
    <s v="CHARLOTTE"/>
    <s v="UTEP"/>
    <s v="GAME"/>
    <x v="1"/>
    <n v="3.5"/>
    <n v="80"/>
    <n v="0"/>
    <n v="-80"/>
    <s v="MGM"/>
    <s v="take if underdog)"/>
    <x v="1"/>
    <n v="1"/>
    <n v="0"/>
  </r>
  <r>
    <x v="4"/>
    <x v="1"/>
    <d v="2022-10-01T00:00:00"/>
    <n v="19"/>
    <s v="VIRGINIA"/>
    <s v="DUKE"/>
    <s v="GAME"/>
    <x v="1"/>
    <n v="2.5"/>
    <n v="80"/>
    <n v="0"/>
    <n v="-80"/>
    <s v="MGM"/>
    <s v="take if underdog)"/>
    <x v="1"/>
    <n v="1"/>
    <n v="0"/>
  </r>
  <r>
    <x v="4"/>
    <x v="1"/>
    <d v="2022-10-01T00:00:00"/>
    <n v="19"/>
    <s v="MISSOURI"/>
    <s v="GEORGIA"/>
    <s v="GAME"/>
    <x v="1"/>
    <n v="30.5"/>
    <n v="80"/>
    <n v="152.72999999999999"/>
    <n v="72.72999999999999"/>
    <s v="MGM"/>
    <s v="take at 27 or higher)"/>
    <x v="0"/>
    <n v="0"/>
    <n v="0"/>
  </r>
  <r>
    <x v="4"/>
    <x v="1"/>
    <d v="2022-10-01T00:00:00"/>
    <n v="19"/>
    <s v="TROY"/>
    <s v="WESTERN KY"/>
    <s v="GAME"/>
    <x v="1"/>
    <n v="5"/>
    <n v="80"/>
    <n v="156.19"/>
    <n v="76.19"/>
    <m/>
    <s v="take at 3 or higher)"/>
    <x v="0"/>
    <n v="0"/>
    <n v="0"/>
  </r>
  <r>
    <x v="4"/>
    <x v="1"/>
    <d v="2022-10-01T00:00:00"/>
    <n v="19"/>
    <s v="CINCINATTI"/>
    <s v="TULSA"/>
    <s v="GAME"/>
    <x v="2"/>
    <n v="58.5"/>
    <n v="80"/>
    <n v="152.72999999999999"/>
    <n v="72.72999999999999"/>
    <s v="MGM"/>
    <s v="take up to 60)"/>
    <x v="0"/>
    <n v="0"/>
    <n v="0"/>
  </r>
  <r>
    <x v="4"/>
    <x v="1"/>
    <d v="2022-10-01T00:00:00"/>
    <n v="19"/>
    <s v="TEXAS"/>
    <s v="WEST VA"/>
    <s v="GAME"/>
    <x v="1"/>
    <n v="-7.5"/>
    <n v="80"/>
    <n v="156.19"/>
    <n v="76.19"/>
    <m/>
    <s v="take up to 10)"/>
    <x v="0"/>
    <n v="0"/>
    <n v="0"/>
  </r>
  <r>
    <x v="4"/>
    <x v="1"/>
    <d v="2022-10-01T00:00:00"/>
    <n v="19"/>
    <s v="TEXAS"/>
    <s v="WEST VA"/>
    <s v="GAME"/>
    <x v="2"/>
    <n v="61.5"/>
    <n v="80"/>
    <n v="152.72999999999999"/>
    <n v="72.72999999999999"/>
    <s v="MGM"/>
    <s v="take at 61 or higher)"/>
    <x v="0"/>
    <n v="0"/>
    <n v="0"/>
  </r>
  <r>
    <x v="4"/>
    <x v="1"/>
    <d v="2022-10-01T00:00:00"/>
    <n v="19"/>
    <s v="CLEMSON"/>
    <s v="NCST"/>
    <s v="GAME"/>
    <x v="1"/>
    <n v="-6.5"/>
    <n v="80"/>
    <n v="152.72999999999999"/>
    <n v="72.72999999999999"/>
    <s v="MGM"/>
    <s v="take up to 7)"/>
    <x v="0"/>
    <n v="0"/>
    <n v="0"/>
  </r>
  <r>
    <x v="4"/>
    <x v="1"/>
    <d v="2022-10-01T00:00:00"/>
    <n v="19"/>
    <s v="NEBRASKA"/>
    <s v="INDIANA"/>
    <s v="GAME"/>
    <x v="1"/>
    <n v="-5.5"/>
    <n v="80"/>
    <n v="152.72"/>
    <n v="72.72"/>
    <m/>
    <s v="take up to 7)"/>
    <x v="0"/>
    <n v="0"/>
    <n v="0"/>
  </r>
  <r>
    <x v="4"/>
    <x v="1"/>
    <d v="2022-10-01T00:00:00"/>
    <n v="20"/>
    <s v="FIU"/>
    <s v="NM ST"/>
    <s v="GAME"/>
    <x v="2"/>
    <n v="54.5"/>
    <n v="80"/>
    <n v="152.72999999999999"/>
    <n v="72.72999999999999"/>
    <s v="MGM"/>
    <s v=" "/>
    <x v="0"/>
    <n v="0"/>
    <n v="0"/>
  </r>
  <r>
    <x v="4"/>
    <x v="1"/>
    <d v="2022-10-01T00:00:00"/>
    <n v="20"/>
    <s v="GEORGIA TECH"/>
    <s v="PITT"/>
    <s v="GAME"/>
    <x v="1"/>
    <n v="22.5"/>
    <n v="80"/>
    <n v="152.72999999999999"/>
    <n v="72.72999999999999"/>
    <s v="MGM"/>
    <s v="take at 20 or higher)"/>
    <x v="0"/>
    <n v="0"/>
    <n v="0"/>
  </r>
  <r>
    <x v="4"/>
    <x v="1"/>
    <d v="2022-10-01T00:00:00"/>
    <n v="20.3"/>
    <s v="ARIZONA STATE"/>
    <s v="USC"/>
    <s v="GAME"/>
    <x v="1"/>
    <n v="25.5"/>
    <n v="80"/>
    <n v="152.72999999999999"/>
    <n v="72.72999999999999"/>
    <s v="MGM"/>
    <s v="take at 24 or higher)"/>
    <x v="0"/>
    <n v="0"/>
    <n v="0"/>
  </r>
  <r>
    <x v="4"/>
    <x v="1"/>
    <d v="2022-10-01T00:00:00"/>
    <n v="21.3"/>
    <s v="COLORADO"/>
    <s v="ARIZONA"/>
    <s v="GAME"/>
    <x v="3"/>
    <n v="58"/>
    <n v="80"/>
    <n v="152.72"/>
    <n v="72.72"/>
    <m/>
    <s v="take up to 58)"/>
    <x v="0"/>
    <n v="0"/>
    <n v="0"/>
  </r>
  <r>
    <x v="4"/>
    <x v="1"/>
    <d v="2022-10-01T00:00:00"/>
    <n v="23"/>
    <s v="STANFORD"/>
    <s v="OREGON"/>
    <s v="GAME"/>
    <x v="1"/>
    <n v="17"/>
    <n v="80"/>
    <n v="152.72"/>
    <n v="72.72"/>
    <m/>
    <s v="take at 14 or higher)"/>
    <x v="0"/>
    <n v="0"/>
    <n v="0"/>
  </r>
  <r>
    <x v="4"/>
    <x v="1"/>
    <d v="2022-10-01T00:00:00"/>
    <n v="23"/>
    <s v="STANFORD"/>
    <s v="OREGON"/>
    <s v="GAME"/>
    <x v="3"/>
    <n v="62.5"/>
    <n v="80"/>
    <n v="152.72"/>
    <n v="72.72"/>
    <m/>
    <s v="take up to 64)"/>
    <x v="0"/>
    <n v="0"/>
    <n v="0"/>
  </r>
  <r>
    <x v="4"/>
    <x v="2"/>
    <d v="2022-09-29T00:00:00"/>
    <n v="8"/>
    <s v="BENGALS TEAM"/>
    <m/>
    <s v="TEAM"/>
    <x v="2"/>
    <n v="26.5"/>
    <n v="80"/>
    <n v="0"/>
    <n v="-80"/>
    <m/>
    <s v="take at 26 or higher)"/>
    <x v="1"/>
    <n v="1"/>
    <n v="0"/>
  </r>
  <r>
    <x v="4"/>
    <x v="2"/>
    <d v="2022-10-02T00:00:00"/>
    <n v="13"/>
    <s v="SAINTS"/>
    <s v="VIKINGS"/>
    <s v="GAME"/>
    <x v="1"/>
    <n v="6"/>
    <m/>
    <m/>
    <n v="0"/>
    <m/>
    <n v="6"/>
    <x v="1"/>
    <n v="0"/>
    <n v="1"/>
  </r>
  <r>
    <x v="4"/>
    <x v="2"/>
    <d v="2022-10-02T00:00:00"/>
    <n v="13"/>
    <s v="VIKINGS"/>
    <s v="SAINTS"/>
    <s v="GAME"/>
    <x v="3"/>
    <n v="43"/>
    <m/>
    <m/>
    <n v="0"/>
    <m/>
    <s v="take at 45 or less)"/>
    <x v="1"/>
    <n v="0"/>
    <n v="1"/>
  </r>
  <r>
    <x v="4"/>
    <x v="2"/>
    <d v="2022-10-02T00:00:00"/>
    <n v="13"/>
    <s v="SAINTS TEAM"/>
    <m/>
    <s v="TEAM"/>
    <x v="3"/>
    <n v="20.5"/>
    <m/>
    <m/>
    <n v="0"/>
    <m/>
    <s v="take at 21 or less)"/>
    <x v="1"/>
    <n v="0"/>
    <n v="1"/>
  </r>
  <r>
    <x v="4"/>
    <x v="2"/>
    <d v="2022-10-02T00:00:00"/>
    <n v="13"/>
    <s v="TITANS TEAM"/>
    <m/>
    <s v="TEAM"/>
    <x v="3"/>
    <n v="19.5"/>
    <n v="80"/>
    <n v="146.66"/>
    <n v="66.66"/>
    <m/>
    <s v="take at 21 or less)"/>
    <x v="0"/>
    <n v="0"/>
    <n v="0"/>
  </r>
  <r>
    <x v="4"/>
    <x v="2"/>
    <d v="2022-10-02T00:00:00"/>
    <n v="13"/>
    <s v="RAVENS"/>
    <s v="BILLS"/>
    <s v="GAME"/>
    <x v="1"/>
    <n v="3"/>
    <n v="80"/>
    <n v="80"/>
    <n v="0"/>
    <m/>
    <s v="take at +2 or higher)"/>
    <x v="1"/>
    <n v="0"/>
    <n v="1"/>
  </r>
  <r>
    <x v="4"/>
    <x v="2"/>
    <d v="2022-10-02T00:00:00"/>
    <n v="13"/>
    <s v="FALCONS"/>
    <s v="BROWNS"/>
    <s v="GAME"/>
    <x v="1"/>
    <n v="1"/>
    <n v="80"/>
    <n v="156.19"/>
    <n v="76.19"/>
    <s v="MGM"/>
    <s v="take if underdog)"/>
    <x v="0"/>
    <n v="0"/>
    <n v="0"/>
  </r>
  <r>
    <x v="4"/>
    <x v="2"/>
    <d v="2022-10-02T00:00:00"/>
    <n v="13"/>
    <s v="FALCONS"/>
    <s v="BROWNS"/>
    <s v="GAME"/>
    <x v="0"/>
    <n v="105"/>
    <n v="80"/>
    <n v="164"/>
    <n v="84"/>
    <m/>
    <s v="take if underdog)"/>
    <x v="0"/>
    <n v="0"/>
    <n v="0"/>
  </r>
  <r>
    <x v="4"/>
    <x v="2"/>
    <d v="2022-10-02T00:00:00"/>
    <n v="13"/>
    <s v="SEATTLE"/>
    <s v="LIONS"/>
    <s v="GAME"/>
    <x v="2"/>
    <n v="48"/>
    <n v="80"/>
    <n v="0"/>
    <n v="-80"/>
    <s v="MGM"/>
    <s v="take at 47 or higher)"/>
    <x v="1"/>
    <n v="1"/>
    <n v="0"/>
  </r>
  <r>
    <x v="4"/>
    <x v="2"/>
    <d v="2022-10-02T00:00:00"/>
    <n v="13"/>
    <s v="LIONS TEAM"/>
    <m/>
    <s v="TEAM"/>
    <x v="2"/>
    <n v="25.5"/>
    <n v="0"/>
    <m/>
    <n v="0"/>
    <m/>
    <s v="take at 26 or higher)"/>
    <x v="1"/>
    <n v="0"/>
    <n v="1"/>
  </r>
  <r>
    <x v="4"/>
    <x v="2"/>
    <d v="2022-10-02T00:00:00"/>
    <n v="13"/>
    <s v="TEXANS"/>
    <s v="CHARGERS"/>
    <s v="GAME"/>
    <x v="1"/>
    <n v="6"/>
    <n v="80"/>
    <n v="0"/>
    <n v="-80"/>
    <m/>
    <s v="take at +4 or higher)"/>
    <x v="1"/>
    <n v="1"/>
    <n v="0"/>
  </r>
  <r>
    <x v="4"/>
    <x v="2"/>
    <d v="2022-10-02T00:00:00"/>
    <n v="13"/>
    <s v="JAGS"/>
    <s v="EAGLES"/>
    <s v="GAME"/>
    <x v="1"/>
    <n v="6.5"/>
    <n v="80"/>
    <n v="0"/>
    <n v="-80"/>
    <s v="MGM"/>
    <s v="take at +6 or higher)"/>
    <x v="1"/>
    <n v="1"/>
    <n v="0"/>
  </r>
  <r>
    <x v="4"/>
    <x v="2"/>
    <d v="2022-10-02T00:00:00"/>
    <n v="13"/>
    <s v="JAGS TEAM"/>
    <m/>
    <s v="TEAM"/>
    <x v="3"/>
    <n v="19.5"/>
    <n v="80"/>
    <n v="152.72"/>
    <n v="72.72"/>
    <m/>
    <s v="take at 21 or less)"/>
    <x v="0"/>
    <n v="0"/>
    <n v="0"/>
  </r>
  <r>
    <x v="4"/>
    <x v="2"/>
    <d v="2022-10-02T00:00:00"/>
    <n v="13"/>
    <s v="EAGLES TEAM"/>
    <m/>
    <s v="TEAM"/>
    <x v="2"/>
    <n v="26.5"/>
    <n v="80"/>
    <n v="0"/>
    <n v="-80"/>
    <m/>
    <s v="take at 26 or higher)"/>
    <x v="1"/>
    <n v="1"/>
    <n v="0"/>
  </r>
  <r>
    <x v="4"/>
    <x v="2"/>
    <d v="2022-10-02T00:00:00"/>
    <n v="16"/>
    <s v="CARDINALS"/>
    <s v="PANTHERS"/>
    <s v="GAME"/>
    <x v="2"/>
    <n v="43.5"/>
    <n v="80"/>
    <n v="152.72"/>
    <n v="72.72"/>
    <m/>
    <s v="take at 43 or higher)"/>
    <x v="0"/>
    <n v="0"/>
    <n v="0"/>
  </r>
  <r>
    <x v="4"/>
    <x v="2"/>
    <d v="2022-10-02T00:00:00"/>
    <n v="16"/>
    <s v="CARDINALS"/>
    <s v="PANTHERS"/>
    <s v="GAME"/>
    <x v="0"/>
    <n v="-105"/>
    <n v="80"/>
    <n v="156.19"/>
    <n v="76.19"/>
    <m/>
    <s v="take up to -125)"/>
    <x v="0"/>
    <n v="0"/>
    <n v="0"/>
  </r>
  <r>
    <x v="4"/>
    <x v="2"/>
    <d v="2022-10-02T00:00:00"/>
    <n v="16"/>
    <s v="PATS"/>
    <s v="PACKERS"/>
    <s v="GAME"/>
    <x v="3"/>
    <n v="40"/>
    <n v="80"/>
    <n v="152.72"/>
    <n v="72.72"/>
    <m/>
    <s v="take at 44 or less)"/>
    <x v="0"/>
    <n v="0"/>
    <n v="0"/>
  </r>
  <r>
    <x v="4"/>
    <x v="2"/>
    <d v="2022-10-02T00:00:00"/>
    <n v="16"/>
    <s v="PATS TEAM"/>
    <m/>
    <s v="TEAM"/>
    <x v="3"/>
    <n v="15.5"/>
    <n v="80"/>
    <n v="156.19"/>
    <n v="76.19"/>
    <m/>
    <s v="take at 17 or less)"/>
    <x v="0"/>
    <n v="0"/>
    <n v="0"/>
  </r>
  <r>
    <x v="4"/>
    <x v="2"/>
    <d v="2022-10-02T00:00:00"/>
    <n v="16"/>
    <s v="BRONCOS"/>
    <s v="RAIDERS"/>
    <s v="GAME"/>
    <x v="3"/>
    <n v="45"/>
    <n v="80"/>
    <n v="152.72"/>
    <n v="72.72"/>
    <m/>
    <s v="take up to 46)"/>
    <x v="0"/>
    <n v="0"/>
    <n v="0"/>
  </r>
  <r>
    <x v="4"/>
    <x v="2"/>
    <d v="2022-10-02T00:00:00"/>
    <n v="16"/>
    <s v="BRONCOS TEAM"/>
    <m/>
    <s v="TEAM"/>
    <x v="3"/>
    <n v="21.5"/>
    <n v="0"/>
    <m/>
    <n v="0"/>
    <m/>
    <s v="take at 21 or less)"/>
    <x v="1"/>
    <n v="0"/>
    <n v="1"/>
  </r>
  <r>
    <x v="4"/>
    <x v="2"/>
    <d v="2022-10-02T00:00:00"/>
    <n v="20"/>
    <s v="BUCS"/>
    <s v="CHIEFS"/>
    <s v="GAME"/>
    <x v="0"/>
    <n v="-125"/>
    <n v="100"/>
    <n v="0"/>
    <n v="-100"/>
    <m/>
    <s v="take up to -125)"/>
    <x v="1"/>
    <n v="1"/>
    <n v="0"/>
  </r>
  <r>
    <x v="4"/>
    <x v="2"/>
    <d v="2022-10-02T00:00:00"/>
    <n v="20"/>
    <s v="BUCS"/>
    <s v="CHIEFS"/>
    <s v="GAME"/>
    <x v="3"/>
    <n v="47"/>
    <n v="80"/>
    <n v="152.72999999999999"/>
    <n v="72.72999999999999"/>
    <s v="MGM"/>
    <s v="take up to 47)"/>
    <x v="0"/>
    <n v="0"/>
    <n v="0"/>
  </r>
  <r>
    <x v="4"/>
    <x v="2"/>
    <d v="2022-10-02T00:00:00"/>
    <n v="20"/>
    <s v="BUCS TEAM"/>
    <m/>
    <s v="TEAM"/>
    <x v="3"/>
    <n v="23"/>
    <n v="80"/>
    <n v="159.56"/>
    <n v="79.56"/>
    <m/>
    <s v="take up to 24)"/>
    <x v="0"/>
    <n v="0"/>
    <n v="0"/>
  </r>
  <r>
    <x v="4"/>
    <x v="2"/>
    <d v="2022-10-03T00:00:00"/>
    <n v="20"/>
    <s v="RAMS"/>
    <s v="49ERS"/>
    <s v="GAME"/>
    <x v="3"/>
    <n v="42.5"/>
    <n v="100"/>
    <n v="0"/>
    <n v="-100"/>
    <m/>
    <s v="take up to 44)"/>
    <x v="1"/>
    <n v="1"/>
    <n v="0"/>
  </r>
  <r>
    <x v="4"/>
    <x v="2"/>
    <d v="2022-10-03T00:00:00"/>
    <n v="20"/>
    <s v="49ERS"/>
    <s v="RAMS"/>
    <s v="GAME"/>
    <x v="0"/>
    <n v="-125"/>
    <n v="100"/>
    <n v="180"/>
    <n v="80"/>
    <s v="MGM"/>
    <s v="take up to -125)"/>
    <x v="0"/>
    <n v="0"/>
    <n v="0"/>
  </r>
  <r>
    <x v="5"/>
    <x v="0"/>
    <d v="2022-10-08T00:00:00"/>
    <n v="0"/>
    <s v="CHELSEA"/>
    <s v="WOLVES"/>
    <s v="GAME"/>
    <x v="2"/>
    <n v="2.5"/>
    <n v="80"/>
    <n v="0"/>
    <n v="-80"/>
    <s v="DK "/>
    <s v=" "/>
    <x v="1"/>
    <n v="1"/>
    <n v="0"/>
  </r>
  <r>
    <x v="5"/>
    <x v="0"/>
    <d v="2022-10-08T00:00:00"/>
    <n v="0"/>
    <s v="SOUTHAMPTON"/>
    <s v="MANCITY"/>
    <s v="GAME"/>
    <x v="1"/>
    <n v="2.5"/>
    <n v="80"/>
    <n v="0"/>
    <n v="-80"/>
    <s v="DK"/>
    <s v=" "/>
    <x v="1"/>
    <n v="1"/>
    <n v="0"/>
  </r>
  <r>
    <x v="5"/>
    <x v="0"/>
    <d v="2022-10-08T00:00:00"/>
    <n v="0"/>
    <s v="NEWCASTLE"/>
    <s v="BRENTFORD"/>
    <s v="GAME"/>
    <x v="3"/>
    <n v="2.5"/>
    <n v="80"/>
    <n v="139.25"/>
    <n v="59.25"/>
    <s v="DK"/>
    <s v=" "/>
    <x v="0"/>
    <n v="0"/>
    <n v="0"/>
  </r>
  <r>
    <x v="5"/>
    <x v="0"/>
    <d v="2022-10-08T00:00:00"/>
    <n v="0"/>
    <s v="BRIGHTON"/>
    <s v="TOTTENHAM"/>
    <s v="GAME"/>
    <x v="2"/>
    <n v="2.5"/>
    <n v="80"/>
    <n v="160"/>
    <n v="80"/>
    <s v="DK"/>
    <s v=" "/>
    <x v="0"/>
    <n v="0"/>
    <n v="0"/>
  </r>
  <r>
    <x v="5"/>
    <x v="0"/>
    <d v="2022-10-09T00:00:00"/>
    <n v="0"/>
    <s v="ARSENAL"/>
    <s v="LIVERPOOL"/>
    <s v="GAME"/>
    <x v="4"/>
    <n v="275"/>
    <n v="80"/>
    <m/>
    <n v="-80"/>
    <s v="DK"/>
    <s v="at 240 or higher)"/>
    <x v="1"/>
    <n v="1"/>
    <n v="0"/>
  </r>
  <r>
    <x v="5"/>
    <x v="0"/>
    <d v="2022-10-09T00:00:00"/>
    <n v="0"/>
    <s v="EVERTON"/>
    <s v="MANU"/>
    <s v="GAME"/>
    <x v="1"/>
    <n v="0.5"/>
    <n v="80"/>
    <m/>
    <n v="-80"/>
    <s v="DK"/>
    <s v=" "/>
    <x v="1"/>
    <n v="1"/>
    <n v="0"/>
  </r>
  <r>
    <x v="5"/>
    <x v="0"/>
    <d v="2022-10-09T00:00:00"/>
    <n v="0"/>
    <s v="EVERTON"/>
    <s v="MANU"/>
    <s v="GAME"/>
    <x v="3"/>
    <n v="2.5"/>
    <n v="80"/>
    <n v="140"/>
    <n v="60"/>
    <s v="DK"/>
    <s v=" "/>
    <x v="0"/>
    <n v="0"/>
    <n v="0"/>
  </r>
  <r>
    <x v="5"/>
    <x v="1"/>
    <d v="2022-10-08T00:00:00"/>
    <n v="12"/>
    <s v="PURDUE"/>
    <s v="MARYLAND"/>
    <s v="GAME"/>
    <x v="3"/>
    <n v="59"/>
    <n v="80"/>
    <n v="152.72"/>
    <n v="72.72"/>
    <s v="DK"/>
    <s v="up to 60)"/>
    <x v="0"/>
    <n v="0"/>
    <n v="0"/>
  </r>
  <r>
    <x v="5"/>
    <x v="1"/>
    <d v="2022-10-08T00:00:00"/>
    <n v="12"/>
    <s v="INDIANA"/>
    <s v="MICHIGAN"/>
    <s v="GAME"/>
    <x v="1"/>
    <n v="22.5"/>
    <n v="80"/>
    <n v="152.72999999999999"/>
    <n v="72.72999999999999"/>
    <s v="MGM"/>
    <s v="at 21 or higher)"/>
    <x v="0"/>
    <n v="0"/>
    <n v="0"/>
  </r>
  <r>
    <x v="5"/>
    <x v="1"/>
    <d v="2022-10-08T00:00:00"/>
    <n v="12"/>
    <s v="INDIANA"/>
    <s v="MICHIGAN"/>
    <s v="GAME"/>
    <x v="8"/>
    <n v="1000"/>
    <n v="40"/>
    <n v="0"/>
    <n v="-40"/>
    <s v="DK"/>
    <m/>
    <x v="1"/>
    <n v="1"/>
    <n v="0"/>
  </r>
  <r>
    <x v="5"/>
    <x v="1"/>
    <d v="2022-10-08T00:00:00"/>
    <n v="12"/>
    <s v="TCU"/>
    <s v="KANSAS"/>
    <s v="GAME"/>
    <x v="0"/>
    <n v="-255"/>
    <n v="160"/>
    <n v="222.74"/>
    <n v="62.740000000000009"/>
    <s v="DK"/>
    <s v="up to -260)"/>
    <x v="0"/>
    <n v="0"/>
    <n v="0"/>
  </r>
  <r>
    <x v="5"/>
    <x v="1"/>
    <d v="2022-10-08T00:00:00"/>
    <n v="12"/>
    <s v="ARK"/>
    <s v="MISS ST."/>
    <s v="GAME"/>
    <x v="1"/>
    <n v="9.5"/>
    <n v="80"/>
    <n v="0"/>
    <n v="-80"/>
    <s v="MGM"/>
    <s v="at +7 or higher)"/>
    <x v="1"/>
    <n v="1"/>
    <n v="0"/>
  </r>
  <r>
    <x v="5"/>
    <x v="1"/>
    <d v="2022-10-08T00:00:00"/>
    <n v="12"/>
    <s v="LSU"/>
    <s v="TN"/>
    <s v="GAME"/>
    <x v="1"/>
    <n v="3"/>
    <n v="80"/>
    <n v="0"/>
    <n v="-80"/>
    <s v="MGM"/>
    <s v="at +3 or higher)"/>
    <x v="1"/>
    <n v="1"/>
    <n v="0"/>
  </r>
  <r>
    <x v="5"/>
    <x v="1"/>
    <d v="2022-10-08T00:00:00"/>
    <n v="12"/>
    <s v="LSU"/>
    <s v="TN"/>
    <s v="GAME"/>
    <x v="0"/>
    <n v="125"/>
    <n v="80"/>
    <n v="0"/>
    <n v="-80"/>
    <s v="DK"/>
    <s v="at +125 or higher)"/>
    <x v="1"/>
    <n v="1"/>
    <n v="0"/>
  </r>
  <r>
    <x v="5"/>
    <x v="1"/>
    <d v="2022-10-08T00:00:00"/>
    <n v="12"/>
    <s v="OK"/>
    <s v="TEX"/>
    <s v="GAME"/>
    <x v="1"/>
    <n v="8"/>
    <n v="80"/>
    <n v="0"/>
    <n v="-80"/>
    <s v="DK"/>
    <s v="at +6 or higher)"/>
    <x v="1"/>
    <n v="1"/>
    <n v="0"/>
  </r>
  <r>
    <x v="5"/>
    <x v="1"/>
    <d v="2022-10-08T00:00:00"/>
    <n v="12"/>
    <s v="OK"/>
    <s v="TEX"/>
    <s v="GAME"/>
    <x v="0"/>
    <n v="255"/>
    <n v="80"/>
    <n v="0"/>
    <n v="-80"/>
    <s v="DK"/>
    <s v="at +180 or higher)"/>
    <x v="1"/>
    <n v="1"/>
    <n v="0"/>
  </r>
  <r>
    <x v="5"/>
    <x v="1"/>
    <d v="2022-10-08T00:00:00"/>
    <n v="15"/>
    <s v="OKST"/>
    <s v="TXT"/>
    <s v="GAME"/>
    <x v="1"/>
    <n v="-10"/>
    <n v="80"/>
    <n v="80"/>
    <n v="0"/>
    <s v="MGM"/>
    <s v="up to 10)"/>
    <x v="1"/>
    <n v="0"/>
    <n v="1"/>
  </r>
  <r>
    <x v="5"/>
    <x v="1"/>
    <d v="2022-10-08T00:00:00"/>
    <n v="15"/>
    <s v="OKST"/>
    <s v="TXT"/>
    <s v="GAME"/>
    <x v="2"/>
    <n v="66.5"/>
    <n v="80"/>
    <n v="0"/>
    <n v="-80"/>
    <s v="DK"/>
    <s v=" "/>
    <x v="1"/>
    <n v="1"/>
    <n v="0"/>
  </r>
  <r>
    <x v="5"/>
    <x v="1"/>
    <d v="2022-10-08T00:00:00"/>
    <n v="15"/>
    <s v="UCLA"/>
    <s v="UTAH"/>
    <s v="GAME"/>
    <x v="1"/>
    <n v="3"/>
    <n v="80"/>
    <n v="156.19"/>
    <n v="76.19"/>
    <s v="DK"/>
    <s v="at +3 or higher)"/>
    <x v="0"/>
    <n v="0"/>
    <n v="0"/>
  </r>
  <r>
    <x v="5"/>
    <x v="1"/>
    <d v="2022-10-08T00:00:00"/>
    <n v="15"/>
    <s v="UCLA"/>
    <s v="UTAH"/>
    <s v="GAME"/>
    <x v="0"/>
    <n v="135"/>
    <n v="80"/>
    <n v="188"/>
    <n v="108"/>
    <s v="MGM"/>
    <s v="at +125 or higher)"/>
    <x v="0"/>
    <n v="0"/>
    <n v="0"/>
  </r>
  <r>
    <x v="5"/>
    <x v="1"/>
    <d v="2022-10-08T00:00:00"/>
    <n v="15"/>
    <s v="GEORGIA"/>
    <s v="AUBURN"/>
    <s v="GAME"/>
    <x v="1"/>
    <n v="27.5"/>
    <n v="80"/>
    <n v="152.72999999999999"/>
    <n v="72.72999999999999"/>
    <s v="DK"/>
    <s v="at 28 or higher)"/>
    <x v="0"/>
    <n v="0"/>
    <n v="0"/>
  </r>
  <r>
    <x v="5"/>
    <x v="1"/>
    <d v="2022-10-08T00:00:00"/>
    <n v="15"/>
    <s v="MICHIGAN STATE"/>
    <s v="OHIO STATE"/>
    <s v="GAME"/>
    <x v="1"/>
    <n v="27"/>
    <n v="80"/>
    <n v="0"/>
    <n v="-80"/>
    <s v="MGM"/>
    <s v="at 24 or higher)"/>
    <x v="1"/>
    <n v="1"/>
    <n v="0"/>
  </r>
  <r>
    <x v="5"/>
    <x v="1"/>
    <d v="2022-10-08T00:00:00"/>
    <n v="15"/>
    <s v="ARIZONA STATE"/>
    <s v="WASHINGTON"/>
    <s v="GAME"/>
    <x v="1"/>
    <n v="13.5"/>
    <n v="80"/>
    <n v="156.19"/>
    <n v="76.19"/>
    <s v="DK"/>
    <s v="at +13 or higher)"/>
    <x v="0"/>
    <n v="0"/>
    <n v="0"/>
  </r>
  <r>
    <x v="5"/>
    <x v="1"/>
    <d v="2022-10-08T00:00:00"/>
    <n v="15"/>
    <s v="ARIZONA STATE"/>
    <s v="WASHINGTON"/>
    <s v="GAME"/>
    <x v="3"/>
    <n v="56"/>
    <n v="80"/>
    <n v="152.72999999999999"/>
    <n v="72.72999999999999"/>
    <s v="MGM"/>
    <s v="up to 58)"/>
    <x v="0"/>
    <n v="0"/>
    <n v="0"/>
  </r>
  <r>
    <x v="5"/>
    <x v="1"/>
    <d v="2022-10-08T00:00:00"/>
    <n v="15"/>
    <s v="GAT"/>
    <s v="DUKE"/>
    <s v="GAME"/>
    <x v="1"/>
    <n v="3.5"/>
    <n v="80"/>
    <n v="149.56"/>
    <n v="69.56"/>
    <s v="DK"/>
    <s v="at 3 or higher)"/>
    <x v="0"/>
    <n v="0"/>
    <n v="0"/>
  </r>
  <r>
    <x v="5"/>
    <x v="1"/>
    <d v="2022-10-08T00:00:00"/>
    <n v="15"/>
    <s v="GAT"/>
    <s v="DUKE"/>
    <s v="GAME"/>
    <x v="0"/>
    <n v="135"/>
    <n v="80"/>
    <n v="188"/>
    <n v="108"/>
    <s v="DK"/>
    <s v="at +125 or higher)"/>
    <x v="0"/>
    <n v="0"/>
    <n v="0"/>
  </r>
  <r>
    <x v="5"/>
    <x v="1"/>
    <d v="2022-10-08T00:00:00"/>
    <n v="15"/>
    <s v="VAT"/>
    <s v="PITT"/>
    <s v="GAME"/>
    <x v="1"/>
    <n v="14.5"/>
    <n v="80"/>
    <n v="0"/>
    <n v="-80"/>
    <s v="MGM"/>
    <s v=" "/>
    <x v="1"/>
    <n v="1"/>
    <n v="0"/>
  </r>
  <r>
    <x v="5"/>
    <x v="1"/>
    <d v="2022-10-08T00:00:00"/>
    <n v="15"/>
    <s v="VAT"/>
    <s v="PITT"/>
    <s v="GAME"/>
    <x v="2"/>
    <n v="42.5"/>
    <n v="80"/>
    <n v="0"/>
    <n v="-80"/>
    <s v="MGM"/>
    <n v="42"/>
    <x v="1"/>
    <n v="1"/>
    <n v="0"/>
  </r>
  <r>
    <x v="5"/>
    <x v="1"/>
    <d v="2022-10-08T00:00:00"/>
    <n v="15"/>
    <s v="MIAMI"/>
    <s v="UNC"/>
    <s v="GAME"/>
    <x v="1"/>
    <n v="-3.5"/>
    <n v="80"/>
    <n v="0"/>
    <n v="-80"/>
    <s v="DK"/>
    <s v="up to 4)"/>
    <x v="1"/>
    <n v="1"/>
    <n v="0"/>
  </r>
  <r>
    <x v="5"/>
    <x v="1"/>
    <d v="2022-10-08T00:00:00"/>
    <n v="15"/>
    <s v="VANDY"/>
    <s v="OLE MISS"/>
    <s v="GAME"/>
    <x v="1"/>
    <n v="17"/>
    <n v="80"/>
    <n v="0"/>
    <n v="-80"/>
    <s v="MGM"/>
    <s v="if 14 or higher)"/>
    <x v="1"/>
    <n v="1"/>
    <n v="0"/>
  </r>
  <r>
    <x v="5"/>
    <x v="1"/>
    <d v="2022-10-08T00:00:00"/>
    <n v="15"/>
    <s v="WESTERN KY"/>
    <s v="UTSA"/>
    <s v="GAME"/>
    <x v="1"/>
    <n v="6.5"/>
    <n v="80"/>
    <n v="152.72999999999999"/>
    <n v="72.72999999999999"/>
    <s v="MGM"/>
    <s v="at +6 or higher)"/>
    <x v="0"/>
    <n v="0"/>
    <n v="0"/>
  </r>
  <r>
    <x v="5"/>
    <x v="1"/>
    <d v="2022-10-08T00:00:00"/>
    <n v="15"/>
    <s v="WESTERN KY"/>
    <s v="UTSA"/>
    <s v="GAME"/>
    <x v="0"/>
    <n v="205"/>
    <n v="80"/>
    <n v="0"/>
    <n v="-80"/>
    <s v="MGM"/>
    <s v="at +180 or higher)"/>
    <x v="1"/>
    <n v="1"/>
    <n v="0"/>
  </r>
  <r>
    <x v="5"/>
    <x v="1"/>
    <d v="2022-10-08T00:00:00"/>
    <n v="19"/>
    <s v="WYOMING"/>
    <s v="NEW MEXICO"/>
    <s v="GAME"/>
    <x v="1"/>
    <n v="-3"/>
    <n v="80"/>
    <n v="152.72999999999999"/>
    <n v="72.72999999999999"/>
    <s v="MGM"/>
    <s v="up to 4)"/>
    <x v="0"/>
    <n v="0"/>
    <n v="0"/>
  </r>
  <r>
    <x v="5"/>
    <x v="1"/>
    <d v="2022-10-08T00:00:00"/>
    <n v="19"/>
    <s v="IOWA"/>
    <s v="ILLINOIS"/>
    <s v="GAME"/>
    <x v="1"/>
    <n v="4"/>
    <n v="80"/>
    <n v="149.56"/>
    <n v="69.56"/>
    <s v="DK"/>
    <s v="at +3 or higher)"/>
    <x v="0"/>
    <n v="0"/>
    <n v="0"/>
  </r>
  <r>
    <x v="5"/>
    <x v="1"/>
    <d v="2022-10-08T00:00:00"/>
    <n v="19"/>
    <s v="IOWA"/>
    <s v="ILLINOIS"/>
    <s v="GAME"/>
    <x v="0"/>
    <n v="145"/>
    <n v="80"/>
    <n v="0"/>
    <n v="-80"/>
    <s v="MGM"/>
    <s v="at +125 or higher)"/>
    <x v="1"/>
    <n v="1"/>
    <n v="0"/>
  </r>
  <r>
    <x v="5"/>
    <x v="1"/>
    <d v="2022-10-08T00:00:00"/>
    <n v="19"/>
    <s v="IOWA"/>
    <s v="ILLINOIS"/>
    <s v="GAME"/>
    <x v="2"/>
    <n v="36.5"/>
    <n v="80"/>
    <n v="152.72999999999999"/>
    <n v="72.72999999999999"/>
    <s v="MGM"/>
    <s v="36 or higher)"/>
    <x v="0"/>
    <n v="0"/>
    <n v="0"/>
  </r>
  <r>
    <x v="5"/>
    <x v="1"/>
    <d v="2022-10-08T00:00:00"/>
    <n v="19"/>
    <s v="USC"/>
    <s v="WASH ST"/>
    <s v="GAME"/>
    <x v="1"/>
    <n v="-12.5"/>
    <n v="80"/>
    <n v="152.72999999999999"/>
    <n v="72.72999999999999"/>
    <s v="MGM"/>
    <s v="up to 14)"/>
    <x v="0"/>
    <n v="0"/>
    <n v="0"/>
  </r>
  <r>
    <x v="5"/>
    <x v="1"/>
    <d v="2022-10-08T00:00:00"/>
    <n v="19"/>
    <s v="ARMY"/>
    <s v="WAKE FOREST"/>
    <s v="GAME"/>
    <x v="1"/>
    <n v="16.5"/>
    <n v="0"/>
    <m/>
    <n v="0"/>
    <m/>
    <s v="at 17 or higher)"/>
    <x v="1"/>
    <n v="0"/>
    <n v="1"/>
  </r>
  <r>
    <x v="5"/>
    <x v="1"/>
    <d v="2022-10-08T00:00:00"/>
    <n v="19"/>
    <s v="ARMY"/>
    <s v="WAKE FOREST"/>
    <s v="GAME"/>
    <x v="8"/>
    <n v="500"/>
    <n v="40"/>
    <n v="0"/>
    <n v="-40"/>
    <s v="DK"/>
    <m/>
    <x v="1"/>
    <n v="1"/>
    <n v="0"/>
  </r>
  <r>
    <x v="5"/>
    <x v="1"/>
    <d v="2022-10-08T00:00:00"/>
    <n v="19"/>
    <s v="UTAH ST"/>
    <s v="AIR FORCE"/>
    <s v="GAME"/>
    <x v="1"/>
    <n v="11.5"/>
    <n v="80"/>
    <n v="152.72999999999999"/>
    <n v="72.72999999999999"/>
    <s v="MGM"/>
    <s v=" "/>
    <x v="0"/>
    <n v="0"/>
    <n v="0"/>
  </r>
  <r>
    <x v="5"/>
    <x v="1"/>
    <d v="2022-10-08T00:00:00"/>
    <n v="19"/>
    <s v="IOWA STATE"/>
    <s v="KANSAS STATE"/>
    <s v="GAME"/>
    <x v="1"/>
    <n v="1.5"/>
    <n v="80"/>
    <n v="152.72999999999999"/>
    <n v="72.72999999999999"/>
    <s v="MGM"/>
    <s v="at +1 or higher)"/>
    <x v="0"/>
    <n v="0"/>
    <n v="0"/>
  </r>
  <r>
    <x v="5"/>
    <x v="1"/>
    <d v="2022-10-08T00:00:00"/>
    <n v="19"/>
    <s v="IOWA STATE"/>
    <s v="KANSAS STATE"/>
    <s v="GAME"/>
    <x v="0"/>
    <n v="100"/>
    <n v="80"/>
    <n v="0"/>
    <n v="-80"/>
    <s v="DK"/>
    <s v="at +100 or better)"/>
    <x v="1"/>
    <n v="1"/>
    <n v="0"/>
  </r>
  <r>
    <x v="5"/>
    <x v="1"/>
    <d v="2022-10-08T00:00:00"/>
    <n v="19"/>
    <s v="KENTUCKY"/>
    <s v="SOUTH CAROLINA"/>
    <s v="GAME"/>
    <x v="1"/>
    <n v="-3.5"/>
    <n v="0"/>
    <n v="0"/>
    <n v="0"/>
    <m/>
    <s v="-3, QB out"/>
    <x v="1"/>
    <n v="0"/>
    <n v="1"/>
  </r>
  <r>
    <x v="5"/>
    <x v="1"/>
    <d v="2022-10-08T00:00:00"/>
    <n v="19"/>
    <s v="NOTRE DAME"/>
    <s v="BYU"/>
    <s v="GAME"/>
    <x v="1"/>
    <n v="-4"/>
    <n v="80"/>
    <n v="152.72999999999999"/>
    <n v="72.72999999999999"/>
    <s v="MGM"/>
    <s v="up to 4)"/>
    <x v="0"/>
    <n v="0"/>
    <n v="0"/>
  </r>
  <r>
    <x v="5"/>
    <x v="1"/>
    <d v="2022-10-08T00:00:00"/>
    <n v="19"/>
    <s v="NOTRE DAME"/>
    <s v="BYU"/>
    <s v="GAME"/>
    <x v="0"/>
    <n v="-185"/>
    <n v="120"/>
    <n v="184.86"/>
    <n v="64.860000000000014"/>
    <s v="MGM"/>
    <s v="up to -200)"/>
    <x v="0"/>
    <n v="0"/>
    <n v="0"/>
  </r>
  <r>
    <x v="5"/>
    <x v="1"/>
    <d v="2022-10-08T00:00:00"/>
    <n v="19"/>
    <s v="BC"/>
    <s v="CLEMSON"/>
    <s v="GAME"/>
    <x v="3"/>
    <n v="48.5"/>
    <n v="80"/>
    <n v="0"/>
    <n v="-80"/>
    <s v="MGM"/>
    <s v=" "/>
    <x v="1"/>
    <n v="1"/>
    <n v="0"/>
  </r>
  <r>
    <x v="5"/>
    <x v="1"/>
    <d v="2022-10-08T00:00:00"/>
    <n v="19"/>
    <s v="BC"/>
    <s v="CLEMSON"/>
    <s v="GAME"/>
    <x v="1"/>
    <n v="21"/>
    <n v="80"/>
    <n v="0"/>
    <n v="-80"/>
    <s v="DK"/>
    <s v=" "/>
    <x v="1"/>
    <n v="1"/>
    <n v="0"/>
  </r>
  <r>
    <x v="5"/>
    <x v="1"/>
    <d v="2022-10-08T00:00:00"/>
    <n v="19"/>
    <s v="FSU"/>
    <s v="NCST"/>
    <s v="GAME"/>
    <x v="1"/>
    <n v="3.5"/>
    <n v="80"/>
    <n v="152.72"/>
    <n v="72.72"/>
    <s v="DK"/>
    <s v="at 3 or higher)"/>
    <x v="0"/>
    <n v="0"/>
    <n v="0"/>
  </r>
  <r>
    <x v="5"/>
    <x v="1"/>
    <d v="2022-10-08T00:00:00"/>
    <n v="19"/>
    <s v="FSU"/>
    <s v="NCST"/>
    <s v="GAME"/>
    <x v="0"/>
    <n v="135"/>
    <n v="80"/>
    <n v="0"/>
    <n v="-80"/>
    <s v="MGM"/>
    <s v="at +125 or higher)"/>
    <x v="1"/>
    <n v="1"/>
    <n v="0"/>
  </r>
  <r>
    <x v="5"/>
    <x v="1"/>
    <d v="2022-10-08T00:00:00"/>
    <n v="19"/>
    <s v="A&amp;M"/>
    <s v="ALA"/>
    <s v="GAME"/>
    <x v="1"/>
    <n v="24.5"/>
    <n v="80"/>
    <n v="152.72999999999999"/>
    <n v="72.72999999999999"/>
    <s v="MGM"/>
    <s v="at +21 or higher)"/>
    <x v="0"/>
    <n v="0"/>
    <n v="0"/>
  </r>
  <r>
    <x v="5"/>
    <x v="1"/>
    <d v="2022-10-08T00:00:00"/>
    <n v="19"/>
    <s v="ARIZONA"/>
    <s v="OREGON"/>
    <s v="GAME"/>
    <x v="1"/>
    <n v="13.5"/>
    <n v="80"/>
    <n v="0"/>
    <n v="-80"/>
    <s v="MGM"/>
    <s v="at +11 or higher)"/>
    <x v="1"/>
    <n v="1"/>
    <n v="0"/>
  </r>
  <r>
    <x v="5"/>
    <x v="1"/>
    <d v="2022-10-08T00:00:00"/>
    <n v="19"/>
    <s v="ARIZONA"/>
    <s v="OREGON"/>
    <s v="GAME"/>
    <x v="8"/>
    <n v="400"/>
    <n v="40"/>
    <n v="0"/>
    <n v="-40"/>
    <s v="DK"/>
    <m/>
    <x v="1"/>
    <n v="1"/>
    <n v="0"/>
  </r>
  <r>
    <x v="5"/>
    <x v="1"/>
    <d v="2022-10-08T00:00:00"/>
    <n v="22"/>
    <s v="STANFORD"/>
    <s v="OREGON ST."/>
    <s v="GAME"/>
    <x v="3"/>
    <n v="53.5"/>
    <n v="80"/>
    <n v="152.72999999999999"/>
    <n v="72.72999999999999"/>
    <s v="MGM"/>
    <s v=" "/>
    <x v="0"/>
    <n v="0"/>
    <n v="0"/>
  </r>
  <r>
    <x v="5"/>
    <x v="1"/>
    <d v="2022-10-08T00:00:00"/>
    <n v="22"/>
    <s v="STANFORD"/>
    <s v="OREGON ST."/>
    <s v="GAME"/>
    <x v="1"/>
    <n v="4.5"/>
    <n v="80"/>
    <n v="156.19"/>
    <n v="76.19"/>
    <s v="DK"/>
    <s v="at +6 or higher)"/>
    <x v="0"/>
    <n v="0"/>
    <n v="0"/>
  </r>
  <r>
    <x v="5"/>
    <x v="1"/>
    <d v="2022-10-08T00:00:00"/>
    <n v="22"/>
    <s v="STANFORD"/>
    <s v="OREGON ST."/>
    <s v="GAME"/>
    <x v="0"/>
    <n v="165"/>
    <n v="80"/>
    <n v="0"/>
    <n v="-80"/>
    <s v="DK"/>
    <s v="at +180 or higher)"/>
    <x v="1"/>
    <n v="1"/>
    <n v="0"/>
  </r>
  <r>
    <x v="5"/>
    <x v="2"/>
    <d v="2022-10-09T00:00:00"/>
    <n v="0"/>
    <s v="PACKERS"/>
    <s v="JAGS"/>
    <s v="GAME"/>
    <x v="9"/>
    <s v="-2,-1"/>
    <n v="100"/>
    <n v="0"/>
    <n v="-100"/>
    <s v="DK"/>
    <m/>
    <x v="1"/>
    <n v="1"/>
    <n v="0"/>
  </r>
  <r>
    <x v="5"/>
    <x v="2"/>
    <d v="2022-10-09T00:00:00"/>
    <n v="0"/>
    <s v="BUCKS"/>
    <s v="COMMANDERS"/>
    <s v="GAME"/>
    <x v="9"/>
    <s v="-1.5,8.5"/>
    <n v="0"/>
    <m/>
    <n v="0"/>
    <m/>
    <m/>
    <x v="1"/>
    <n v="0"/>
    <n v="1"/>
  </r>
  <r>
    <x v="5"/>
    <x v="2"/>
    <d v="2022-10-06T00:00:00"/>
    <n v="22"/>
    <s v="BRONCOS"/>
    <s v="COLTS"/>
    <s v="GAME"/>
    <x v="3"/>
    <n v="42"/>
    <n v="100"/>
    <n v="0"/>
    <n v="-100"/>
    <s v="DK,MGM"/>
    <s v="at 43 or less)"/>
    <x v="1"/>
    <n v="1"/>
    <n v="0"/>
  </r>
  <r>
    <x v="5"/>
    <x v="2"/>
    <d v="2022-10-09T00:00:00"/>
    <n v="22"/>
    <s v="SEAHAWAKS"/>
    <s v="SAINTS"/>
    <s v="GAME"/>
    <x v="2"/>
    <n v="45.5"/>
    <n v="100"/>
    <n v="0"/>
    <n v="-100"/>
    <s v=" "/>
    <s v="down to 45)"/>
    <x v="1"/>
    <n v="1"/>
    <n v="0"/>
  </r>
  <r>
    <x v="5"/>
    <x v="2"/>
    <d v="2022-10-09T00:00:00"/>
    <n v="22"/>
    <s v="GIANTS"/>
    <s v="PACKERS"/>
    <s v="GAME"/>
    <x v="3"/>
    <n v="41.5"/>
    <n v="100"/>
    <n v="190.9"/>
    <n v="90.9"/>
    <m/>
    <s v="up to 44)"/>
    <x v="0"/>
    <n v="0"/>
    <n v="0"/>
  </r>
  <r>
    <x v="5"/>
    <x v="2"/>
    <d v="2022-10-09T00:00:00"/>
    <n v="22"/>
    <s v="STEELERS"/>
    <s v="BILLS"/>
    <s v="GAME"/>
    <x v="1"/>
    <n v="14"/>
    <n v="100"/>
    <n v="0"/>
    <n v="-100"/>
    <s v="MGM"/>
    <s v="down to 13)"/>
    <x v="1"/>
    <n v="1"/>
    <n v="0"/>
  </r>
  <r>
    <x v="5"/>
    <x v="2"/>
    <d v="2022-10-09T00:00:00"/>
    <n v="22"/>
    <s v="BILLS"/>
    <m/>
    <s v="GAME"/>
    <x v="6"/>
    <n v="29.5"/>
    <n v="0"/>
    <m/>
    <n v="0"/>
    <m/>
    <s v="take at 30 or higher)"/>
    <x v="1"/>
    <n v="0"/>
    <n v="1"/>
  </r>
  <r>
    <x v="5"/>
    <x v="2"/>
    <d v="2022-10-09T00:00:00"/>
    <n v="22"/>
    <s v="FALCONS"/>
    <s v="BUCS"/>
    <s v="GAME"/>
    <x v="1"/>
    <n v="10"/>
    <n v="100"/>
    <n v="190.9"/>
    <n v="90.9"/>
    <s v="MGM"/>
    <s v="take at 8 or up)"/>
    <x v="0"/>
    <n v="0"/>
    <n v="0"/>
  </r>
  <r>
    <x v="5"/>
    <x v="2"/>
    <d v="2022-10-09T00:00:00"/>
    <n v="22"/>
    <s v="FALCONS"/>
    <m/>
    <s v="GAME"/>
    <x v="5"/>
    <n v="17.5"/>
    <n v="100"/>
    <n v="0"/>
    <n v="-100"/>
    <s v="DK"/>
    <s v="take at 21 or less)"/>
    <x v="1"/>
    <n v="1"/>
    <n v="0"/>
  </r>
  <r>
    <x v="5"/>
    <x v="2"/>
    <d v="2022-10-09T00:00:00"/>
    <n v="22"/>
    <s v="COMMANDERS"/>
    <s v="TITANS"/>
    <s v="GAME"/>
    <x v="1"/>
    <n v="1.5"/>
    <n v="0"/>
    <m/>
    <n v="0"/>
    <m/>
    <s v="only at +2 or higher)"/>
    <x v="1"/>
    <n v="0"/>
    <n v="1"/>
  </r>
  <r>
    <x v="5"/>
    <x v="2"/>
    <d v="2022-10-09T00:00:00"/>
    <n v="22"/>
    <s v="JETS"/>
    <s v="DOLPHINS"/>
    <s v="GAME"/>
    <x v="1"/>
    <n v="3.5"/>
    <n v="100"/>
    <n v="190.9"/>
    <n v="90.9"/>
    <s v="DK"/>
    <s v="if 3 or more)"/>
    <x v="0"/>
    <n v="0"/>
    <n v="0"/>
  </r>
  <r>
    <x v="5"/>
    <x v="2"/>
    <d v="2022-10-09T00:00:00"/>
    <n v="22"/>
    <s v="BROWNS"/>
    <s v="CHARGERS"/>
    <s v="GAME"/>
    <x v="1"/>
    <n v="2"/>
    <n v="100"/>
    <n v="100"/>
    <n v="0"/>
    <s v="DK"/>
    <s v="if 1 or higher)"/>
    <x v="1"/>
    <n v="0"/>
    <n v="1"/>
  </r>
  <r>
    <x v="5"/>
    <x v="2"/>
    <d v="2022-10-09T00:00:00"/>
    <n v="22"/>
    <s v="LIONS"/>
    <s v="PATS"/>
    <s v="GAME"/>
    <x v="1"/>
    <n v="3.5"/>
    <n v="100"/>
    <n v="0"/>
    <n v="-100"/>
    <s v="MGM"/>
    <s v="if 3 or more)"/>
    <x v="1"/>
    <n v="1"/>
    <n v="0"/>
  </r>
  <r>
    <x v="5"/>
    <x v="2"/>
    <d v="2022-10-09T00:00:00"/>
    <n v="22"/>
    <s v="PATS"/>
    <m/>
    <s v="GAME"/>
    <x v="6"/>
    <n v="24.5"/>
    <n v="100"/>
    <n v="0"/>
    <n v="-100"/>
    <s v="MGM"/>
    <s v="take at 24 or higher)"/>
    <x v="1"/>
    <n v="1"/>
    <n v="0"/>
  </r>
  <r>
    <x v="5"/>
    <x v="2"/>
    <d v="2022-10-09T00:00:00"/>
    <n v="22"/>
    <s v="PANTHERS"/>
    <s v="49ERS"/>
    <s v="GAME"/>
    <x v="1"/>
    <n v="6.5"/>
    <n v="100"/>
    <n v="0"/>
    <n v="-100"/>
    <s v="MGM"/>
    <s v="if 4 or more)"/>
    <x v="1"/>
    <n v="1"/>
    <n v="0"/>
  </r>
  <r>
    <x v="5"/>
    <x v="2"/>
    <d v="2022-10-09T00:00:00"/>
    <n v="22"/>
    <s v="PANTHERS"/>
    <s v="49ERS"/>
    <s v="GAME"/>
    <x v="0"/>
    <n v="225"/>
    <n v="100"/>
    <n v="0"/>
    <n v="-100"/>
    <s v="DK"/>
    <s v="if +200 or higher)"/>
    <x v="1"/>
    <n v="1"/>
    <n v="0"/>
  </r>
  <r>
    <x v="5"/>
    <x v="2"/>
    <d v="2022-10-09T00:00:00"/>
    <n v="22"/>
    <s v="49ERS"/>
    <s v="PANTHERS"/>
    <s v="GAME"/>
    <x v="3"/>
    <n v="39.5"/>
    <n v="100"/>
    <n v="191"/>
    <n v="91"/>
    <s v="MGM"/>
    <s v="at 40 or less)"/>
    <x v="0"/>
    <n v="0"/>
    <n v="0"/>
  </r>
  <r>
    <x v="5"/>
    <x v="2"/>
    <d v="2022-10-09T00:00:00"/>
    <n v="22"/>
    <s v="CARDINALS"/>
    <s v="EAGLES"/>
    <s v="GAME"/>
    <x v="1"/>
    <n v="5"/>
    <n v="100"/>
    <n v="190.9"/>
    <n v="90.9"/>
    <s v="DK"/>
    <s v="if less than 6)"/>
    <x v="0"/>
    <n v="0"/>
    <n v="0"/>
  </r>
  <r>
    <x v="5"/>
    <x v="2"/>
    <d v="2022-10-09T00:00:00"/>
    <n v="22"/>
    <s v="EAGLES"/>
    <m/>
    <s v="GAME"/>
    <x v="6"/>
    <n v="27"/>
    <n v="100"/>
    <n v="190.9"/>
    <n v="90.9"/>
    <m/>
    <s v="at 26 or higher)"/>
    <x v="0"/>
    <n v="0"/>
    <n v="0"/>
  </r>
  <r>
    <x v="6"/>
    <x v="0"/>
    <d v="2022-10-14T00:00:00"/>
    <n v="0"/>
    <s v="BRENTFORD"/>
    <s v="BRIGHTON"/>
    <s v="GAME"/>
    <x v="4"/>
    <n v="240"/>
    <n v="80"/>
    <n v="0"/>
    <n v="-80"/>
    <m/>
    <s v="good at +225 or higher)"/>
    <x v="1"/>
    <n v="1"/>
    <n v="0"/>
  </r>
  <r>
    <x v="6"/>
    <x v="0"/>
    <d v="2022-10-15T00:00:00"/>
    <n v="0"/>
    <s v="TOTTENHAM"/>
    <s v="EVERTON"/>
    <s v="GAME"/>
    <x v="3"/>
    <n v="2.5"/>
    <n v="80"/>
    <n v="0"/>
    <n v="-80"/>
    <m/>
    <s v="only at 2 1/2)"/>
    <x v="1"/>
    <n v="1"/>
    <n v="0"/>
  </r>
  <r>
    <x v="6"/>
    <x v="0"/>
    <d v="2022-10-15T00:00:00"/>
    <n v="0"/>
    <s v="FULHAM"/>
    <s v="BOURNEMOUTH"/>
    <s v="GAME"/>
    <x v="0"/>
    <n v="-115"/>
    <n v="100"/>
    <n v="0"/>
    <n v="-100"/>
    <m/>
    <s v="good up to -150)"/>
    <x v="1"/>
    <n v="1"/>
    <n v="0"/>
  </r>
  <r>
    <x v="6"/>
    <x v="0"/>
    <d v="2022-10-15T00:00:00"/>
    <n v="0"/>
    <s v="WOLVES"/>
    <s v="NOTTINGHAM"/>
    <s v="GAME"/>
    <x v="0"/>
    <n v="-140"/>
    <n v="100"/>
    <n v="171.42"/>
    <n v="71.419999999999987"/>
    <m/>
    <s v="good up to -150)"/>
    <x v="0"/>
    <n v="0"/>
    <n v="0"/>
  </r>
  <r>
    <x v="6"/>
    <x v="0"/>
    <d v="2022-10-16T00:00:00"/>
    <n v="0"/>
    <s v="MANU"/>
    <s v="NEWCASTLE"/>
    <s v="GAME"/>
    <x v="3"/>
    <n v="2.5"/>
    <n v="100"/>
    <n v="0"/>
    <n v="-100"/>
    <s v="DK"/>
    <s v="only at 2 1/2)"/>
    <x v="1"/>
    <n v="1"/>
    <n v="0"/>
  </r>
  <r>
    <x v="6"/>
    <x v="0"/>
    <d v="2022-10-16T00:00:00"/>
    <n v="0"/>
    <s v="LEEDS"/>
    <s v="ARSENAL"/>
    <s v="GAME"/>
    <x v="0"/>
    <n v="500"/>
    <n v="100"/>
    <n v="0"/>
    <n v="-100"/>
    <s v="DK"/>
    <s v="good down to +400)"/>
    <x v="1"/>
    <n v="1"/>
    <n v="0"/>
  </r>
  <r>
    <x v="6"/>
    <x v="0"/>
    <d v="2022-10-16T00:00:00"/>
    <n v="0"/>
    <s v="ASTON VILLA"/>
    <s v="CHELSEA"/>
    <s v="GAME"/>
    <x v="0"/>
    <n v="360"/>
    <n v="100"/>
    <n v="0"/>
    <n v="-100"/>
    <s v="DK"/>
    <s v="good down to +300)"/>
    <x v="1"/>
    <n v="1"/>
    <n v="0"/>
  </r>
  <r>
    <x v="6"/>
    <x v="0"/>
    <d v="2022-10-16T00:00:00"/>
    <n v="0"/>
    <s v="SOUTHAMPTON"/>
    <s v="WEST HAM"/>
    <s v="GAME"/>
    <x v="4"/>
    <n v="240"/>
    <n v="100"/>
    <n v="340"/>
    <n v="240"/>
    <s v="DK"/>
    <s v="good down to +225)"/>
    <x v="0"/>
    <n v="0"/>
    <n v="0"/>
  </r>
  <r>
    <x v="6"/>
    <x v="0"/>
    <d v="2022-10-16T00:00:00"/>
    <n v="0"/>
    <s v="SOUTHAMPTON"/>
    <s v="WEST HAM"/>
    <s v="GAME"/>
    <x v="2"/>
    <n v="2.5"/>
    <n v="100"/>
    <n v="190.9"/>
    <n v="90.9"/>
    <s v="MGM"/>
    <s v="good only at 2 1/2)"/>
    <x v="0"/>
    <n v="0"/>
    <n v="0"/>
  </r>
  <r>
    <x v="6"/>
    <x v="0"/>
    <d v="2022-10-16T00:00:00"/>
    <n v="0"/>
    <s v="LIVERPOOL"/>
    <s v="MAN CITY"/>
    <s v="GAME"/>
    <x v="0"/>
    <n v="280"/>
    <n v="100"/>
    <n v="380"/>
    <n v="280"/>
    <s v="DK"/>
    <s v="good down to +200)"/>
    <x v="0"/>
    <n v="0"/>
    <n v="0"/>
  </r>
  <r>
    <x v="6"/>
    <x v="1"/>
    <d v="2022-10-13T00:00:00"/>
    <n v="0"/>
    <s v="BAYLOR"/>
    <s v="WVA"/>
    <s v="GAME"/>
    <x v="2"/>
    <n v="54.5"/>
    <n v="100"/>
    <n v="0"/>
    <n v="-100"/>
    <s v="MGM"/>
    <s v="good down to 54)"/>
    <x v="1"/>
    <n v="1"/>
    <n v="0"/>
  </r>
  <r>
    <x v="6"/>
    <x v="1"/>
    <d v="2022-10-13T00:00:00"/>
    <n v="0"/>
    <s v="WVA"/>
    <s v="BAYLOR"/>
    <s v="GAME"/>
    <x v="1"/>
    <n v="3.5"/>
    <n v="80"/>
    <n v="152.72999999999999"/>
    <n v="72.72999999999999"/>
    <s v="MGM"/>
    <s v="good down to +3)"/>
    <x v="0"/>
    <n v="0"/>
    <n v="0"/>
  </r>
  <r>
    <x v="6"/>
    <x v="1"/>
    <d v="2022-10-13T00:00:00"/>
    <n v="0"/>
    <s v="WVA"/>
    <s v="BAYLOR"/>
    <s v="GAME"/>
    <x v="0"/>
    <n v="140"/>
    <n v="80"/>
    <n v="192"/>
    <n v="112"/>
    <s v="DK"/>
    <s v="good down to +120)"/>
    <x v="0"/>
    <n v="0"/>
    <n v="0"/>
  </r>
  <r>
    <x v="6"/>
    <x v="1"/>
    <d v="2022-10-15T00:00:00"/>
    <n v="12"/>
    <s v="PENNST"/>
    <s v="MICH"/>
    <s v="GAME"/>
    <x v="1"/>
    <n v="7"/>
    <n v="100"/>
    <n v="0"/>
    <n v="-100"/>
    <s v="DK"/>
    <s v="good down to +6)"/>
    <x v="1"/>
    <n v="1"/>
    <n v="0"/>
  </r>
  <r>
    <x v="6"/>
    <x v="1"/>
    <d v="2022-10-15T00:00:00"/>
    <n v="12"/>
    <s v="PENNST"/>
    <s v="MICH"/>
    <s v="GAME"/>
    <x v="0"/>
    <n v="230"/>
    <n v="100"/>
    <n v="0"/>
    <n v="-100"/>
    <s v="DK"/>
    <s v="good down to +200)"/>
    <x v="1"/>
    <n v="1"/>
    <n v="0"/>
  </r>
  <r>
    <x v="6"/>
    <x v="1"/>
    <d v="2022-10-15T00:00:00"/>
    <n v="12"/>
    <s v="IL"/>
    <s v="MN"/>
    <s v="GAME"/>
    <x v="1"/>
    <n v="6.5"/>
    <n v="0"/>
    <n v="0"/>
    <n v="0"/>
    <m/>
    <s v="good down to +6)"/>
    <x v="1"/>
    <n v="0"/>
    <n v="1"/>
  </r>
  <r>
    <x v="6"/>
    <x v="1"/>
    <d v="2022-10-15T00:00:00"/>
    <n v="12"/>
    <s v="IOWA ST"/>
    <s v="TEXAS"/>
    <s v="GAME"/>
    <x v="1"/>
    <n v="16"/>
    <n v="100"/>
    <n v="190.91"/>
    <n v="90.91"/>
    <s v="MGM"/>
    <s v="good down to +14)"/>
    <x v="0"/>
    <n v="0"/>
    <n v="0"/>
  </r>
  <r>
    <x v="6"/>
    <x v="1"/>
    <d v="2022-10-15T00:00:00"/>
    <n v="12"/>
    <s v="IOWA ST"/>
    <s v="TEXAS"/>
    <s v="GAME"/>
    <x v="8"/>
    <n v="550"/>
    <n v="100"/>
    <n v="0"/>
    <n v="-100"/>
    <s v="MGM"/>
    <s v="LS)"/>
    <x v="1"/>
    <n v="1"/>
    <n v="0"/>
  </r>
  <r>
    <x v="6"/>
    <x v="1"/>
    <d v="2022-10-15T00:00:00"/>
    <n v="12"/>
    <s v="OKLAHOMA"/>
    <s v="KANSAS"/>
    <s v="GAME"/>
    <x v="1"/>
    <n v="-9"/>
    <n v="100"/>
    <n v="195.23"/>
    <n v="95.22999999999999"/>
    <s v="DK"/>
    <s v="good up to -10)"/>
    <x v="0"/>
    <n v="0"/>
    <n v="0"/>
  </r>
  <r>
    <x v="6"/>
    <x v="1"/>
    <d v="2022-10-15T00:00:00"/>
    <n v="12"/>
    <s v="OKLAHOMA"/>
    <s v="KANSAS"/>
    <s v="GAME"/>
    <x v="0"/>
    <n v="-325"/>
    <n v="0"/>
    <n v="0"/>
    <n v="0"/>
    <m/>
    <s v="good up to -400)"/>
    <x v="1"/>
    <n v="0"/>
    <n v="1"/>
  </r>
  <r>
    <x v="6"/>
    <x v="1"/>
    <d v="2022-10-15T00:00:00"/>
    <n v="12"/>
    <s v="AUB"/>
    <s v="MS"/>
    <s v="GAME"/>
    <x v="2"/>
    <n v="55.5"/>
    <n v="80"/>
    <n v="0"/>
    <n v="-80"/>
    <s v="MGM"/>
    <s v="good down to 54)"/>
    <x v="1"/>
    <n v="1"/>
    <n v="0"/>
  </r>
  <r>
    <x v="6"/>
    <x v="1"/>
    <d v="2022-10-15T00:00:00"/>
    <n v="12"/>
    <s v="AUB"/>
    <s v="MS"/>
    <s v="GAME"/>
    <x v="1"/>
    <n v="15.5"/>
    <n v="80"/>
    <n v="152.72"/>
    <n v="72.72"/>
    <s v="DK"/>
    <m/>
    <x v="0"/>
    <n v="0"/>
    <n v="0"/>
  </r>
  <r>
    <x v="6"/>
    <x v="1"/>
    <d v="2022-10-15T00:00:00"/>
    <n v="12"/>
    <s v="AUB"/>
    <s v="MS"/>
    <s v="GAME"/>
    <x v="8"/>
    <n v="510"/>
    <n v="40"/>
    <n v="0"/>
    <n v="-40"/>
    <s v="DK"/>
    <s v="LS)"/>
    <x v="1"/>
    <n v="1"/>
    <n v="0"/>
  </r>
  <r>
    <x v="6"/>
    <x v="1"/>
    <d v="2022-10-15T00:00:00"/>
    <n v="12"/>
    <s v="MIAMI"/>
    <s v="VATECH"/>
    <s v="GAME"/>
    <x v="1"/>
    <n v="-7.5"/>
    <n v="100"/>
    <n v="0"/>
    <n v="-100"/>
    <s v="MGM"/>
    <s v="good up to -10)"/>
    <x v="1"/>
    <n v="1"/>
    <n v="0"/>
  </r>
  <r>
    <x v="6"/>
    <x v="1"/>
    <d v="2022-10-15T00:00:00"/>
    <n v="12"/>
    <s v="MIAMI"/>
    <s v="VATECH"/>
    <s v="GAME"/>
    <x v="0"/>
    <n v="-275"/>
    <n v="0"/>
    <n v="0"/>
    <n v="0"/>
    <m/>
    <s v="good up to -400)"/>
    <x v="1"/>
    <n v="0"/>
    <n v="1"/>
  </r>
  <r>
    <x v="6"/>
    <x v="1"/>
    <d v="2022-10-15T00:00:00"/>
    <n v="12"/>
    <s v="COLORADO"/>
    <s v="CAL"/>
    <s v="GAME"/>
    <x v="1"/>
    <n v="14.5"/>
    <n v="100"/>
    <n v="195.24"/>
    <n v="95.240000000000009"/>
    <s v="MGM"/>
    <s v="good down to +14)"/>
    <x v="0"/>
    <n v="0"/>
    <n v="0"/>
  </r>
  <r>
    <x v="6"/>
    <x v="1"/>
    <d v="2022-10-15T00:00:00"/>
    <n v="12"/>
    <s v="COLORADO"/>
    <s v="CAL"/>
    <s v="GAME"/>
    <x v="8"/>
    <n v="510"/>
    <n v="50"/>
    <n v="305"/>
    <n v="255"/>
    <s v="DK"/>
    <s v="LS)"/>
    <x v="0"/>
    <n v="0"/>
    <n v="0"/>
  </r>
  <r>
    <x v="6"/>
    <x v="1"/>
    <d v="2022-10-15T00:00:00"/>
    <n v="15"/>
    <s v="ALA"/>
    <s v="TN"/>
    <s v="GAME"/>
    <x v="1"/>
    <n v="-7.5"/>
    <n v="100"/>
    <n v="0"/>
    <n v="-100"/>
    <s v="MGM"/>
    <s v="good up to -10)"/>
    <x v="1"/>
    <n v="1"/>
    <n v="0"/>
  </r>
  <r>
    <x v="6"/>
    <x v="1"/>
    <d v="2022-10-15T00:00:00"/>
    <n v="15"/>
    <s v="ALA"/>
    <s v="TN"/>
    <s v="GAME"/>
    <x v="0"/>
    <n v="-275"/>
    <n v="0"/>
    <n v="0"/>
    <n v="0"/>
    <m/>
    <s v="good up to -400)"/>
    <x v="1"/>
    <n v="0"/>
    <n v="1"/>
  </r>
  <r>
    <x v="6"/>
    <x v="1"/>
    <d v="2022-10-15T00:00:00"/>
    <n v="15"/>
    <s v="OKST"/>
    <s v="TCU"/>
    <s v="GAME"/>
    <x v="2"/>
    <n v="68.5"/>
    <n v="100"/>
    <n v="0"/>
    <n v="-100"/>
    <s v="MGM"/>
    <s v="good down to 66)"/>
    <x v="1"/>
    <n v="1"/>
    <n v="0"/>
  </r>
  <r>
    <x v="6"/>
    <x v="1"/>
    <d v="2022-10-15T00:00:00"/>
    <n v="15"/>
    <s v="MTSU"/>
    <s v="WESTERN KY"/>
    <s v="GAME"/>
    <x v="1"/>
    <n v="8"/>
    <n v="100"/>
    <n v="0"/>
    <n v="-100"/>
    <s v="MGM"/>
    <s v="good down to +7)"/>
    <x v="1"/>
    <n v="1"/>
    <n v="0"/>
  </r>
  <r>
    <x v="6"/>
    <x v="1"/>
    <d v="2022-10-15T00:00:00"/>
    <n v="15"/>
    <s v="GA SOUTHERN"/>
    <s v="JMU"/>
    <s v="GAME"/>
    <x v="1"/>
    <n v="12.5"/>
    <n v="100"/>
    <n v="200"/>
    <n v="100"/>
    <s v="DK"/>
    <s v="good down to +10)"/>
    <x v="0"/>
    <n v="0"/>
    <n v="0"/>
  </r>
  <r>
    <x v="6"/>
    <x v="1"/>
    <d v="2022-10-15T00:00:00"/>
    <n v="15"/>
    <s v="USF"/>
    <s v="TULANE"/>
    <s v="GAME"/>
    <x v="1"/>
    <n v="12"/>
    <n v="100"/>
    <n v="0"/>
    <n v="-100"/>
    <s v="MGM"/>
    <s v="good down to +10)"/>
    <x v="1"/>
    <n v="1"/>
    <n v="0"/>
  </r>
  <r>
    <x v="6"/>
    <x v="1"/>
    <d v="2022-10-15T00:00:00"/>
    <n v="15"/>
    <s v="USF"/>
    <s v="TULANE"/>
    <s v="GAME"/>
    <x v="8"/>
    <n v="350"/>
    <n v="100"/>
    <n v="0"/>
    <n v="-100"/>
    <s v="DK"/>
    <s v="LS)"/>
    <x v="1"/>
    <n v="1"/>
    <n v="0"/>
  </r>
  <r>
    <x v="6"/>
    <x v="1"/>
    <d v="2022-10-15T00:00:00"/>
    <n v="15"/>
    <s v="SYRACUSE"/>
    <s v="NCST"/>
    <s v="GAME"/>
    <x v="1"/>
    <n v="-3"/>
    <n v="100"/>
    <n v="186.96"/>
    <n v="86.960000000000008"/>
    <s v="MGM"/>
    <s v="cricket"/>
    <x v="0"/>
    <n v="0"/>
    <n v="0"/>
  </r>
  <r>
    <x v="6"/>
    <x v="1"/>
    <d v="2022-10-15T00:00:00"/>
    <n v="19"/>
    <s v="NEB"/>
    <s v="PURDUE"/>
    <s v="GAME"/>
    <x v="1"/>
    <n v="14"/>
    <n v="100"/>
    <n v="190.91"/>
    <n v="90.91"/>
    <s v="MGM"/>
    <s v="good down to +13)"/>
    <x v="0"/>
    <n v="0"/>
    <n v="0"/>
  </r>
  <r>
    <x v="6"/>
    <x v="1"/>
    <d v="2022-10-15T00:00:00"/>
    <n v="19"/>
    <s v="KY"/>
    <s v="MSST"/>
    <s v="GAME"/>
    <x v="1"/>
    <n v="3.5"/>
    <n v="100"/>
    <n v="190.91"/>
    <n v="90.91"/>
    <s v="MGM"/>
    <s v="good down to +3)"/>
    <x v="0"/>
    <n v="0"/>
    <n v="0"/>
  </r>
  <r>
    <x v="6"/>
    <x v="1"/>
    <d v="2022-10-15T00:00:00"/>
    <n v="19"/>
    <s v="KY"/>
    <s v="MSST"/>
    <s v="GAME"/>
    <x v="0"/>
    <n v="145"/>
    <n v="100"/>
    <n v="245"/>
    <n v="145"/>
    <s v="DK"/>
    <s v="good down to +130)"/>
    <x v="0"/>
    <n v="0"/>
    <n v="0"/>
  </r>
  <r>
    <x v="6"/>
    <x v="1"/>
    <d v="2022-10-15T00:00:00"/>
    <n v="19"/>
    <s v="UNC"/>
    <s v="DUKE"/>
    <s v="GAME"/>
    <x v="1"/>
    <n v="-7"/>
    <n v="100"/>
    <n v="0"/>
    <n v="-100"/>
    <s v="DK"/>
    <s v="good up to -10)"/>
    <x v="1"/>
    <n v="1"/>
    <n v="0"/>
  </r>
  <r>
    <x v="6"/>
    <x v="1"/>
    <d v="2022-10-15T00:00:00"/>
    <n v="19"/>
    <s v="UNC"/>
    <s v="DUKE"/>
    <s v="GAME"/>
    <x v="0"/>
    <n v="-250"/>
    <n v="0"/>
    <n v="0"/>
    <n v="0"/>
    <m/>
    <s v="good up to -400)"/>
    <x v="1"/>
    <n v="0"/>
    <n v="1"/>
  </r>
  <r>
    <x v="6"/>
    <x v="1"/>
    <d v="2022-10-15T00:00:00"/>
    <n v="19"/>
    <s v="USC"/>
    <s v="UTAH"/>
    <s v="GAME"/>
    <x v="1"/>
    <n v="3.5"/>
    <n v="100"/>
    <n v="215"/>
    <n v="115"/>
    <s v="DK"/>
    <s v="good down to +1)"/>
    <x v="0"/>
    <n v="0"/>
    <n v="0"/>
  </r>
  <r>
    <x v="6"/>
    <x v="1"/>
    <d v="2022-10-15T00:00:00"/>
    <n v="19"/>
    <s v="USC"/>
    <s v="UTAH"/>
    <s v="GAME"/>
    <x v="0"/>
    <n v="140"/>
    <n v="100"/>
    <n v="0"/>
    <n v="-100"/>
    <s v="DK"/>
    <s v="good down to +110)"/>
    <x v="1"/>
    <n v="1"/>
    <n v="0"/>
  </r>
  <r>
    <x v="6"/>
    <x v="1"/>
    <d v="2022-10-15T00:00:00"/>
    <n v="21"/>
    <s v="UNLV"/>
    <s v="AIR FORCE"/>
    <s v="GAME"/>
    <x v="1"/>
    <n v="10"/>
    <n v="100"/>
    <n v="0"/>
    <n v="-100"/>
    <s v="MGM"/>
    <s v="good down to +8)"/>
    <x v="1"/>
    <n v="1"/>
    <n v="0"/>
  </r>
  <r>
    <x v="6"/>
    <x v="1"/>
    <d v="2022-10-15T00:00:00"/>
    <n v="21"/>
    <s v="UNLV"/>
    <s v="AIR FORCE"/>
    <s v="GAME"/>
    <x v="0"/>
    <n v="300"/>
    <n v="100"/>
    <n v="0"/>
    <n v="-100"/>
    <s v="DK"/>
    <s v="good down to +250)"/>
    <x v="1"/>
    <n v="1"/>
    <n v="0"/>
  </r>
  <r>
    <x v="6"/>
    <x v="1"/>
    <d v="2022-10-15T00:00:00"/>
    <n v="21"/>
    <s v="FRESNO"/>
    <s v="SJST"/>
    <s v="GAME"/>
    <x v="1"/>
    <n v="7.5"/>
    <n v="100"/>
    <n v="190.91"/>
    <n v="90.91"/>
    <s v="MGM"/>
    <s v="good down to +7)"/>
    <x v="0"/>
    <n v="0"/>
    <n v="0"/>
  </r>
  <r>
    <x v="6"/>
    <x v="1"/>
    <d v="2022-10-15T00:00:00"/>
    <n v="24"/>
    <s v="NEVADA"/>
    <s v="HAWAII"/>
    <s v="GAME"/>
    <x v="2"/>
    <n v="52"/>
    <n v="100"/>
    <n v="190.9"/>
    <n v="90.9"/>
    <s v="DK"/>
    <s v="free bet"/>
    <x v="0"/>
    <n v="0"/>
    <n v="0"/>
  </r>
  <r>
    <x v="6"/>
    <x v="2"/>
    <d v="2022-10-16T00:00:00"/>
    <n v="13"/>
    <s v="FALCONS"/>
    <s v="49ERS"/>
    <s v="GAME"/>
    <x v="0"/>
    <n v="190"/>
    <n v="100"/>
    <n v="290"/>
    <n v="190"/>
    <s v="DK"/>
    <s v="good down to +180)"/>
    <x v="0"/>
    <n v="0"/>
    <n v="0"/>
  </r>
  <r>
    <x v="6"/>
    <x v="2"/>
    <d v="2022-10-16T00:00:00"/>
    <n v="13"/>
    <s v="FALCONS"/>
    <m/>
    <s v="GAME"/>
    <x v="5"/>
    <n v="20.5"/>
    <n v="0"/>
    <n v="0"/>
    <n v="0"/>
    <m/>
    <s v="good up to 20)"/>
    <x v="1"/>
    <n v="0"/>
    <n v="1"/>
  </r>
  <r>
    <x v="6"/>
    <x v="2"/>
    <d v="2022-10-16T00:00:00"/>
    <n v="13"/>
    <s v="PATS"/>
    <s v="BROWNS"/>
    <s v="GAME"/>
    <x v="3"/>
    <n v="43"/>
    <n v="100"/>
    <n v="190.91"/>
    <n v="90.91"/>
    <s v="MGM"/>
    <s v="good up to 44)"/>
    <x v="0"/>
    <n v="0"/>
    <n v="0"/>
  </r>
  <r>
    <x v="6"/>
    <x v="2"/>
    <d v="2022-10-16T00:00:00"/>
    <n v="13"/>
    <s v="PACKERS"/>
    <s v="JETS"/>
    <s v="GAME"/>
    <x v="1"/>
    <n v="-7.5"/>
    <n v="0"/>
    <n v="0"/>
    <n v="0"/>
    <s v="DK"/>
    <s v="good up to -9)"/>
    <x v="1"/>
    <n v="0"/>
    <n v="1"/>
  </r>
  <r>
    <x v="6"/>
    <x v="2"/>
    <d v="2022-10-16T00:00:00"/>
    <n v="13"/>
    <s v="JAGS"/>
    <m/>
    <s v="GAME"/>
    <x v="5"/>
    <n v="19.5"/>
    <n v="100"/>
    <n v="180"/>
    <n v="80"/>
    <s v="DK"/>
    <s v="good up to 21)"/>
    <x v="0"/>
    <n v="0"/>
    <n v="0"/>
  </r>
  <r>
    <x v="6"/>
    <x v="2"/>
    <d v="2022-10-16T00:00:00"/>
    <n v="13"/>
    <s v="DOLPHINS"/>
    <s v="VIKINGS"/>
    <s v="GAME"/>
    <x v="1"/>
    <n v="3"/>
    <n v="100"/>
    <n v="0"/>
    <n v="-100"/>
    <s v="MGM"/>
    <s v="good down to +3)"/>
    <x v="1"/>
    <n v="1"/>
    <n v="0"/>
  </r>
  <r>
    <x v="6"/>
    <x v="2"/>
    <d v="2022-10-16T00:00:00"/>
    <n v="13"/>
    <s v="BENGALS"/>
    <s v="SAINTS"/>
    <s v="GAME"/>
    <x v="3"/>
    <n v="43"/>
    <n v="100"/>
    <n v="190.91"/>
    <n v="90.91"/>
    <s v="MGM"/>
    <s v="good up to 44)"/>
    <x v="0"/>
    <n v="0"/>
    <n v="0"/>
  </r>
  <r>
    <x v="6"/>
    <x v="2"/>
    <d v="2022-10-16T00:00:00"/>
    <n v="13"/>
    <s v="SAINTS"/>
    <s v="BENGALS"/>
    <s v="GAME"/>
    <x v="1"/>
    <n v="3"/>
    <n v="100"/>
    <n v="0"/>
    <n v="-100"/>
    <s v="MGM"/>
    <s v="good if underdog)"/>
    <x v="1"/>
    <n v="1"/>
    <n v="0"/>
  </r>
  <r>
    <x v="6"/>
    <x v="2"/>
    <d v="2022-10-16T00:00:00"/>
    <n v="13"/>
    <s v="SAINTS"/>
    <m/>
    <s v="GAME"/>
    <x v="5"/>
    <n v="20.5"/>
    <n v="100"/>
    <n v="190.9"/>
    <n v="90.9"/>
    <s v="DK"/>
    <s v="good up to 21)"/>
    <x v="0"/>
    <n v="0"/>
    <n v="0"/>
  </r>
  <r>
    <x v="6"/>
    <x v="2"/>
    <d v="2022-10-16T00:00:00"/>
    <n v="13"/>
    <s v="GIANTS"/>
    <s v="RAVENS"/>
    <s v="GAME"/>
    <x v="1"/>
    <n v="5.5"/>
    <n v="100"/>
    <n v="195.24"/>
    <n v="95.240000000000009"/>
    <s v="MGM"/>
    <s v="good down to +4 1/2)"/>
    <x v="0"/>
    <n v="0"/>
    <n v="0"/>
  </r>
  <r>
    <x v="6"/>
    <x v="2"/>
    <d v="2022-10-16T00:00:00"/>
    <n v="13"/>
    <s v="STEELERS"/>
    <s v="BUCS"/>
    <s v="GAME"/>
    <x v="1"/>
    <n v="10"/>
    <n v="100"/>
    <n v="186.95"/>
    <n v="86.949999999999989"/>
    <s v="DK"/>
    <s v="good down to +7)"/>
    <x v="0"/>
    <n v="0"/>
    <n v="0"/>
  </r>
  <r>
    <x v="6"/>
    <x v="2"/>
    <d v="2022-10-16T00:00:00"/>
    <n v="16"/>
    <s v="CHIEFS"/>
    <s v="BILLS"/>
    <s v="GAME"/>
    <x v="1"/>
    <n v="3"/>
    <n v="100"/>
    <n v="0"/>
    <n v="-100"/>
    <s v="DK"/>
    <s v="good down to +1)"/>
    <x v="1"/>
    <n v="1"/>
    <n v="0"/>
  </r>
  <r>
    <x v="6"/>
    <x v="2"/>
    <d v="2022-10-16T00:00:00"/>
    <n v="16"/>
    <s v="CHIEFS"/>
    <s v="BILLS"/>
    <s v="GAME"/>
    <x v="0"/>
    <n v="130"/>
    <n v="0"/>
    <n v="0"/>
    <n v="0"/>
    <m/>
    <s v="good down to +110)"/>
    <x v="1"/>
    <n v="0"/>
    <n v="1"/>
  </r>
  <r>
    <x v="6"/>
    <x v="2"/>
    <d v="2022-10-16T00:00:00"/>
    <n v="16"/>
    <s v="CARDINALS"/>
    <s v="SEAHAWKS"/>
    <s v="GAME"/>
    <x v="2"/>
    <n v="50.5"/>
    <n v="100"/>
    <n v="190.91"/>
    <n v="90.91"/>
    <s v="MGM"/>
    <s v="good down to 49)"/>
    <x v="0"/>
    <n v="0"/>
    <n v="0"/>
  </r>
  <r>
    <x v="6"/>
    <x v="2"/>
    <d v="2022-10-16T00:00:00"/>
    <n v="16"/>
    <s v="CARDINALS"/>
    <m/>
    <s v="GAME"/>
    <x v="6"/>
    <n v="26.5"/>
    <n v="100"/>
    <n v="200"/>
    <n v="100"/>
    <s v="DK"/>
    <s v="good down to 25)"/>
    <x v="0"/>
    <n v="0"/>
    <n v="0"/>
  </r>
  <r>
    <x v="6"/>
    <x v="2"/>
    <d v="2022-10-16T00:00:00"/>
    <n v="20"/>
    <s v="EAGLES"/>
    <s v="COWBOYS"/>
    <s v="GAME"/>
    <x v="1"/>
    <n v="-6.5"/>
    <n v="100"/>
    <n v="186.96"/>
    <n v="86.960000000000008"/>
    <s v="MGM"/>
    <s v="good down to 25)"/>
    <x v="0"/>
    <n v="0"/>
    <n v="0"/>
  </r>
  <r>
    <x v="6"/>
    <x v="2"/>
    <d v="2022-10-17T00:00:00"/>
    <n v="20"/>
    <s v="BRONCOS"/>
    <s v="CHARGERS"/>
    <s v="GAME"/>
    <x v="0"/>
    <n v="205"/>
    <n v="80"/>
    <n v="0"/>
    <n v="-80"/>
    <s v="DK"/>
    <s v="good down to +150)"/>
    <x v="1"/>
    <n v="1"/>
    <n v="0"/>
  </r>
  <r>
    <x v="6"/>
    <x v="2"/>
    <d v="2022-10-17T00:00:00"/>
    <n v="20"/>
    <s v="BRONCOS"/>
    <s v="CHARGERS"/>
    <s v="GAME"/>
    <x v="3"/>
    <n v="45.5"/>
    <n v="80"/>
    <n v="0"/>
    <n v="-80"/>
    <s v="MGM"/>
    <s v="good up to 45 1/2)"/>
    <x v="1"/>
    <n v="1"/>
    <n v="0"/>
  </r>
  <r>
    <x v="6"/>
    <x v="2"/>
    <d v="2022-10-17T00:00:00"/>
    <n v="20"/>
    <s v="BRONCOS"/>
    <m/>
    <s v="GAME"/>
    <x v="5"/>
    <n v="20.5"/>
    <n v="80"/>
    <n v="0"/>
    <n v="-80"/>
    <s v="DK"/>
    <s v="good up to 21)"/>
    <x v="1"/>
    <n v="1"/>
    <n v="0"/>
  </r>
  <r>
    <x v="7"/>
    <x v="0"/>
    <d v="2022-10-23T00:00:00"/>
    <n v="0"/>
    <s v="ASTON VILLA"/>
    <s v="BRENTFORD"/>
    <s v="GAME"/>
    <x v="4"/>
    <n v="250"/>
    <n v="100"/>
    <n v="0"/>
    <n v="-100"/>
    <s v="MGM"/>
    <s v="+220 or higher)"/>
    <x v="1"/>
    <n v="1"/>
    <n v="0"/>
  </r>
  <r>
    <x v="7"/>
    <x v="1"/>
    <d v="2022-10-22T00:00:00"/>
    <n v="12"/>
    <s v="CLEMSON"/>
    <s v="SYRACUSE"/>
    <s v="GAME"/>
    <x v="1"/>
    <n v="-13.5"/>
    <n v="100"/>
    <n v="0"/>
    <n v="-100"/>
    <s v="DK"/>
    <s v="up to 14)"/>
    <x v="1"/>
    <n v="1"/>
    <n v="0"/>
  </r>
  <r>
    <x v="7"/>
    <x v="1"/>
    <d v="2022-10-22T00:00:00"/>
    <n v="12"/>
    <s v="CLEMSON"/>
    <s v="SYRACUSE"/>
    <s v="GAME"/>
    <x v="3"/>
    <n v="49.5"/>
    <n v="100"/>
    <n v="0"/>
    <n v="-100"/>
    <s v="MGM"/>
    <s v="take to 51)"/>
    <x v="1"/>
    <n v="1"/>
    <n v="0"/>
  </r>
  <r>
    <x v="7"/>
    <x v="1"/>
    <d v="2022-10-22T00:00:00"/>
    <n v="12"/>
    <s v="NAVY"/>
    <s v="HOUSTON"/>
    <s v="GAME"/>
    <x v="1"/>
    <n v="3"/>
    <n v="100"/>
    <n v="0"/>
    <n v="-100"/>
    <s v="MGM"/>
    <s v="down to +1)"/>
    <x v="1"/>
    <n v="1"/>
    <n v="0"/>
  </r>
  <r>
    <x v="7"/>
    <x v="1"/>
    <d v="2022-10-22T00:00:00"/>
    <n v="12"/>
    <s v="IOWA"/>
    <s v="OHIO STATE"/>
    <s v="GAME"/>
    <x v="2"/>
    <n v="50"/>
    <n v="100"/>
    <n v="0"/>
    <n v="-100"/>
    <s v="FXB"/>
    <s v="take to 49)"/>
    <x v="1"/>
    <n v="1"/>
    <n v="0"/>
  </r>
  <r>
    <x v="7"/>
    <x v="1"/>
    <d v="2022-10-22T00:00:00"/>
    <n v="12"/>
    <s v="BAYLOR"/>
    <s v="KANSAS"/>
    <s v="GAME"/>
    <x v="1"/>
    <n v="-10"/>
    <n v="100"/>
    <n v="190.91"/>
    <n v="90.91"/>
    <s v="MGM"/>
    <s v="up to 10)"/>
    <x v="0"/>
    <n v="0"/>
    <n v="0"/>
  </r>
  <r>
    <x v="7"/>
    <x v="1"/>
    <d v="2022-10-22T00:00:00"/>
    <n v="12"/>
    <s v="MIAMI"/>
    <s v="DUKE"/>
    <s v="GAME"/>
    <x v="1"/>
    <n v="-10"/>
    <n v="100"/>
    <n v="0"/>
    <n v="-100"/>
    <s v="DK"/>
    <s v="up to 10)"/>
    <x v="1"/>
    <n v="1"/>
    <n v="0"/>
  </r>
  <r>
    <x v="7"/>
    <x v="1"/>
    <d v="2022-10-22T00:00:00"/>
    <n v="12"/>
    <s v="MIAMI"/>
    <s v="DUKE"/>
    <s v="GAME"/>
    <x v="0"/>
    <n v="-320"/>
    <n v="0"/>
    <n v="0"/>
    <n v="0"/>
    <m/>
    <s v="up to -400)"/>
    <x v="1"/>
    <n v="0"/>
    <n v="1"/>
  </r>
  <r>
    <x v="7"/>
    <x v="1"/>
    <d v="2022-10-22T00:00:00"/>
    <n v="15"/>
    <s v="WEST VIRGINIA"/>
    <s v="TEXAS TECH"/>
    <s v="GAME"/>
    <x v="1"/>
    <n v="6"/>
    <n v="100"/>
    <n v="0"/>
    <n v="-100"/>
    <s v="MGM"/>
    <s v="down to 6)"/>
    <x v="1"/>
    <n v="1"/>
    <n v="0"/>
  </r>
  <r>
    <x v="7"/>
    <x v="1"/>
    <d v="2022-10-22T00:00:00"/>
    <n v="15"/>
    <s v="WISCONSIN"/>
    <s v="PURDUE"/>
    <s v="GAME"/>
    <x v="1"/>
    <n v="-1.5"/>
    <n v="100"/>
    <n v="190.91"/>
    <n v="90.91"/>
    <s v="MGM"/>
    <s v="up to 3)"/>
    <x v="0"/>
    <n v="0"/>
    <n v="0"/>
  </r>
  <r>
    <x v="7"/>
    <x v="1"/>
    <d v="2022-10-22T00:00:00"/>
    <n v="15"/>
    <s v="WISCONSIN"/>
    <s v="PURDUE"/>
    <s v="GAME"/>
    <x v="0"/>
    <n v="-120"/>
    <n v="100"/>
    <n v="183.33"/>
    <n v="83.330000000000013"/>
    <s v="DK"/>
    <s v="up to -150)"/>
    <x v="0"/>
    <n v="0"/>
    <n v="0"/>
  </r>
  <r>
    <x v="7"/>
    <x v="1"/>
    <d v="2022-10-22T00:00:00"/>
    <n v="15"/>
    <s v="OLE MISS"/>
    <s v="LSU"/>
    <s v="GAME"/>
    <x v="2"/>
    <n v="65"/>
    <n v="0"/>
    <n v="0"/>
    <n v="0"/>
    <m/>
    <s v="down to 66)"/>
    <x v="1"/>
    <n v="0"/>
    <n v="1"/>
  </r>
  <r>
    <x v="7"/>
    <x v="1"/>
    <d v="2022-10-22T00:00:00"/>
    <n v="15"/>
    <s v="ASU"/>
    <s v="STANFORD"/>
    <s v="GAME"/>
    <x v="3"/>
    <n v="53"/>
    <n v="100"/>
    <n v="0"/>
    <n v="-100"/>
    <s v="DK"/>
    <s v="up to 55)"/>
    <x v="1"/>
    <n v="1"/>
    <n v="0"/>
  </r>
  <r>
    <x v="7"/>
    <x v="1"/>
    <d v="2022-10-22T00:00:00"/>
    <n v="19"/>
    <s v="MISS ST."/>
    <s v="ALABAMA"/>
    <s v="GAME"/>
    <x v="2"/>
    <n v="61.5"/>
    <n v="100"/>
    <n v="190.91"/>
    <n v="90.91"/>
    <s v="MGM"/>
    <s v="down to 60)"/>
    <x v="0"/>
    <n v="0"/>
    <n v="0"/>
  </r>
  <r>
    <x v="7"/>
    <x v="1"/>
    <d v="2022-10-22T00:00:00"/>
    <n v="19"/>
    <s v="PENN ST."/>
    <s v="MN"/>
    <s v="GAME"/>
    <x v="1"/>
    <n v="-4.5"/>
    <n v="100"/>
    <n v="190.9"/>
    <n v="90.9"/>
    <s v="DK"/>
    <s v="up to 7)"/>
    <x v="0"/>
    <n v="0"/>
    <n v="0"/>
  </r>
  <r>
    <x v="7"/>
    <x v="1"/>
    <d v="2022-10-22T00:00:00"/>
    <n v="19"/>
    <s v="A&amp;M"/>
    <s v="SCAR"/>
    <s v="GAME"/>
    <x v="1"/>
    <n v="-3"/>
    <n v="100"/>
    <n v="0"/>
    <n v="-100"/>
    <s v="MGM"/>
    <s v="up to 4)"/>
    <x v="1"/>
    <n v="1"/>
    <n v="0"/>
  </r>
  <r>
    <x v="7"/>
    <x v="1"/>
    <d v="2022-10-22T00:00:00"/>
    <n v="19"/>
    <s v="A&amp;M"/>
    <s v="SCAR"/>
    <s v="GAME"/>
    <x v="0"/>
    <n v="-150"/>
    <n v="0"/>
    <n v="0"/>
    <n v="0"/>
    <m/>
    <s v="up to -175)"/>
    <x v="1"/>
    <n v="0"/>
    <n v="1"/>
  </r>
  <r>
    <x v="7"/>
    <x v="1"/>
    <d v="2022-10-22T00:00:00"/>
    <n v="21"/>
    <s v="SDST"/>
    <s v="NEVADA"/>
    <s v="GAME"/>
    <x v="2"/>
    <n v="36"/>
    <n v="100"/>
    <n v="190.91"/>
    <n v="90.91"/>
    <s v="MGM"/>
    <s v="down to 35)"/>
    <x v="0"/>
    <n v="0"/>
    <n v="0"/>
  </r>
  <r>
    <x v="7"/>
    <x v="1"/>
    <d v="2022-10-22T00:00:00"/>
    <n v="20"/>
    <s v="COLORADO"/>
    <m/>
    <s v="GAME"/>
    <x v="8"/>
    <n v="1200"/>
    <n v="50"/>
    <n v="0"/>
    <n v="-50"/>
    <s v="DK"/>
    <s v=" "/>
    <x v="1"/>
    <n v="1"/>
    <n v="0"/>
  </r>
  <r>
    <x v="7"/>
    <x v="1"/>
    <d v="2022-10-22T00:00:00"/>
    <n v="0"/>
    <s v="VANDY"/>
    <m/>
    <s v="GAME"/>
    <x v="8"/>
    <n v="430"/>
    <n v="50"/>
    <n v="0"/>
    <n v="-50"/>
    <s v="DK"/>
    <s v=" "/>
    <x v="1"/>
    <n v="1"/>
    <n v="0"/>
  </r>
  <r>
    <x v="7"/>
    <x v="1"/>
    <d v="2022-10-22T00:00:00"/>
    <n v="0"/>
    <s v="FIU"/>
    <m/>
    <s v="GAME"/>
    <x v="8"/>
    <n v="410"/>
    <n v="50"/>
    <n v="255"/>
    <n v="205"/>
    <s v="DK"/>
    <s v=" "/>
    <x v="0"/>
    <n v="0"/>
    <n v="0"/>
  </r>
  <r>
    <x v="7"/>
    <x v="2"/>
    <d v="2022-10-20T00:00:00"/>
    <n v="20"/>
    <s v="SAINTS"/>
    <s v="CARDINALS"/>
    <s v="GAME"/>
    <x v="3"/>
    <n v="43.5"/>
    <n v="100"/>
    <n v="190.9"/>
    <n v="90.9"/>
    <s v="MGM"/>
    <s v="up to 44)"/>
    <x v="0"/>
    <n v="0"/>
    <n v="0"/>
  </r>
  <r>
    <x v="7"/>
    <x v="2"/>
    <d v="2022-10-23T00:00:00"/>
    <n v="13"/>
    <s v="TITANS"/>
    <s v="COLTS"/>
    <s v="GAME"/>
    <x v="1"/>
    <n v="-2.5"/>
    <n v="100"/>
    <n v="190.91"/>
    <n v="90.91"/>
    <s v="MGM"/>
    <s v="up to 3)"/>
    <x v="0"/>
    <n v="0"/>
    <n v="0"/>
  </r>
  <r>
    <x v="7"/>
    <x v="2"/>
    <d v="2022-10-23T00:00:00"/>
    <n v="13"/>
    <s v="TITANS"/>
    <s v="COLTS"/>
    <s v="GAME"/>
    <x v="0"/>
    <n v="-135"/>
    <n v="135"/>
    <n v="235"/>
    <n v="100"/>
    <s v="DK"/>
    <s v="up to -150)"/>
    <x v="0"/>
    <n v="0"/>
    <n v="0"/>
  </r>
  <r>
    <x v="7"/>
    <x v="2"/>
    <d v="2022-10-23T00:00:00"/>
    <n v="13"/>
    <s v="JAGS"/>
    <s v="GIANTS"/>
    <s v="GAME"/>
    <x v="1"/>
    <n v="-3"/>
    <n v="100"/>
    <n v="0"/>
    <n v="-100"/>
    <s v="MGM"/>
    <s v="up to 4)"/>
    <x v="1"/>
    <n v="1"/>
    <n v="0"/>
  </r>
  <r>
    <x v="7"/>
    <x v="2"/>
    <d v="2022-10-23T00:00:00"/>
    <n v="13"/>
    <s v="JAGS"/>
    <s v="GIANTS"/>
    <s v="GAME"/>
    <x v="0"/>
    <n v="-155"/>
    <n v="125"/>
    <n v="0"/>
    <n v="-125"/>
    <s v="DK"/>
    <s v="up to -175)"/>
    <x v="1"/>
    <n v="1"/>
    <n v="0"/>
  </r>
  <r>
    <x v="7"/>
    <x v="2"/>
    <d v="2022-10-23T00:00:00"/>
    <n v="13"/>
    <s v="PANTHERS"/>
    <s v="BUCS"/>
    <s v="GAME"/>
    <x v="1"/>
    <n v="13.5"/>
    <n v="80"/>
    <n v="148"/>
    <n v="68"/>
    <s v="FXB"/>
    <s v="down to +10)"/>
    <x v="0"/>
    <n v="0"/>
    <n v="0"/>
  </r>
  <r>
    <x v="7"/>
    <x v="2"/>
    <d v="2022-10-23T00:00:00"/>
    <n v="13"/>
    <s v="PANTHERS"/>
    <m/>
    <s v="GAME"/>
    <x v="5"/>
    <n v="12.5"/>
    <n v="80"/>
    <n v="146.66"/>
    <n v="66.66"/>
    <s v="DK"/>
    <s v="up to 14)"/>
    <x v="0"/>
    <n v="0"/>
    <n v="0"/>
  </r>
  <r>
    <x v="7"/>
    <x v="2"/>
    <d v="2022-10-23T00:00:00"/>
    <n v="13"/>
    <s v="BUCS"/>
    <s v="PANTHERS"/>
    <s v="GAME"/>
    <x v="3"/>
    <n v="39"/>
    <n v="100"/>
    <n v="0"/>
    <n v="-100"/>
    <s v="DK"/>
    <s v="up to 40)"/>
    <x v="1"/>
    <n v="1"/>
    <n v="0"/>
  </r>
  <r>
    <x v="7"/>
    <x v="2"/>
    <d v="2022-10-23T00:00:00"/>
    <n v="13"/>
    <s v="FALCONS"/>
    <s v="BENGALS"/>
    <s v="GAME"/>
    <x v="1"/>
    <n v="6.5"/>
    <n v="100"/>
    <n v="0"/>
    <n v="-100"/>
    <s v="DK"/>
    <s v="down to 6)"/>
    <x v="1"/>
    <n v="1"/>
    <n v="0"/>
  </r>
  <r>
    <x v="7"/>
    <x v="2"/>
    <d v="2022-10-23T00:00:00"/>
    <n v="13"/>
    <s v="BENGALS TEAM"/>
    <m/>
    <s v="GAME"/>
    <x v="6"/>
    <n v="27.5"/>
    <n v="100"/>
    <n v="0"/>
    <n v="-100"/>
    <s v="DK"/>
    <s v="down to 26)"/>
    <x v="1"/>
    <n v="1"/>
    <n v="0"/>
  </r>
  <r>
    <x v="7"/>
    <x v="2"/>
    <d v="2022-10-23T00:00:00"/>
    <n v="13"/>
    <s v="PACKERS"/>
    <s v="COMMANDERS"/>
    <s v="GAME"/>
    <x v="3"/>
    <n v="41.5"/>
    <n v="100"/>
    <n v="190.91"/>
    <n v="90.91"/>
    <s v="MGM"/>
    <s v="up to 43)"/>
    <x v="0"/>
    <n v="0"/>
    <n v="0"/>
  </r>
  <r>
    <x v="7"/>
    <x v="2"/>
    <d v="2022-10-23T00:00:00"/>
    <n v="13"/>
    <s v="PACKERS"/>
    <m/>
    <s v="GAME"/>
    <x v="5"/>
    <n v="23.5"/>
    <n v="100"/>
    <n v="0"/>
    <n v="-100"/>
    <s v="DK"/>
    <s v="up to 24)"/>
    <x v="1"/>
    <n v="1"/>
    <n v="0"/>
  </r>
  <r>
    <x v="7"/>
    <x v="2"/>
    <d v="2022-10-23T00:00:00"/>
    <n v="13"/>
    <s v="LIONS"/>
    <s v="COWBOYS"/>
    <s v="GAME"/>
    <x v="2"/>
    <n v="49.5"/>
    <n v="100"/>
    <n v="195.23"/>
    <n v="95.22999999999999"/>
    <s v="DK"/>
    <s v="down to 48)"/>
    <x v="0"/>
    <n v="0"/>
    <n v="0"/>
  </r>
  <r>
    <x v="7"/>
    <x v="2"/>
    <d v="2022-10-23T00:00:00"/>
    <n v="13"/>
    <s v="COWBOYS TEAM"/>
    <m/>
    <s v="GAME"/>
    <x v="6"/>
    <n v="28.5"/>
    <n v="100"/>
    <n v="190.91"/>
    <n v="90.91"/>
    <s v="FXB"/>
    <s v="down to 27)"/>
    <x v="0"/>
    <n v="0"/>
    <n v="0"/>
  </r>
  <r>
    <x v="7"/>
    <x v="2"/>
    <d v="2022-10-23T00:00:00"/>
    <n v="13"/>
    <s v="RAVENS TEAM"/>
    <m/>
    <s v="GAME"/>
    <x v="6"/>
    <n v="27"/>
    <n v="100"/>
    <n v="185"/>
    <n v="85"/>
    <s v="FXB"/>
    <s v="down to 26)"/>
    <x v="0"/>
    <n v="0"/>
    <n v="0"/>
  </r>
  <r>
    <x v="7"/>
    <x v="2"/>
    <d v="2022-10-23T00:00:00"/>
    <n v="16"/>
    <s v="BRONCOS"/>
    <s v="JETS"/>
    <s v="GAME"/>
    <x v="1"/>
    <n v="2.5"/>
    <n v="100"/>
    <n v="0"/>
    <n v="-100"/>
    <s v="MGM"/>
    <s v="up to -3)"/>
    <x v="1"/>
    <n v="1"/>
    <n v="0"/>
  </r>
  <r>
    <x v="7"/>
    <x v="2"/>
    <d v="2022-10-23T00:00:00"/>
    <n v="16"/>
    <s v="JETS"/>
    <s v="BRONCOS"/>
    <s v="GAME"/>
    <x v="3"/>
    <n v="36.5"/>
    <n v="100"/>
    <n v="0"/>
    <n v="-100"/>
    <s v="DK"/>
    <s v="up to 40)"/>
    <x v="1"/>
    <n v="1"/>
    <n v="0"/>
  </r>
  <r>
    <x v="7"/>
    <x v="2"/>
    <d v="2022-10-23T00:00:00"/>
    <n v="16"/>
    <s v="BRONCOS"/>
    <s v="JETS"/>
    <s v="GAME"/>
    <x v="0"/>
    <n v="100"/>
    <n v="0"/>
    <n v="0"/>
    <n v="0"/>
    <m/>
    <s v="up to -150)"/>
    <x v="1"/>
    <n v="0"/>
    <n v="1"/>
  </r>
  <r>
    <x v="7"/>
    <x v="2"/>
    <d v="2022-10-23T00:00:00"/>
    <n v="16"/>
    <s v="49ers"/>
    <s v="CHIEFS"/>
    <s v="GAME"/>
    <x v="1"/>
    <n v="1.5"/>
    <n v="100"/>
    <n v="0"/>
    <n v="-100"/>
    <s v="MGM"/>
    <s v="down to +1)"/>
    <x v="1"/>
    <n v="1"/>
    <n v="0"/>
  </r>
  <r>
    <x v="7"/>
    <x v="2"/>
    <d v="2022-10-23T00:00:00"/>
    <n v="16"/>
    <s v="49ers"/>
    <s v="CHIEFS"/>
    <s v="GAME"/>
    <x v="0"/>
    <n v="125"/>
    <n v="100"/>
    <n v="0"/>
    <n v="-100"/>
    <s v="DK"/>
    <s v="down to +100)"/>
    <x v="1"/>
    <n v="1"/>
    <n v="0"/>
  </r>
  <r>
    <x v="7"/>
    <x v="2"/>
    <d v="2022-10-23T00:00:00"/>
    <n v="16"/>
    <s v="SEAHAWKS"/>
    <s v="CHARGERS"/>
    <s v="GAME"/>
    <x v="2"/>
    <n v="51"/>
    <n v="100"/>
    <n v="0"/>
    <n v="-100"/>
    <s v="MGM"/>
    <s v="down to 47)"/>
    <x v="1"/>
    <n v="1"/>
    <n v="0"/>
  </r>
  <r>
    <x v="7"/>
    <x v="2"/>
    <d v="2022-10-24T00:00:00"/>
    <n v="20"/>
    <s v="BEARS"/>
    <s v="PATS"/>
    <s v="GAME"/>
    <x v="3"/>
    <n v="40"/>
    <n v="100"/>
    <n v="190.91"/>
    <n v="90.91"/>
    <s v="MGM"/>
    <s v="up to 40)"/>
    <x v="0"/>
    <n v="0"/>
    <n v="0"/>
  </r>
  <r>
    <x v="7"/>
    <x v="2"/>
    <d v="2022-10-24T00:00:00"/>
    <n v="20"/>
    <s v="BEARS"/>
    <m/>
    <s v="GAME"/>
    <x v="5"/>
    <n v="14"/>
    <n v="0"/>
    <n v="0"/>
    <n v="0"/>
    <m/>
    <s v="only at 14 or less)"/>
    <x v="1"/>
    <n v="0"/>
    <n v="1"/>
  </r>
  <r>
    <x v="8"/>
    <x v="0"/>
    <d v="2022-10-29T00:00:00"/>
    <n v="8"/>
    <s v="ASTON VILLA"/>
    <s v="NEWCASTLE"/>
    <s v="GAME"/>
    <x v="0"/>
    <n v="350"/>
    <n v="100"/>
    <n v="0"/>
    <n v="-100"/>
    <s v="DK"/>
    <s v="down to +300)"/>
    <x v="1"/>
    <n v="1"/>
    <n v="0"/>
  </r>
  <r>
    <x v="8"/>
    <x v="0"/>
    <d v="2022-10-29T00:00:00"/>
    <n v="8"/>
    <s v="BRENTFORD"/>
    <s v="WOLVES"/>
    <s v="GAME"/>
    <x v="4"/>
    <n v="250"/>
    <n v="100"/>
    <n v="350"/>
    <n v="250"/>
    <s v="MGM"/>
    <s v="down to +225)"/>
    <x v="0"/>
    <n v="0"/>
    <n v="0"/>
  </r>
  <r>
    <x v="8"/>
    <x v="1"/>
    <d v="2022-10-27T00:00:00"/>
    <n v="20"/>
    <s v="WASH ST."/>
    <s v="UTAH"/>
    <s v="GAME"/>
    <x v="1"/>
    <n v="7.5"/>
    <n v="100"/>
    <n v="190.91"/>
    <n v="90.91"/>
    <s v="DK"/>
    <s v="down to +6)"/>
    <x v="0"/>
    <n v="0"/>
    <n v="0"/>
  </r>
  <r>
    <x v="8"/>
    <x v="1"/>
    <d v="2022-10-27T00:00:00"/>
    <n v="20"/>
    <s v="WASH ST."/>
    <s v="UTAH"/>
    <s v="GAME"/>
    <x v="0"/>
    <n v="225"/>
    <n v="100"/>
    <n v="0"/>
    <n v="-100"/>
    <s v="DK"/>
    <s v="down to +200)"/>
    <x v="1"/>
    <n v="1"/>
    <n v="0"/>
  </r>
  <r>
    <x v="8"/>
    <x v="1"/>
    <d v="2022-10-29T00:00:00"/>
    <n v="12"/>
    <s v="NOTRE DAME"/>
    <s v="SYRACUSE"/>
    <s v="GAME"/>
    <x v="1"/>
    <n v="1.5"/>
    <n v="80"/>
    <n v="152.72"/>
    <n v="72.72"/>
    <s v="DK"/>
    <s v="down to +1)"/>
    <x v="0"/>
    <n v="0"/>
    <n v="0"/>
  </r>
  <r>
    <x v="8"/>
    <x v="1"/>
    <d v="2022-10-29T00:00:00"/>
    <n v="12"/>
    <s v="NOTRE DAME"/>
    <s v="SYRACUSE"/>
    <s v="GAME"/>
    <x v="0"/>
    <n v="105"/>
    <n v="100"/>
    <n v="205"/>
    <n v="105"/>
    <s v="MGM"/>
    <s v="down to +100)"/>
    <x v="0"/>
    <n v="0"/>
    <n v="0"/>
  </r>
  <r>
    <x v="8"/>
    <x v="1"/>
    <d v="2022-10-29T00:00:00"/>
    <n v="12"/>
    <s v="NOTRE DAME"/>
    <s v="SYRACUSE"/>
    <s v="GAME"/>
    <x v="2"/>
    <n v="48"/>
    <n v="80"/>
    <n v="0"/>
    <n v="-80"/>
    <s v="FXB"/>
    <s v="down to 45)"/>
    <x v="1"/>
    <n v="1"/>
    <n v="0"/>
  </r>
  <r>
    <x v="8"/>
    <x v="1"/>
    <d v="2022-10-29T00:00:00"/>
    <n v="12"/>
    <s v="OHIO ST"/>
    <s v="PENN ST"/>
    <s v="GAME"/>
    <x v="2"/>
    <n v="61"/>
    <n v="100"/>
    <n v="0"/>
    <n v="-100"/>
    <s v="MGM"/>
    <s v="down to 60)"/>
    <x v="1"/>
    <n v="1"/>
    <n v="0"/>
  </r>
  <r>
    <x v="8"/>
    <x v="1"/>
    <d v="2022-10-29T00:00:00"/>
    <n v="12"/>
    <s v="PENNST"/>
    <s v="OHIO ST."/>
    <s v="GAME"/>
    <x v="1"/>
    <n v="15.5"/>
    <n v="100"/>
    <n v="190.91"/>
    <n v="90.91"/>
    <s v="MGM"/>
    <s v="down to +14)"/>
    <x v="0"/>
    <n v="0"/>
    <n v="0"/>
  </r>
  <r>
    <x v="8"/>
    <x v="1"/>
    <d v="2022-10-29T00:00:00"/>
    <n v="12"/>
    <s v="PENN ST"/>
    <m/>
    <s v="GAME"/>
    <x v="8"/>
    <n v="480"/>
    <n v="50"/>
    <n v="0"/>
    <n v="-50"/>
    <s v="DK"/>
    <s v="anywhere above +400)"/>
    <x v="1"/>
    <n v="1"/>
    <n v="0"/>
  </r>
  <r>
    <x v="8"/>
    <x v="1"/>
    <d v="2022-10-29T00:00:00"/>
    <n v="12"/>
    <s v="GA TECH"/>
    <s v="FSU"/>
    <s v="GAME"/>
    <x v="1"/>
    <n v="23.5"/>
    <n v="0"/>
    <n v="0"/>
    <n v="0"/>
    <m/>
    <s v="down to +24)"/>
    <x v="1"/>
    <n v="0"/>
    <n v="1"/>
  </r>
  <r>
    <x v="8"/>
    <x v="1"/>
    <d v="2022-10-29T00:00:00"/>
    <n v="12"/>
    <s v="AUBURN"/>
    <s v="ARKANSAS"/>
    <s v="GAME"/>
    <x v="1"/>
    <n v="3.5"/>
    <n v="100"/>
    <n v="0"/>
    <n v="-100"/>
    <s v="DK"/>
    <s v="down to +3)"/>
    <x v="1"/>
    <n v="1"/>
    <n v="0"/>
  </r>
  <r>
    <x v="8"/>
    <x v="1"/>
    <d v="2022-10-29T00:00:00"/>
    <n v="12"/>
    <s v="MIAMI"/>
    <s v="UVA"/>
    <s v="GAME"/>
    <x v="0"/>
    <n v="-130"/>
    <n v="130"/>
    <n v="230"/>
    <n v="100"/>
    <s v="MGM"/>
    <s v="up to -140)"/>
    <x v="0"/>
    <n v="0"/>
    <n v="0"/>
  </r>
  <r>
    <x v="8"/>
    <x v="1"/>
    <d v="2022-10-29T00:00:00"/>
    <n v="12"/>
    <s v="MIAMI"/>
    <s v="VIRGINIA"/>
    <s v="GAME"/>
    <x v="2"/>
    <n v="48.5"/>
    <n v="100"/>
    <n v="190.9"/>
    <n v="90.9"/>
    <s v="DK"/>
    <s v="down to 46)"/>
    <x v="0"/>
    <n v="0"/>
    <n v="0"/>
  </r>
  <r>
    <x v="8"/>
    <x v="1"/>
    <d v="2022-10-29T00:00:00"/>
    <n v="15"/>
    <s v="CAL"/>
    <s v="OREGON"/>
    <s v="GAME"/>
    <x v="1"/>
    <n v="17.5"/>
    <n v="100"/>
    <n v="0"/>
    <n v="-100"/>
    <s v="MGM"/>
    <s v="down to +17)"/>
    <x v="1"/>
    <n v="1"/>
    <n v="0"/>
  </r>
  <r>
    <x v="8"/>
    <x v="1"/>
    <d v="2022-10-29T00:00:00"/>
    <n v="15"/>
    <s v="CAL"/>
    <m/>
    <s v="GAME"/>
    <x v="8"/>
    <n v="600"/>
    <n v="50"/>
    <n v="0"/>
    <n v="-50"/>
    <s v="DK"/>
    <s v="anywhere above +400)"/>
    <x v="1"/>
    <n v="1"/>
    <n v="0"/>
  </r>
  <r>
    <x v="8"/>
    <x v="1"/>
    <d v="2022-10-29T00:00:00"/>
    <n v="15"/>
    <s v="NEBRASKA"/>
    <s v="IL"/>
    <s v="GAME"/>
    <x v="1"/>
    <n v="7.5"/>
    <n v="100"/>
    <n v="0"/>
    <n v="-100"/>
    <s v="DK"/>
    <s v="down to +7)"/>
    <x v="1"/>
    <n v="1"/>
    <n v="0"/>
  </r>
  <r>
    <x v="8"/>
    <x v="1"/>
    <d v="2022-10-29T00:00:00"/>
    <n v="15"/>
    <s v="NEBRASKA"/>
    <s v="IL"/>
    <s v="GAME"/>
    <x v="0"/>
    <n v="240"/>
    <n v="100"/>
    <n v="0"/>
    <n v="-100"/>
    <s v="MGM"/>
    <s v="down to +200)"/>
    <x v="1"/>
    <n v="1"/>
    <n v="0"/>
  </r>
  <r>
    <x v="8"/>
    <x v="1"/>
    <d v="2022-10-29T00:00:00"/>
    <n v="15"/>
    <s v="OKST"/>
    <s v="KST"/>
    <s v="GAME"/>
    <x v="2"/>
    <n v="56"/>
    <n v="100"/>
    <n v="190.91"/>
    <n v="90.91"/>
    <s v="DK"/>
    <s v="down to 55)"/>
    <x v="0"/>
    <n v="0"/>
    <n v="0"/>
  </r>
  <r>
    <x v="8"/>
    <x v="1"/>
    <d v="2022-10-29T00:00:00"/>
    <n v="15"/>
    <s v="KST"/>
    <s v="OKST"/>
    <s v="GAME"/>
    <x v="0"/>
    <n v="-120"/>
    <n v="120"/>
    <n v="220"/>
    <n v="100"/>
    <s v="MGM"/>
    <s v="up to -135)"/>
    <x v="0"/>
    <n v="0"/>
    <n v="0"/>
  </r>
  <r>
    <x v="8"/>
    <x v="1"/>
    <d v="2022-10-29T00:00:00"/>
    <n v="15"/>
    <s v="TULSA"/>
    <s v="SMU"/>
    <s v="GAME"/>
    <x v="1"/>
    <n v="1.5"/>
    <n v="100"/>
    <n v="0"/>
    <n v="-100"/>
    <s v="DK"/>
    <s v="down to +1)"/>
    <x v="1"/>
    <n v="1"/>
    <n v="0"/>
  </r>
  <r>
    <x v="8"/>
    <x v="1"/>
    <d v="2022-10-29T00:00:00"/>
    <n v="15"/>
    <s v="IOWA"/>
    <s v="NW"/>
    <s v="GAME"/>
    <x v="1"/>
    <n v="-11"/>
    <n v="100"/>
    <n v="195.24"/>
    <n v="95.240000000000009"/>
    <s v="DK"/>
    <s v="up to 78)"/>
    <x v="0"/>
    <n v="0"/>
    <n v="0"/>
  </r>
  <r>
    <x v="8"/>
    <x v="1"/>
    <d v="2022-10-29T00:00:00"/>
    <n v="19"/>
    <s v="USC"/>
    <s v="ARIZONA"/>
    <s v="GAME"/>
    <x v="3"/>
    <n v="75"/>
    <n v="100"/>
    <n v="190.9"/>
    <n v="90.9"/>
    <s v="DK"/>
    <s v="up to 78)"/>
    <x v="0"/>
    <n v="0"/>
    <n v="0"/>
  </r>
  <r>
    <x v="8"/>
    <x v="1"/>
    <d v="2022-10-29T00:00:00"/>
    <n v="19"/>
    <s v="AM"/>
    <s v="MS"/>
    <s v="GAME"/>
    <x v="1"/>
    <n v="2"/>
    <n v="100"/>
    <n v="0"/>
    <n v="-100"/>
    <s v="FXB"/>
    <s v="down to +1)"/>
    <x v="1"/>
    <n v="1"/>
    <n v="0"/>
  </r>
  <r>
    <x v="8"/>
    <x v="1"/>
    <d v="2022-10-29T00:00:00"/>
    <n v="19"/>
    <s v="AM"/>
    <s v="MS"/>
    <s v="GAME"/>
    <x v="0"/>
    <n v="110"/>
    <n v="100"/>
    <n v="0"/>
    <n v="-100"/>
    <s v="DK"/>
    <s v="down to +100)"/>
    <x v="1"/>
    <n v="1"/>
    <n v="0"/>
  </r>
  <r>
    <x v="8"/>
    <x v="1"/>
    <d v="2022-10-29T00:00:00"/>
    <n v="19"/>
    <s v="COL ST."/>
    <s v="BOISE"/>
    <s v="GAME"/>
    <x v="3"/>
    <n v="42"/>
    <n v="100"/>
    <n v="190.9"/>
    <n v="90.9"/>
    <s v="DK"/>
    <s v="up to 44)"/>
    <x v="0"/>
    <n v="0"/>
    <n v="0"/>
  </r>
  <r>
    <x v="8"/>
    <x v="1"/>
    <d v="2022-10-29T00:00:00"/>
    <n v="19"/>
    <s v="COLORADO"/>
    <s v="ASU"/>
    <s v="GAME"/>
    <x v="1"/>
    <n v="13.5"/>
    <n v="100"/>
    <n v="195"/>
    <n v="95"/>
    <s v="FXB"/>
    <s v="down to +11)"/>
    <x v="0"/>
    <n v="0"/>
    <n v="0"/>
  </r>
  <r>
    <x v="8"/>
    <x v="1"/>
    <d v="2022-10-29T00:00:00"/>
    <n v="19"/>
    <s v="MTSU"/>
    <s v="UTEP"/>
    <s v="GAME"/>
    <x v="1"/>
    <n v="2.5"/>
    <n v="100"/>
    <n v="190.9"/>
    <n v="90.9"/>
    <s v="DK"/>
    <s v="down to +1)"/>
    <x v="0"/>
    <n v="0"/>
    <n v="0"/>
  </r>
  <r>
    <x v="8"/>
    <x v="1"/>
    <d v="2022-10-29T00:00:00"/>
    <n v="19"/>
    <s v="BAYLOR"/>
    <s v="TEX TECH"/>
    <s v="GAME"/>
    <x v="1"/>
    <n v="2.5"/>
    <n v="100"/>
    <n v="186.96"/>
    <n v="86.960000000000008"/>
    <s v="MGM"/>
    <s v="down to +1)"/>
    <x v="0"/>
    <n v="0"/>
    <n v="0"/>
  </r>
  <r>
    <x v="8"/>
    <x v="1"/>
    <d v="2022-10-29T00:00:00"/>
    <n v="19"/>
    <s v="BAYLOR"/>
    <s v="TEXAS TECH"/>
    <s v="GAME"/>
    <x v="0"/>
    <n v="105"/>
    <n v="100"/>
    <n v="205"/>
    <n v="105"/>
    <s v="DK"/>
    <s v="down to +100)"/>
    <x v="0"/>
    <n v="0"/>
    <n v="0"/>
  </r>
  <r>
    <x v="8"/>
    <x v="1"/>
    <d v="2022-10-29T00:00:00"/>
    <n v="20"/>
    <s v="SDST"/>
    <s v="FRESNO"/>
    <s v="GAME"/>
    <x v="1"/>
    <n v="9"/>
    <n v="100"/>
    <n v="195.23"/>
    <n v="95.22999999999999"/>
    <s v="DK"/>
    <s v="down to +7)"/>
    <x v="0"/>
    <n v="0"/>
    <n v="0"/>
  </r>
  <r>
    <x v="8"/>
    <x v="2"/>
    <d v="2022-10-27T00:00:00"/>
    <n v="20"/>
    <s v="BUCS"/>
    <s v="RAVENS"/>
    <s v="GAME"/>
    <x v="1"/>
    <n v="-2"/>
    <n v="100"/>
    <n v="0"/>
    <n v="-100"/>
    <m/>
    <s v="up to -3)"/>
    <x v="1"/>
    <n v="1"/>
    <n v="0"/>
  </r>
  <r>
    <x v="8"/>
    <x v="2"/>
    <d v="2022-10-27T00:00:00"/>
    <n v="20"/>
    <s v="BUCS"/>
    <s v="RAVENS"/>
    <s v="GAME"/>
    <x v="0"/>
    <n v="-125"/>
    <n v="100"/>
    <n v="0"/>
    <n v="-100"/>
    <m/>
    <s v="up to -150)"/>
    <x v="1"/>
    <n v="1"/>
    <n v="0"/>
  </r>
  <r>
    <x v="8"/>
    <x v="2"/>
    <d v="2022-10-30T00:00:00"/>
    <n v="9"/>
    <s v="BRONCOS"/>
    <s v="JAGS"/>
    <s v="GAME"/>
    <x v="3"/>
    <n v="40.5"/>
    <n v="100"/>
    <n v="0"/>
    <n v="-100"/>
    <s v="MGM"/>
    <s v="up to 41)"/>
    <x v="1"/>
    <n v="1"/>
    <n v="0"/>
  </r>
  <r>
    <x v="8"/>
    <x v="2"/>
    <d v="2022-10-30T00:00:00"/>
    <n v="9"/>
    <s v="BRONCOS"/>
    <s v="JAGS"/>
    <s v="GAME"/>
    <x v="1"/>
    <n v="2.5"/>
    <n v="100"/>
    <n v="190.91"/>
    <n v="90.91"/>
    <s v="MGM"/>
    <s v=" "/>
    <x v="0"/>
    <n v="0"/>
    <n v="0"/>
  </r>
  <r>
    <x v="8"/>
    <x v="2"/>
    <d v="2022-10-30T00:00:00"/>
    <n v="13"/>
    <s v="STEELERS"/>
    <s v="EAGLES"/>
    <s v="GAME"/>
    <x v="1"/>
    <n v="10.5"/>
    <n v="100"/>
    <n v="0"/>
    <n v="-100"/>
    <s v="FXB"/>
    <s v="down to +10)"/>
    <x v="1"/>
    <n v="1"/>
    <n v="0"/>
  </r>
  <r>
    <x v="8"/>
    <x v="2"/>
    <d v="2022-10-30T00:00:00"/>
    <n v="13"/>
    <s v="PATS"/>
    <s v="JETS"/>
    <s v="GAME"/>
    <x v="3"/>
    <n v="39.5"/>
    <n v="100"/>
    <n v="0"/>
    <n v="-100"/>
    <s v="FXB"/>
    <s v="up to 41)"/>
    <x v="1"/>
    <n v="1"/>
    <n v="0"/>
  </r>
  <r>
    <x v="8"/>
    <x v="2"/>
    <d v="2022-10-30T00:00:00"/>
    <n v="13"/>
    <s v="FALCONS"/>
    <s v="PANTHERS"/>
    <s v="GAME"/>
    <x v="1"/>
    <n v="-4"/>
    <n v="100"/>
    <n v="0"/>
    <n v="-100"/>
    <s v="MGM"/>
    <s v="up to -6)"/>
    <x v="1"/>
    <n v="1"/>
    <n v="0"/>
  </r>
  <r>
    <x v="8"/>
    <x v="2"/>
    <d v="2022-10-30T00:00:00"/>
    <n v="13"/>
    <s v="SAINTS"/>
    <s v="RAIDERS"/>
    <s v="GAME"/>
    <x v="1"/>
    <n v="2"/>
    <n v="100"/>
    <n v="190.9"/>
    <n v="90.9"/>
    <s v="DK"/>
    <s v="down to +1)"/>
    <x v="0"/>
    <n v="0"/>
    <n v="0"/>
  </r>
  <r>
    <x v="8"/>
    <x v="2"/>
    <d v="2022-10-30T00:00:00"/>
    <n v="13"/>
    <s v="SAINTS"/>
    <s v="RAIDERS"/>
    <s v="GAME"/>
    <x v="0"/>
    <n v="110"/>
    <n v="100"/>
    <n v="210"/>
    <n v="110"/>
    <s v="DK"/>
    <s v="down to +100)"/>
    <x v="0"/>
    <n v="0"/>
    <n v="0"/>
  </r>
  <r>
    <x v="8"/>
    <x v="2"/>
    <d v="2022-10-30T00:00:00"/>
    <n v="13"/>
    <s v="LIONS"/>
    <s v="DOLPHINS"/>
    <s v="GAME"/>
    <x v="1"/>
    <n v="4"/>
    <n v="100"/>
    <n v="100"/>
    <n v="0"/>
    <s v="FXB"/>
    <s v="down to +1)"/>
    <x v="1"/>
    <n v="0"/>
    <n v="1"/>
  </r>
  <r>
    <x v="8"/>
    <x v="2"/>
    <d v="2022-10-30T00:00:00"/>
    <n v="13"/>
    <s v="LIONS"/>
    <s v="DOLPHINS"/>
    <s v="GAME"/>
    <x v="0"/>
    <n v="160"/>
    <n v="80"/>
    <n v="0"/>
    <n v="-80"/>
    <s v="FXB"/>
    <s v="down to +115)"/>
    <x v="1"/>
    <n v="1"/>
    <n v="0"/>
  </r>
  <r>
    <x v="8"/>
    <x v="2"/>
    <d v="2022-10-30T00:00:00"/>
    <n v="13"/>
    <s v="LIONS"/>
    <s v="DOLPHINS"/>
    <s v="GAME"/>
    <x v="2"/>
    <n v="51.5"/>
    <n v="100"/>
    <n v="0"/>
    <n v="-100"/>
    <s v="MGM"/>
    <s v="down to 49)"/>
    <x v="1"/>
    <n v="1"/>
    <n v="0"/>
  </r>
  <r>
    <x v="8"/>
    <x v="2"/>
    <d v="2022-10-30T00:00:00"/>
    <n v="16"/>
    <s v="COLTS"/>
    <s v="COMMIES"/>
    <s v="GAME"/>
    <x v="1"/>
    <n v="-3"/>
    <n v="100"/>
    <n v="0"/>
    <n v="-100"/>
    <s v="DK"/>
    <s v=" "/>
    <x v="1"/>
    <n v="1"/>
    <n v="0"/>
  </r>
  <r>
    <x v="8"/>
    <x v="2"/>
    <d v="2022-10-30T00:00:00"/>
    <n v="16"/>
    <s v="TEXANS"/>
    <s v="TITANS"/>
    <s v="GAME"/>
    <x v="1"/>
    <n v="1.5"/>
    <n v="100"/>
    <n v="0"/>
    <n v="-100"/>
    <s v="DK"/>
    <s v=" "/>
    <x v="1"/>
    <n v="1"/>
    <n v="0"/>
  </r>
  <r>
    <x v="8"/>
    <x v="2"/>
    <d v="2022-10-30T00:00:00"/>
    <n v="16"/>
    <s v="RAMS"/>
    <s v="49ers"/>
    <s v="GAME"/>
    <x v="1"/>
    <n v="1"/>
    <n v="100"/>
    <n v="0"/>
    <n v="-100"/>
    <s v="DK"/>
    <s v="down to +1)"/>
    <x v="1"/>
    <n v="1"/>
    <n v="0"/>
  </r>
  <r>
    <x v="8"/>
    <x v="2"/>
    <d v="2022-10-30T00:00:00"/>
    <n v="16"/>
    <s v="RAMS TEAM"/>
    <m/>
    <s v="GAME"/>
    <x v="5"/>
    <n v="20.5"/>
    <n v="100"/>
    <n v="0"/>
    <n v="-100"/>
    <s v="FXB"/>
    <s v="up to 21)"/>
    <x v="1"/>
    <n v="1"/>
    <n v="0"/>
  </r>
  <r>
    <x v="8"/>
    <x v="2"/>
    <d v="2022-10-30T00:00:00"/>
    <n v="16"/>
    <s v="RAMS"/>
    <s v="49ers"/>
    <s v="GAME"/>
    <x v="0"/>
    <n v="-105"/>
    <n v="0"/>
    <n v="0"/>
    <n v="0"/>
    <m/>
    <s v="down to +100)"/>
    <x v="1"/>
    <n v="0"/>
    <n v="1"/>
  </r>
  <r>
    <x v="8"/>
    <x v="2"/>
    <d v="2022-10-30T00:00:00"/>
    <n v="16"/>
    <s v="GIANTS"/>
    <s v="SEAHAWKS"/>
    <s v="GAME"/>
    <x v="2"/>
    <n v="44.5"/>
    <n v="100"/>
    <n v="190.91"/>
    <n v="90.91"/>
    <s v="MGM"/>
    <s v="down to 43)"/>
    <x v="0"/>
    <n v="0"/>
    <n v="0"/>
  </r>
  <r>
    <x v="8"/>
    <x v="2"/>
    <d v="2022-10-30T00:00:00"/>
    <n v="20"/>
    <s v="PACKERS"/>
    <s v="BILLS"/>
    <s v="GAME"/>
    <x v="1"/>
    <n v="11.5"/>
    <n v="100"/>
    <n v="195.23"/>
    <n v="95.22999999999999"/>
    <s v="DK"/>
    <s v="down to +10)"/>
    <x v="0"/>
    <n v="0"/>
    <n v="0"/>
  </r>
  <r>
    <x v="8"/>
    <x v="2"/>
    <d v="2022-10-30T00:00:00"/>
    <n v="20"/>
    <s v="PACKERS"/>
    <s v="BILLS"/>
    <s v="GAME"/>
    <x v="3"/>
    <n v="47"/>
    <n v="100"/>
    <n v="0"/>
    <n v="-100"/>
    <s v="MGM"/>
    <s v="up to 48)"/>
    <x v="1"/>
    <n v="1"/>
    <n v="0"/>
  </r>
  <r>
    <x v="8"/>
    <x v="2"/>
    <d v="2022-10-31T00:00:00"/>
    <n v="20"/>
    <s v="BROWNS"/>
    <s v="BENGALS"/>
    <s v="GAME"/>
    <x v="1"/>
    <n v="3.5"/>
    <n v="100"/>
    <n v="190.9"/>
    <n v="90.9"/>
    <s v="MGM"/>
    <s v="down to +2)"/>
    <x v="0"/>
    <n v="0"/>
    <n v="0"/>
  </r>
  <r>
    <x v="8"/>
    <x v="2"/>
    <d v="2022-10-31T00:00:00"/>
    <n v="20"/>
    <s v="BROWNS"/>
    <s v="BENGALS"/>
    <s v="GAME"/>
    <x v="0"/>
    <n v="150"/>
    <n v="100"/>
    <n v="250"/>
    <n v="150"/>
    <s v="DK"/>
    <s v="down to +120)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08207-16DB-47F9-9579-1B74F66915F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0" firstDataRow="1" firstDataCol="1" rowPageCount="1" colPageCount="1"/>
  <pivotFields count="17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1">
        <item x="4"/>
        <item x="0"/>
        <item x="8"/>
        <item x="3"/>
        <item x="7"/>
        <item x="1"/>
        <item x="9"/>
        <item x="5"/>
        <item x="6"/>
        <item x="2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Page" dataField="1" multipleItemSelectionAllowed="1" showAll="0">
      <items count="5">
        <item x="1"/>
        <item x="0"/>
        <item m="1" x="3"/>
        <item x="2"/>
        <item t="default"/>
      </items>
    </pivotField>
    <pivotField dataField="1" showAll="0"/>
    <pivotField dataField="1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4" hier="-1"/>
  </pageFields>
  <dataFields count="5">
    <dataField name="Sum of Win" fld="14" baseField="0" baseItem="0"/>
    <dataField name="Sum of Loss" fld="15" baseField="0" baseItem="0"/>
    <dataField name="Sum of NoBet" fld="16" baseField="0" baseItem="0"/>
    <dataField name="Average of Net" fld="11" subtotal="average" baseField="0" baseItem="0"/>
    <dataField name="Average of Be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985D5-6D40-48A7-9803-BF6470E83C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8" firstHeaderRow="0" firstDataRow="1" firstDataCol="1" rowPageCount="2" colPageCount="1"/>
  <pivotFields count="17">
    <pivotField axis="axisPage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dataField="1" multipleItemSelectionAllowed="1" showAll="0">
      <items count="5">
        <item x="1"/>
        <item x="0"/>
        <item m="1" x="3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14" hier="-1"/>
  </pageFields>
  <dataFields count="4">
    <dataField name="Sum of Win" fld="14" baseField="0" baseItem="0"/>
    <dataField name="Sum of Loss" fld="15" baseField="0" baseItem="0"/>
    <dataField name="Sum of NoBet" fld="16" baseField="0" baseItem="0"/>
    <dataField name="Average of Net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A530-6366-48C7-857F-F29E1655B9F5}">
  <dimension ref="A1:G19"/>
  <sheetViews>
    <sheetView workbookViewId="0">
      <selection activeCell="E9" sqref="E9"/>
    </sheetView>
  </sheetViews>
  <sheetFormatPr defaultRowHeight="14.4" x14ac:dyDescent="0.3"/>
  <cols>
    <col min="2" max="4" width="8.88671875" style="3"/>
    <col min="6" max="6" width="7.5546875" style="60" bestFit="1" customWidth="1"/>
    <col min="7" max="7" width="8.88671875" style="59"/>
  </cols>
  <sheetData>
    <row r="1" spans="1:7" x14ac:dyDescent="0.3">
      <c r="B1" s="3" t="s">
        <v>14</v>
      </c>
      <c r="C1" s="3" t="s">
        <v>44</v>
      </c>
      <c r="D1" s="3" t="s">
        <v>140</v>
      </c>
    </row>
    <row r="2" spans="1:7" x14ac:dyDescent="0.3">
      <c r="A2">
        <v>1</v>
      </c>
      <c r="B2" s="3">
        <f>60+147.61+137.03+143.47+360+240+153-60*7-600</f>
        <v>221.11000000000013</v>
      </c>
      <c r="C2" s="3">
        <v>-732.34</v>
      </c>
      <c r="D2" s="3">
        <v>584.98</v>
      </c>
      <c r="E2" s="3">
        <f>SUM(B2:D2)</f>
        <v>73.750000000000114</v>
      </c>
      <c r="F2" s="60">
        <v>6070</v>
      </c>
      <c r="G2" s="59">
        <f>E2/F2</f>
        <v>1.214991762767712E-2</v>
      </c>
    </row>
    <row r="3" spans="1:7" x14ac:dyDescent="0.3">
      <c r="A3">
        <v>2</v>
      </c>
      <c r="B3" s="3">
        <v>-400</v>
      </c>
      <c r="C3" s="3">
        <v>-142.84</v>
      </c>
      <c r="D3" s="3">
        <v>798.09</v>
      </c>
      <c r="E3" s="3">
        <f t="shared" ref="E3:E19" si="0">SUM(B3:D3)</f>
        <v>255.25</v>
      </c>
      <c r="F3" s="60">
        <v>6140</v>
      </c>
      <c r="G3" s="59">
        <f t="shared" ref="G3:G19" si="1">E3/F3</f>
        <v>4.1571661237785017E-2</v>
      </c>
    </row>
    <row r="4" spans="1:7" x14ac:dyDescent="0.3">
      <c r="A4">
        <v>3</v>
      </c>
      <c r="B4" s="3">
        <v>0</v>
      </c>
      <c r="C4" s="3">
        <v>-808.99</v>
      </c>
      <c r="D4" s="3">
        <v>123.3</v>
      </c>
      <c r="E4" s="3">
        <f t="shared" si="0"/>
        <v>-685.69</v>
      </c>
      <c r="F4" s="60">
        <v>7240</v>
      </c>
      <c r="G4" s="59">
        <f t="shared" si="1"/>
        <v>-9.4708563535911616E-2</v>
      </c>
    </row>
    <row r="5" spans="1:7" x14ac:dyDescent="0.3">
      <c r="A5">
        <v>4</v>
      </c>
      <c r="B5" s="3">
        <v>-279</v>
      </c>
      <c r="C5" s="3">
        <v>247.1</v>
      </c>
      <c r="D5" s="3">
        <v>302.39999999999998</v>
      </c>
      <c r="E5" s="3">
        <f t="shared" si="0"/>
        <v>270.5</v>
      </c>
      <c r="F5" s="60">
        <v>5970</v>
      </c>
      <c r="G5" s="59">
        <f t="shared" si="1"/>
        <v>4.5309882747068674E-2</v>
      </c>
    </row>
    <row r="6" spans="1:7" x14ac:dyDescent="0.3">
      <c r="A6">
        <v>5</v>
      </c>
      <c r="B6" s="3">
        <v>-120.75</v>
      </c>
      <c r="C6" s="3">
        <v>89.49</v>
      </c>
      <c r="D6" s="3">
        <v>-354.5</v>
      </c>
      <c r="E6" s="3">
        <f t="shared" si="0"/>
        <v>-385.76</v>
      </c>
      <c r="F6" s="60">
        <v>5840</v>
      </c>
      <c r="G6" s="59">
        <f t="shared" si="1"/>
        <v>-6.6054794520547938E-2</v>
      </c>
    </row>
    <row r="7" spans="1:7" x14ac:dyDescent="0.3">
      <c r="A7">
        <v>6</v>
      </c>
      <c r="B7" s="3">
        <v>122.32</v>
      </c>
      <c r="C7" s="3">
        <v>84.42</v>
      </c>
      <c r="D7" s="3">
        <v>462.78</v>
      </c>
      <c r="E7" s="3">
        <f t="shared" si="0"/>
        <v>669.52</v>
      </c>
      <c r="F7" s="60">
        <v>5410</v>
      </c>
      <c r="G7" s="59">
        <f t="shared" si="1"/>
        <v>0.12375600739371534</v>
      </c>
    </row>
    <row r="8" spans="1:7" x14ac:dyDescent="0.3">
      <c r="A8">
        <v>7</v>
      </c>
      <c r="B8" s="3">
        <v>-100</v>
      </c>
      <c r="C8" s="3">
        <v>-157.13</v>
      </c>
      <c r="D8" s="3">
        <v>-255.57</v>
      </c>
      <c r="E8" s="3">
        <f t="shared" si="0"/>
        <v>-512.70000000000005</v>
      </c>
      <c r="F8" s="60">
        <v>3770</v>
      </c>
      <c r="G8" s="59">
        <f t="shared" si="1"/>
        <v>-0.13599469496021221</v>
      </c>
    </row>
    <row r="9" spans="1:7" x14ac:dyDescent="0.3">
      <c r="A9">
        <v>8</v>
      </c>
      <c r="B9" s="3">
        <v>150</v>
      </c>
      <c r="C9" s="3">
        <v>411.48</v>
      </c>
      <c r="D9" s="3">
        <v>-561.15</v>
      </c>
      <c r="E9" s="3">
        <f t="shared" si="0"/>
        <v>0.33000000000004093</v>
      </c>
      <c r="F9" s="60">
        <v>4990</v>
      </c>
      <c r="G9" s="59">
        <f t="shared" si="1"/>
        <v>6.6132264529066318E-5</v>
      </c>
    </row>
    <row r="10" spans="1:7" x14ac:dyDescent="0.3">
      <c r="A10">
        <v>9</v>
      </c>
      <c r="E10" s="3">
        <f t="shared" si="0"/>
        <v>0</v>
      </c>
      <c r="F10" s="60">
        <v>0</v>
      </c>
      <c r="G10" s="59" t="e">
        <f t="shared" si="1"/>
        <v>#DIV/0!</v>
      </c>
    </row>
    <row r="11" spans="1:7" x14ac:dyDescent="0.3">
      <c r="A11">
        <v>10</v>
      </c>
      <c r="E11" s="3">
        <f t="shared" si="0"/>
        <v>0</v>
      </c>
      <c r="F11" s="60">
        <v>0</v>
      </c>
      <c r="G11" s="59" t="e">
        <f t="shared" si="1"/>
        <v>#DIV/0!</v>
      </c>
    </row>
    <row r="12" spans="1:7" x14ac:dyDescent="0.3">
      <c r="A12">
        <v>11</v>
      </c>
      <c r="E12" s="3">
        <f t="shared" si="0"/>
        <v>0</v>
      </c>
      <c r="F12" s="60">
        <v>0</v>
      </c>
      <c r="G12" s="59" t="e">
        <f t="shared" si="1"/>
        <v>#DIV/0!</v>
      </c>
    </row>
    <row r="13" spans="1:7" x14ac:dyDescent="0.3">
      <c r="A13">
        <v>12</v>
      </c>
      <c r="E13" s="3">
        <f t="shared" si="0"/>
        <v>0</v>
      </c>
      <c r="F13" s="60">
        <v>0</v>
      </c>
      <c r="G13" s="59" t="e">
        <f t="shared" si="1"/>
        <v>#DIV/0!</v>
      </c>
    </row>
    <row r="14" spans="1:7" x14ac:dyDescent="0.3">
      <c r="A14">
        <v>13</v>
      </c>
      <c r="E14" s="3">
        <f t="shared" si="0"/>
        <v>0</v>
      </c>
      <c r="F14" s="60">
        <v>0</v>
      </c>
      <c r="G14" s="59" t="e">
        <f t="shared" si="1"/>
        <v>#DIV/0!</v>
      </c>
    </row>
    <row r="15" spans="1:7" x14ac:dyDescent="0.3">
      <c r="A15">
        <v>14</v>
      </c>
      <c r="E15" s="3">
        <f t="shared" si="0"/>
        <v>0</v>
      </c>
      <c r="F15" s="60">
        <v>0</v>
      </c>
      <c r="G15" s="59" t="e">
        <f t="shared" si="1"/>
        <v>#DIV/0!</v>
      </c>
    </row>
    <row r="16" spans="1:7" x14ac:dyDescent="0.3">
      <c r="A16">
        <v>15</v>
      </c>
      <c r="E16" s="3">
        <f t="shared" si="0"/>
        <v>0</v>
      </c>
      <c r="F16" s="60">
        <v>0</v>
      </c>
      <c r="G16" s="59" t="e">
        <f t="shared" si="1"/>
        <v>#DIV/0!</v>
      </c>
    </row>
    <row r="17" spans="1:7" x14ac:dyDescent="0.3">
      <c r="A17">
        <v>16</v>
      </c>
      <c r="E17" s="3">
        <f t="shared" si="0"/>
        <v>0</v>
      </c>
      <c r="F17" s="60">
        <v>0</v>
      </c>
      <c r="G17" s="59" t="e">
        <f t="shared" si="1"/>
        <v>#DIV/0!</v>
      </c>
    </row>
    <row r="18" spans="1:7" x14ac:dyDescent="0.3">
      <c r="A18" t="s">
        <v>438</v>
      </c>
      <c r="E18" s="3">
        <f t="shared" si="0"/>
        <v>0</v>
      </c>
      <c r="F18" s="60">
        <v>0</v>
      </c>
      <c r="G18" s="59" t="e">
        <f t="shared" si="1"/>
        <v>#DIV/0!</v>
      </c>
    </row>
    <row r="19" spans="1:7" x14ac:dyDescent="0.3">
      <c r="A19" t="s">
        <v>439</v>
      </c>
      <c r="B19" s="3">
        <f>SUM(B2:B18)</f>
        <v>-406.31999999999994</v>
      </c>
      <c r="C19" s="3">
        <f>SUM(C2:C18)</f>
        <v>-1008.81</v>
      </c>
      <c r="D19" s="3">
        <f>SUM(D2:D18)</f>
        <v>1100.33</v>
      </c>
      <c r="E19" s="3">
        <f t="shared" si="0"/>
        <v>-314.79999999999995</v>
      </c>
      <c r="F19" s="60">
        <f>SUM(F2:F18)</f>
        <v>45430</v>
      </c>
      <c r="G19" s="59">
        <f t="shared" si="1"/>
        <v>-6.9293418445960809E-3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B263-E33E-4DBD-B18F-0701B931C9F1}">
  <dimension ref="A1:N78"/>
  <sheetViews>
    <sheetView workbookViewId="0">
      <selection activeCell="A2" sqref="A2:XFD78"/>
    </sheetView>
  </sheetViews>
  <sheetFormatPr defaultRowHeight="14.4" x14ac:dyDescent="0.3"/>
  <cols>
    <col min="3" max="3" width="10.5546875" bestFit="1" customWidth="1"/>
    <col min="5" max="5" width="15" bestFit="1" customWidth="1"/>
    <col min="6" max="6" width="12.21875" bestFit="1" customWidth="1"/>
    <col min="8" max="8" width="10.6640625" bestFit="1" customWidth="1"/>
    <col min="11" max="12" width="8.88671875" style="6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1" t="s">
        <v>10</v>
      </c>
      <c r="L1" s="61" t="s">
        <v>11</v>
      </c>
      <c r="M1" t="s">
        <v>12</v>
      </c>
      <c r="N1" t="s">
        <v>13</v>
      </c>
    </row>
    <row r="2" spans="1:14" s="5" customFormat="1" x14ac:dyDescent="0.3">
      <c r="A2" s="5" t="s">
        <v>14</v>
      </c>
      <c r="B2" s="5">
        <v>10</v>
      </c>
      <c r="C2" s="6">
        <v>44877</v>
      </c>
      <c r="D2" s="5">
        <v>8</v>
      </c>
      <c r="E2" s="5" t="s">
        <v>22</v>
      </c>
      <c r="F2" s="5" t="s">
        <v>709</v>
      </c>
      <c r="G2" s="5" t="s">
        <v>17</v>
      </c>
      <c r="H2" s="5" t="s">
        <v>28</v>
      </c>
      <c r="I2" s="5">
        <v>2.5</v>
      </c>
      <c r="J2" s="5">
        <v>0</v>
      </c>
      <c r="K2" s="63">
        <v>0</v>
      </c>
      <c r="L2" s="63">
        <f t="shared" ref="L2:L33" si="0">K2-J2</f>
        <v>0</v>
      </c>
      <c r="N2" s="5" t="s">
        <v>196</v>
      </c>
    </row>
    <row r="3" spans="1:14" s="9" customFormat="1" x14ac:dyDescent="0.3">
      <c r="A3" s="9" t="s">
        <v>14</v>
      </c>
      <c r="B3" s="9">
        <v>10</v>
      </c>
      <c r="C3" s="10">
        <v>44877</v>
      </c>
      <c r="D3" s="9">
        <v>8</v>
      </c>
      <c r="E3" s="9" t="s">
        <v>22</v>
      </c>
      <c r="F3" s="9" t="s">
        <v>40</v>
      </c>
      <c r="G3" s="9" t="s">
        <v>17</v>
      </c>
      <c r="H3" s="9" t="s">
        <v>20</v>
      </c>
      <c r="I3" s="9">
        <v>3.5</v>
      </c>
      <c r="J3" s="9">
        <v>100</v>
      </c>
      <c r="K3" s="62">
        <v>195.23</v>
      </c>
      <c r="L3" s="62">
        <f t="shared" si="0"/>
        <v>95.22999999999999</v>
      </c>
      <c r="M3" s="9" t="s">
        <v>381</v>
      </c>
      <c r="N3" s="9" t="s">
        <v>196</v>
      </c>
    </row>
    <row r="4" spans="1:14" s="17" customFormat="1" ht="15" customHeight="1" x14ac:dyDescent="0.3">
      <c r="A4" s="17" t="s">
        <v>14</v>
      </c>
      <c r="B4" s="17">
        <v>10</v>
      </c>
      <c r="C4" s="18">
        <v>44877</v>
      </c>
      <c r="D4" s="17">
        <v>8</v>
      </c>
      <c r="E4" s="17" t="s">
        <v>34</v>
      </c>
      <c r="F4" s="17" t="s">
        <v>39</v>
      </c>
      <c r="G4" s="17" t="s">
        <v>17</v>
      </c>
      <c r="H4" s="17" t="s">
        <v>708</v>
      </c>
      <c r="I4" s="17">
        <v>1.75</v>
      </c>
      <c r="J4" s="17">
        <v>100</v>
      </c>
      <c r="K4" s="64">
        <v>50</v>
      </c>
      <c r="L4" s="64">
        <f t="shared" si="0"/>
        <v>-50</v>
      </c>
      <c r="M4" s="17" t="s">
        <v>381</v>
      </c>
      <c r="N4" s="17" t="s">
        <v>196</v>
      </c>
    </row>
    <row r="5" spans="1:14" s="5" customFormat="1" x14ac:dyDescent="0.3">
      <c r="A5" s="5" t="s">
        <v>14</v>
      </c>
      <c r="B5" s="5">
        <v>10</v>
      </c>
      <c r="C5" s="6">
        <v>44877</v>
      </c>
      <c r="D5" s="5">
        <v>8</v>
      </c>
      <c r="E5" s="5" t="s">
        <v>34</v>
      </c>
      <c r="F5" s="5" t="s">
        <v>39</v>
      </c>
      <c r="G5" s="5" t="s">
        <v>17</v>
      </c>
      <c r="H5" s="5" t="s">
        <v>20</v>
      </c>
      <c r="I5" s="5">
        <v>3.5</v>
      </c>
      <c r="J5" s="5">
        <v>0</v>
      </c>
      <c r="K5" s="63">
        <v>0</v>
      </c>
      <c r="L5" s="63">
        <f t="shared" si="0"/>
        <v>0</v>
      </c>
      <c r="N5" s="5" t="s">
        <v>196</v>
      </c>
    </row>
    <row r="6" spans="1:14" s="17" customFormat="1" x14ac:dyDescent="0.3">
      <c r="A6" s="17" t="s">
        <v>14</v>
      </c>
      <c r="B6" s="17">
        <v>10</v>
      </c>
      <c r="C6" s="18">
        <v>44877</v>
      </c>
      <c r="D6" s="17">
        <v>8</v>
      </c>
      <c r="E6" s="17" t="s">
        <v>31</v>
      </c>
      <c r="F6" s="17" t="s">
        <v>27</v>
      </c>
      <c r="G6" s="17" t="s">
        <v>17</v>
      </c>
      <c r="H6" s="17" t="s">
        <v>24</v>
      </c>
      <c r="I6" s="17">
        <v>2.5</v>
      </c>
      <c r="J6" s="17">
        <v>100</v>
      </c>
      <c r="K6" s="64">
        <v>0</v>
      </c>
      <c r="L6" s="64">
        <f t="shared" si="0"/>
        <v>-100</v>
      </c>
      <c r="M6" s="17" t="s">
        <v>381</v>
      </c>
      <c r="N6" s="17" t="s">
        <v>196</v>
      </c>
    </row>
    <row r="7" spans="1:14" s="5" customFormat="1" x14ac:dyDescent="0.3">
      <c r="A7" s="5" t="s">
        <v>14</v>
      </c>
      <c r="B7" s="5">
        <v>10</v>
      </c>
      <c r="C7" s="6">
        <v>44877</v>
      </c>
      <c r="D7" s="5">
        <v>8</v>
      </c>
      <c r="E7" s="5" t="s">
        <v>36</v>
      </c>
      <c r="F7" s="5" t="s">
        <v>15</v>
      </c>
      <c r="G7" s="5" t="s">
        <v>17</v>
      </c>
      <c r="H7" s="5" t="s">
        <v>28</v>
      </c>
      <c r="I7" s="5">
        <v>1</v>
      </c>
      <c r="J7" s="5">
        <v>0</v>
      </c>
      <c r="K7" s="63">
        <v>0</v>
      </c>
      <c r="L7" s="63">
        <f t="shared" si="0"/>
        <v>0</v>
      </c>
      <c r="N7" s="5" t="s">
        <v>196</v>
      </c>
    </row>
    <row r="8" spans="1:14" s="9" customFormat="1" x14ac:dyDescent="0.3">
      <c r="A8" s="9" t="s">
        <v>14</v>
      </c>
      <c r="B8" s="9">
        <v>10</v>
      </c>
      <c r="C8" s="10">
        <v>44877</v>
      </c>
      <c r="D8" s="9">
        <v>8</v>
      </c>
      <c r="E8" s="9" t="s">
        <v>36</v>
      </c>
      <c r="F8" s="9" t="s">
        <v>15</v>
      </c>
      <c r="G8" s="9" t="s">
        <v>17</v>
      </c>
      <c r="H8" s="9" t="s">
        <v>20</v>
      </c>
      <c r="I8" s="9">
        <v>2.5</v>
      </c>
      <c r="J8" s="9">
        <v>100</v>
      </c>
      <c r="K8" s="62">
        <v>200</v>
      </c>
      <c r="L8" s="62">
        <f t="shared" si="0"/>
        <v>100</v>
      </c>
      <c r="M8" s="9" t="s">
        <v>381</v>
      </c>
      <c r="N8" s="9" t="s">
        <v>196</v>
      </c>
    </row>
    <row r="9" spans="1:14" s="17" customFormat="1" x14ac:dyDescent="0.3">
      <c r="A9" s="17" t="s">
        <v>14</v>
      </c>
      <c r="B9" s="17">
        <v>10</v>
      </c>
      <c r="C9" s="18">
        <v>44878</v>
      </c>
      <c r="D9" s="17">
        <v>8</v>
      </c>
      <c r="E9" s="17" t="s">
        <v>38</v>
      </c>
      <c r="F9" s="17" t="s">
        <v>43</v>
      </c>
      <c r="G9" s="17" t="s">
        <v>17</v>
      </c>
      <c r="H9" s="17" t="s">
        <v>32</v>
      </c>
      <c r="I9" s="17">
        <v>-115</v>
      </c>
      <c r="J9" s="17">
        <v>115</v>
      </c>
      <c r="K9" s="64">
        <v>0</v>
      </c>
      <c r="L9" s="64">
        <f t="shared" si="0"/>
        <v>-115</v>
      </c>
      <c r="M9" s="17" t="s">
        <v>381</v>
      </c>
      <c r="N9" s="17" t="s">
        <v>196</v>
      </c>
    </row>
    <row r="10" spans="1:14" s="9" customFormat="1" x14ac:dyDescent="0.3">
      <c r="A10" s="9" t="s">
        <v>14</v>
      </c>
      <c r="B10" s="9">
        <v>10</v>
      </c>
      <c r="C10" s="10">
        <v>44878</v>
      </c>
      <c r="D10" s="9">
        <v>8</v>
      </c>
      <c r="E10" s="9" t="s">
        <v>38</v>
      </c>
      <c r="F10" s="9" t="s">
        <v>43</v>
      </c>
      <c r="G10" s="9" t="s">
        <v>17</v>
      </c>
      <c r="H10" s="9" t="s">
        <v>24</v>
      </c>
      <c r="I10" s="9">
        <v>2.5</v>
      </c>
      <c r="J10" s="9">
        <v>100</v>
      </c>
      <c r="K10" s="62">
        <v>190.9</v>
      </c>
      <c r="L10" s="62">
        <f t="shared" si="0"/>
        <v>90.9</v>
      </c>
      <c r="M10" s="9" t="s">
        <v>381</v>
      </c>
      <c r="N10" s="9" t="s">
        <v>196</v>
      </c>
    </row>
    <row r="11" spans="1:14" s="17" customFormat="1" x14ac:dyDescent="0.3">
      <c r="A11" s="17" t="s">
        <v>44</v>
      </c>
      <c r="B11" s="17">
        <v>10</v>
      </c>
      <c r="C11" s="18">
        <v>44876</v>
      </c>
      <c r="D11" s="17">
        <v>19</v>
      </c>
      <c r="E11" s="17" t="s">
        <v>297</v>
      </c>
      <c r="F11" s="17" t="s">
        <v>707</v>
      </c>
      <c r="G11" s="17" t="s">
        <v>17</v>
      </c>
      <c r="H11" s="17" t="s">
        <v>28</v>
      </c>
      <c r="I11" s="17">
        <v>-4.5</v>
      </c>
      <c r="J11" s="17">
        <v>100</v>
      </c>
      <c r="K11" s="64">
        <v>0</v>
      </c>
      <c r="L11" s="64">
        <f t="shared" si="0"/>
        <v>-100</v>
      </c>
      <c r="M11" s="17" t="s">
        <v>190</v>
      </c>
      <c r="N11" s="17" t="s">
        <v>706</v>
      </c>
    </row>
    <row r="12" spans="1:14" s="17" customFormat="1" x14ac:dyDescent="0.3">
      <c r="A12" s="17" t="s">
        <v>44</v>
      </c>
      <c r="B12" s="17">
        <v>10</v>
      </c>
      <c r="C12" s="18">
        <v>44877</v>
      </c>
      <c r="D12" s="17">
        <v>12</v>
      </c>
      <c r="E12" s="17" t="s">
        <v>269</v>
      </c>
      <c r="F12" s="17" t="s">
        <v>506</v>
      </c>
      <c r="G12" s="17" t="s">
        <v>17</v>
      </c>
      <c r="H12" s="17" t="s">
        <v>28</v>
      </c>
      <c r="I12" s="17">
        <v>-7.5</v>
      </c>
      <c r="J12" s="17">
        <v>100</v>
      </c>
      <c r="K12" s="64">
        <v>0</v>
      </c>
      <c r="L12" s="64">
        <f t="shared" si="0"/>
        <v>-100</v>
      </c>
      <c r="M12" s="17" t="s">
        <v>381</v>
      </c>
      <c r="N12" s="17" t="s">
        <v>456</v>
      </c>
    </row>
    <row r="13" spans="1:14" s="17" customFormat="1" x14ac:dyDescent="0.3">
      <c r="A13" s="17" t="s">
        <v>44</v>
      </c>
      <c r="B13" s="17">
        <v>10</v>
      </c>
      <c r="C13" s="18">
        <v>44877</v>
      </c>
      <c r="D13" s="17">
        <v>12</v>
      </c>
      <c r="E13" s="17" t="s">
        <v>112</v>
      </c>
      <c r="F13" s="17" t="s">
        <v>65</v>
      </c>
      <c r="G13" s="17" t="s">
        <v>17</v>
      </c>
      <c r="H13" s="17" t="s">
        <v>28</v>
      </c>
      <c r="I13" s="17">
        <v>5.5</v>
      </c>
      <c r="J13" s="17">
        <v>100</v>
      </c>
      <c r="K13" s="64">
        <v>0</v>
      </c>
      <c r="L13" s="64">
        <f t="shared" si="0"/>
        <v>-100</v>
      </c>
      <c r="M13" s="17" t="s">
        <v>381</v>
      </c>
      <c r="N13" s="17" t="s">
        <v>705</v>
      </c>
    </row>
    <row r="14" spans="1:14" s="17" customFormat="1" x14ac:dyDescent="0.3">
      <c r="A14" s="17" t="s">
        <v>44</v>
      </c>
      <c r="B14" s="17">
        <v>10</v>
      </c>
      <c r="C14" s="18">
        <v>44877</v>
      </c>
      <c r="D14" s="17">
        <v>12</v>
      </c>
      <c r="E14" s="17" t="s">
        <v>254</v>
      </c>
      <c r="F14" s="17" t="s">
        <v>464</v>
      </c>
      <c r="G14" s="17" t="s">
        <v>17</v>
      </c>
      <c r="H14" s="17" t="s">
        <v>28</v>
      </c>
      <c r="I14" s="17">
        <v>-17.5</v>
      </c>
      <c r="J14" s="17">
        <v>100</v>
      </c>
      <c r="K14" s="64">
        <v>0</v>
      </c>
      <c r="L14" s="64">
        <f t="shared" si="0"/>
        <v>-100</v>
      </c>
      <c r="M14" s="17" t="s">
        <v>381</v>
      </c>
      <c r="N14" s="17" t="s">
        <v>672</v>
      </c>
    </row>
    <row r="15" spans="1:14" s="17" customFormat="1" x14ac:dyDescent="0.3">
      <c r="A15" s="17" t="s">
        <v>44</v>
      </c>
      <c r="B15" s="17">
        <v>10</v>
      </c>
      <c r="C15" s="18">
        <v>44877</v>
      </c>
      <c r="D15" s="17">
        <v>12</v>
      </c>
      <c r="E15" s="17" t="s">
        <v>215</v>
      </c>
      <c r="F15" s="17" t="s">
        <v>222</v>
      </c>
      <c r="G15" s="17" t="s">
        <v>17</v>
      </c>
      <c r="H15" s="17" t="s">
        <v>28</v>
      </c>
      <c r="I15" s="17">
        <v>17.5</v>
      </c>
      <c r="J15" s="17">
        <v>100</v>
      </c>
      <c r="K15" s="64">
        <v>0</v>
      </c>
      <c r="L15" s="64">
        <f t="shared" si="0"/>
        <v>-100</v>
      </c>
      <c r="M15" s="17" t="s">
        <v>190</v>
      </c>
      <c r="N15" s="17" t="s">
        <v>704</v>
      </c>
    </row>
    <row r="16" spans="1:14" s="17" customFormat="1" x14ac:dyDescent="0.3">
      <c r="A16" s="17" t="s">
        <v>44</v>
      </c>
      <c r="B16" s="17">
        <v>10</v>
      </c>
      <c r="C16" s="18">
        <v>44877</v>
      </c>
      <c r="D16" s="17">
        <v>12</v>
      </c>
      <c r="E16" s="17" t="s">
        <v>628</v>
      </c>
      <c r="G16" s="17" t="s">
        <v>17</v>
      </c>
      <c r="H16" s="17" t="s">
        <v>32</v>
      </c>
      <c r="I16" s="17">
        <v>625</v>
      </c>
      <c r="J16" s="17">
        <v>50</v>
      </c>
      <c r="K16" s="64">
        <v>0</v>
      </c>
      <c r="L16" s="64">
        <f t="shared" si="0"/>
        <v>-50</v>
      </c>
      <c r="M16" s="17" t="s">
        <v>381</v>
      </c>
      <c r="N16" s="17" t="s">
        <v>681</v>
      </c>
    </row>
    <row r="17" spans="1:14" s="9" customFormat="1" x14ac:dyDescent="0.3">
      <c r="A17" s="9" t="s">
        <v>44</v>
      </c>
      <c r="B17" s="9">
        <v>10</v>
      </c>
      <c r="C17" s="10">
        <v>44877</v>
      </c>
      <c r="D17" s="9">
        <v>12</v>
      </c>
      <c r="E17" s="9" t="s">
        <v>239</v>
      </c>
      <c r="F17" s="9" t="s">
        <v>703</v>
      </c>
      <c r="G17" s="9" t="s">
        <v>17</v>
      </c>
      <c r="H17" s="9" t="s">
        <v>28</v>
      </c>
      <c r="I17" s="9">
        <v>-7</v>
      </c>
      <c r="J17" s="9">
        <v>100</v>
      </c>
      <c r="K17" s="62">
        <v>190.91</v>
      </c>
      <c r="L17" s="62">
        <f t="shared" si="0"/>
        <v>90.91</v>
      </c>
      <c r="M17" s="9" t="s">
        <v>556</v>
      </c>
      <c r="N17" s="9" t="s">
        <v>456</v>
      </c>
    </row>
    <row r="18" spans="1:14" s="9" customFormat="1" x14ac:dyDescent="0.3">
      <c r="A18" s="9" t="s">
        <v>44</v>
      </c>
      <c r="B18" s="9">
        <v>10</v>
      </c>
      <c r="C18" s="10">
        <v>44877</v>
      </c>
      <c r="D18" s="9">
        <v>12</v>
      </c>
      <c r="E18" s="9" t="s">
        <v>67</v>
      </c>
      <c r="F18" s="9" t="s">
        <v>61</v>
      </c>
      <c r="G18" s="9" t="s">
        <v>17</v>
      </c>
      <c r="H18" s="9" t="s">
        <v>28</v>
      </c>
      <c r="I18" s="9">
        <v>6.5</v>
      </c>
      <c r="J18" s="9">
        <v>100</v>
      </c>
      <c r="K18" s="62">
        <v>190.91</v>
      </c>
      <c r="L18" s="62">
        <f t="shared" si="0"/>
        <v>90.91</v>
      </c>
      <c r="M18" s="9" t="s">
        <v>190</v>
      </c>
      <c r="N18" s="9" t="s">
        <v>560</v>
      </c>
    </row>
    <row r="19" spans="1:14" s="17" customFormat="1" x14ac:dyDescent="0.3">
      <c r="A19" s="17" t="s">
        <v>44</v>
      </c>
      <c r="B19" s="17">
        <v>10</v>
      </c>
      <c r="C19" s="18">
        <v>44877</v>
      </c>
      <c r="D19" s="17">
        <v>12</v>
      </c>
      <c r="E19" s="17" t="s">
        <v>399</v>
      </c>
      <c r="F19" s="17" t="s">
        <v>702</v>
      </c>
      <c r="G19" s="17" t="s">
        <v>17</v>
      </c>
      <c r="H19" s="17" t="s">
        <v>20</v>
      </c>
      <c r="I19" s="17">
        <v>41</v>
      </c>
      <c r="J19" s="17">
        <v>100</v>
      </c>
      <c r="K19" s="64">
        <v>0</v>
      </c>
      <c r="L19" s="64">
        <f t="shared" si="0"/>
        <v>-100</v>
      </c>
      <c r="M19" s="17" t="s">
        <v>381</v>
      </c>
      <c r="N19" s="17" t="s">
        <v>627</v>
      </c>
    </row>
    <row r="20" spans="1:14" s="9" customFormat="1" x14ac:dyDescent="0.3">
      <c r="A20" s="9" t="s">
        <v>44</v>
      </c>
      <c r="B20" s="9">
        <v>10</v>
      </c>
      <c r="C20" s="10">
        <v>44877</v>
      </c>
      <c r="D20" s="9">
        <v>15</v>
      </c>
      <c r="E20" s="9" t="s">
        <v>229</v>
      </c>
      <c r="F20" s="9" t="s">
        <v>410</v>
      </c>
      <c r="G20" s="9" t="s">
        <v>17</v>
      </c>
      <c r="H20" s="9" t="s">
        <v>28</v>
      </c>
      <c r="I20" s="9">
        <v>-8</v>
      </c>
      <c r="J20" s="9">
        <v>100</v>
      </c>
      <c r="K20" s="62">
        <v>190.91</v>
      </c>
      <c r="L20" s="62">
        <f t="shared" si="0"/>
        <v>90.91</v>
      </c>
      <c r="M20" s="9" t="s">
        <v>190</v>
      </c>
      <c r="N20" s="9" t="s">
        <v>456</v>
      </c>
    </row>
    <row r="21" spans="1:14" s="17" customFormat="1" x14ac:dyDescent="0.3">
      <c r="A21" s="17" t="s">
        <v>44</v>
      </c>
      <c r="B21" s="17">
        <v>10</v>
      </c>
      <c r="C21" s="18">
        <v>44877</v>
      </c>
      <c r="D21" s="17">
        <v>15</v>
      </c>
      <c r="E21" s="17" t="s">
        <v>138</v>
      </c>
      <c r="F21" s="17" t="s">
        <v>511</v>
      </c>
      <c r="G21" s="17" t="s">
        <v>17</v>
      </c>
      <c r="H21" s="17" t="s">
        <v>28</v>
      </c>
      <c r="I21" s="17">
        <v>30.5</v>
      </c>
      <c r="J21" s="17">
        <v>100</v>
      </c>
      <c r="K21" s="64">
        <v>0</v>
      </c>
      <c r="L21" s="64">
        <f t="shared" si="0"/>
        <v>-100</v>
      </c>
      <c r="M21" s="17" t="s">
        <v>381</v>
      </c>
      <c r="N21" s="17" t="s">
        <v>578</v>
      </c>
    </row>
    <row r="22" spans="1:14" s="17" customFormat="1" x14ac:dyDescent="0.3">
      <c r="A22" s="17" t="s">
        <v>44</v>
      </c>
      <c r="B22" s="17">
        <v>10</v>
      </c>
      <c r="C22" s="18">
        <v>44877</v>
      </c>
      <c r="D22" s="17">
        <v>15</v>
      </c>
      <c r="E22" s="17" t="s">
        <v>138</v>
      </c>
      <c r="F22" s="17" t="s">
        <v>79</v>
      </c>
      <c r="G22" s="17" t="s">
        <v>17</v>
      </c>
      <c r="H22" s="17" t="s">
        <v>24</v>
      </c>
      <c r="I22" s="17">
        <v>49</v>
      </c>
      <c r="J22" s="17">
        <v>100</v>
      </c>
      <c r="K22" s="64">
        <v>0</v>
      </c>
      <c r="L22" s="64">
        <f t="shared" si="0"/>
        <v>-100</v>
      </c>
      <c r="M22" s="17" t="s">
        <v>556</v>
      </c>
      <c r="N22" s="17" t="s">
        <v>701</v>
      </c>
    </row>
    <row r="23" spans="1:14" s="9" customFormat="1" x14ac:dyDescent="0.3">
      <c r="A23" s="9" t="s">
        <v>44</v>
      </c>
      <c r="B23" s="9">
        <v>10</v>
      </c>
      <c r="C23" s="10">
        <v>44877</v>
      </c>
      <c r="D23" s="9">
        <v>15</v>
      </c>
      <c r="E23" s="9" t="s">
        <v>346</v>
      </c>
      <c r="F23" s="9" t="s">
        <v>461</v>
      </c>
      <c r="G23" s="9" t="s">
        <v>17</v>
      </c>
      <c r="H23" s="9" t="s">
        <v>28</v>
      </c>
      <c r="I23" s="9">
        <v>1.5</v>
      </c>
      <c r="J23" s="9">
        <v>100</v>
      </c>
      <c r="K23" s="62">
        <v>190.9</v>
      </c>
      <c r="L23" s="62">
        <f t="shared" si="0"/>
        <v>90.9</v>
      </c>
      <c r="M23" s="9" t="s">
        <v>381</v>
      </c>
      <c r="N23" s="9" t="s">
        <v>555</v>
      </c>
    </row>
    <row r="24" spans="1:14" s="9" customFormat="1" x14ac:dyDescent="0.3">
      <c r="A24" s="9" t="s">
        <v>44</v>
      </c>
      <c r="B24" s="9">
        <v>10</v>
      </c>
      <c r="C24" s="10">
        <v>44877</v>
      </c>
      <c r="D24" s="9">
        <v>15</v>
      </c>
      <c r="E24" s="9" t="s">
        <v>132</v>
      </c>
      <c r="F24" s="9" t="s">
        <v>216</v>
      </c>
      <c r="G24" s="9" t="s">
        <v>17</v>
      </c>
      <c r="H24" s="9" t="s">
        <v>28</v>
      </c>
      <c r="I24" s="9">
        <v>6.5</v>
      </c>
      <c r="J24" s="9">
        <v>100</v>
      </c>
      <c r="K24" s="62">
        <v>185</v>
      </c>
      <c r="L24" s="62">
        <f t="shared" si="0"/>
        <v>85</v>
      </c>
      <c r="M24" s="9" t="s">
        <v>556</v>
      </c>
      <c r="N24" s="9" t="s">
        <v>684</v>
      </c>
    </row>
    <row r="25" spans="1:14" s="9" customFormat="1" x14ac:dyDescent="0.3">
      <c r="A25" s="9" t="s">
        <v>44</v>
      </c>
      <c r="B25" s="9">
        <v>10</v>
      </c>
      <c r="C25" s="10">
        <v>44877</v>
      </c>
      <c r="D25" s="9">
        <v>15</v>
      </c>
      <c r="E25" s="9" t="s">
        <v>700</v>
      </c>
      <c r="F25" s="9" t="s">
        <v>699</v>
      </c>
      <c r="G25" s="9" t="s">
        <v>17</v>
      </c>
      <c r="H25" s="9" t="s">
        <v>28</v>
      </c>
      <c r="I25" s="9">
        <v>1</v>
      </c>
      <c r="J25" s="9">
        <v>100</v>
      </c>
      <c r="K25" s="62">
        <v>190.91</v>
      </c>
      <c r="L25" s="62">
        <f t="shared" si="0"/>
        <v>90.91</v>
      </c>
      <c r="M25" s="9" t="s">
        <v>190</v>
      </c>
      <c r="N25" s="9" t="s">
        <v>698</v>
      </c>
    </row>
    <row r="26" spans="1:14" s="5" customFormat="1" x14ac:dyDescent="0.3">
      <c r="A26" s="5" t="s">
        <v>44</v>
      </c>
      <c r="B26" s="5">
        <v>10</v>
      </c>
      <c r="C26" s="6">
        <v>44877</v>
      </c>
      <c r="D26" s="5">
        <v>15</v>
      </c>
      <c r="E26" s="5" t="s">
        <v>274</v>
      </c>
      <c r="F26" s="5" t="s">
        <v>196</v>
      </c>
      <c r="G26" s="5" t="s">
        <v>17</v>
      </c>
      <c r="H26" s="5" t="s">
        <v>20</v>
      </c>
      <c r="I26" s="5">
        <v>41</v>
      </c>
      <c r="J26" s="5">
        <v>100</v>
      </c>
      <c r="K26" s="63">
        <v>100</v>
      </c>
      <c r="L26" s="63">
        <f t="shared" si="0"/>
        <v>0</v>
      </c>
      <c r="M26" s="5" t="s">
        <v>190</v>
      </c>
      <c r="N26" s="5" t="s">
        <v>671</v>
      </c>
    </row>
    <row r="27" spans="1:14" s="17" customFormat="1" x14ac:dyDescent="0.3">
      <c r="A27" s="17" t="s">
        <v>44</v>
      </c>
      <c r="B27" s="17">
        <v>10</v>
      </c>
      <c r="C27" s="18">
        <v>44877</v>
      </c>
      <c r="D27" s="17">
        <v>15</v>
      </c>
      <c r="E27" s="17" t="s">
        <v>380</v>
      </c>
      <c r="F27" s="17" t="s">
        <v>53</v>
      </c>
      <c r="G27" s="17" t="s">
        <v>17</v>
      </c>
      <c r="H27" s="17" t="s">
        <v>20</v>
      </c>
      <c r="I27" s="17">
        <v>54.5</v>
      </c>
      <c r="J27" s="17">
        <v>100</v>
      </c>
      <c r="K27" s="64">
        <v>0</v>
      </c>
      <c r="L27" s="64">
        <f t="shared" si="0"/>
        <v>-100</v>
      </c>
      <c r="M27" s="17" t="s">
        <v>381</v>
      </c>
      <c r="N27" s="17" t="s">
        <v>697</v>
      </c>
    </row>
    <row r="28" spans="1:14" s="17" customFormat="1" x14ac:dyDescent="0.3">
      <c r="A28" s="17" t="s">
        <v>44</v>
      </c>
      <c r="B28" s="17">
        <v>10</v>
      </c>
      <c r="C28" s="18">
        <v>44877</v>
      </c>
      <c r="D28" s="17">
        <v>15</v>
      </c>
      <c r="E28" s="17" t="s">
        <v>114</v>
      </c>
      <c r="F28" s="17" t="s">
        <v>246</v>
      </c>
      <c r="G28" s="17" t="s">
        <v>17</v>
      </c>
      <c r="H28" s="17" t="s">
        <v>28</v>
      </c>
      <c r="I28" s="17">
        <v>9.5</v>
      </c>
      <c r="J28" s="17">
        <v>100</v>
      </c>
      <c r="K28" s="64">
        <v>0</v>
      </c>
      <c r="L28" s="64">
        <f t="shared" si="0"/>
        <v>-100</v>
      </c>
      <c r="M28" s="17" t="s">
        <v>190</v>
      </c>
      <c r="N28" s="17" t="s">
        <v>595</v>
      </c>
    </row>
    <row r="29" spans="1:14" s="17" customFormat="1" x14ac:dyDescent="0.3">
      <c r="A29" s="17" t="s">
        <v>44</v>
      </c>
      <c r="B29" s="17">
        <v>10</v>
      </c>
      <c r="C29" s="18">
        <v>44877</v>
      </c>
      <c r="D29" s="17">
        <v>15</v>
      </c>
      <c r="E29" s="17" t="s">
        <v>114</v>
      </c>
      <c r="F29" s="17" t="s">
        <v>396</v>
      </c>
      <c r="G29" s="17" t="s">
        <v>17</v>
      </c>
      <c r="H29" s="17" t="s">
        <v>32</v>
      </c>
      <c r="I29" s="17">
        <v>295</v>
      </c>
      <c r="J29" s="17">
        <v>100</v>
      </c>
      <c r="K29" s="64">
        <v>0</v>
      </c>
      <c r="L29" s="64">
        <f t="shared" si="0"/>
        <v>-100</v>
      </c>
      <c r="M29" s="17" t="s">
        <v>381</v>
      </c>
      <c r="N29" s="17" t="s">
        <v>604</v>
      </c>
    </row>
    <row r="30" spans="1:14" s="17" customFormat="1" x14ac:dyDescent="0.3">
      <c r="A30" s="17" t="s">
        <v>44</v>
      </c>
      <c r="B30" s="17">
        <v>10</v>
      </c>
      <c r="C30" s="18">
        <v>44877</v>
      </c>
      <c r="D30" s="17">
        <v>15</v>
      </c>
      <c r="E30" s="17" t="s">
        <v>390</v>
      </c>
      <c r="F30" s="17" t="s">
        <v>523</v>
      </c>
      <c r="G30" s="17" t="s">
        <v>17</v>
      </c>
      <c r="H30" s="17" t="s">
        <v>28</v>
      </c>
      <c r="I30" s="17">
        <v>-10.5</v>
      </c>
      <c r="J30" s="17">
        <v>100</v>
      </c>
      <c r="K30" s="64">
        <v>0</v>
      </c>
      <c r="L30" s="64">
        <f t="shared" si="0"/>
        <v>-100</v>
      </c>
      <c r="M30" s="17" t="s">
        <v>556</v>
      </c>
      <c r="N30" s="17" t="s">
        <v>691</v>
      </c>
    </row>
    <row r="31" spans="1:14" s="9" customFormat="1" x14ac:dyDescent="0.3">
      <c r="A31" s="9" t="s">
        <v>44</v>
      </c>
      <c r="B31" s="9">
        <v>10</v>
      </c>
      <c r="C31" s="10">
        <v>44877</v>
      </c>
      <c r="D31" s="9">
        <v>15</v>
      </c>
      <c r="E31" s="9" t="s">
        <v>86</v>
      </c>
      <c r="F31" s="9" t="s">
        <v>696</v>
      </c>
      <c r="G31" s="9" t="s">
        <v>17</v>
      </c>
      <c r="H31" s="9" t="s">
        <v>32</v>
      </c>
      <c r="I31" s="9">
        <v>105</v>
      </c>
      <c r="J31" s="9">
        <v>100</v>
      </c>
      <c r="K31" s="62">
        <v>205</v>
      </c>
      <c r="L31" s="62">
        <f t="shared" si="0"/>
        <v>105</v>
      </c>
      <c r="M31" s="9" t="s">
        <v>381</v>
      </c>
      <c r="N31" s="9" t="s">
        <v>695</v>
      </c>
    </row>
    <row r="32" spans="1:14" s="17" customFormat="1" x14ac:dyDescent="0.3">
      <c r="A32" s="17" t="s">
        <v>44</v>
      </c>
      <c r="B32" s="17">
        <v>10</v>
      </c>
      <c r="C32" s="18">
        <v>44877</v>
      </c>
      <c r="D32" s="17">
        <v>15</v>
      </c>
      <c r="E32" s="17" t="s">
        <v>693</v>
      </c>
      <c r="F32" s="17" t="s">
        <v>78</v>
      </c>
      <c r="G32" s="17" t="s">
        <v>17</v>
      </c>
      <c r="H32" s="17" t="s">
        <v>32</v>
      </c>
      <c r="I32" s="17">
        <v>-105</v>
      </c>
      <c r="J32" s="17">
        <v>100</v>
      </c>
      <c r="K32" s="64">
        <v>0</v>
      </c>
      <c r="L32" s="64">
        <f t="shared" si="0"/>
        <v>-100</v>
      </c>
      <c r="M32" s="17" t="s">
        <v>381</v>
      </c>
      <c r="N32" s="17" t="s">
        <v>694</v>
      </c>
    </row>
    <row r="33" spans="1:14" s="9" customFormat="1" x14ac:dyDescent="0.3">
      <c r="A33" s="9" t="s">
        <v>44</v>
      </c>
      <c r="B33" s="9">
        <v>10</v>
      </c>
      <c r="C33" s="10">
        <v>44877</v>
      </c>
      <c r="D33" s="9">
        <v>15</v>
      </c>
      <c r="E33" s="9" t="s">
        <v>693</v>
      </c>
      <c r="F33" s="9" t="s">
        <v>78</v>
      </c>
      <c r="G33" s="9" t="s">
        <v>17</v>
      </c>
      <c r="H33" s="9" t="s">
        <v>20</v>
      </c>
      <c r="I33" s="9">
        <v>35.5</v>
      </c>
      <c r="J33" s="9">
        <v>100</v>
      </c>
      <c r="K33" s="62">
        <v>190.9</v>
      </c>
      <c r="L33" s="62">
        <f t="shared" si="0"/>
        <v>90.9</v>
      </c>
      <c r="M33" s="9" t="s">
        <v>381</v>
      </c>
      <c r="N33" s="9" t="s">
        <v>671</v>
      </c>
    </row>
    <row r="34" spans="1:14" s="9" customFormat="1" x14ac:dyDescent="0.3">
      <c r="A34" s="9" t="s">
        <v>44</v>
      </c>
      <c r="B34" s="9">
        <v>10</v>
      </c>
      <c r="C34" s="10">
        <v>44877</v>
      </c>
      <c r="D34" s="9">
        <v>15</v>
      </c>
      <c r="E34" s="9" t="s">
        <v>81</v>
      </c>
      <c r="F34" s="9" t="s">
        <v>57</v>
      </c>
      <c r="G34" s="9" t="s">
        <v>17</v>
      </c>
      <c r="H34" s="9" t="s">
        <v>28</v>
      </c>
      <c r="I34" s="9">
        <v>-21</v>
      </c>
      <c r="J34" s="9">
        <v>100</v>
      </c>
      <c r="K34" s="62">
        <v>190.9</v>
      </c>
      <c r="L34" s="62">
        <f t="shared" ref="L34:L65" si="1">K34-J34</f>
        <v>90.9</v>
      </c>
      <c r="M34" s="9" t="s">
        <v>381</v>
      </c>
      <c r="N34" s="9" t="s">
        <v>575</v>
      </c>
    </row>
    <row r="35" spans="1:14" s="17" customFormat="1" x14ac:dyDescent="0.3">
      <c r="A35" s="17" t="s">
        <v>44</v>
      </c>
      <c r="B35" s="17">
        <v>10</v>
      </c>
      <c r="C35" s="18">
        <v>44877</v>
      </c>
      <c r="D35" s="17">
        <v>15</v>
      </c>
      <c r="E35" s="17" t="s">
        <v>55</v>
      </c>
      <c r="F35" s="17" t="s">
        <v>692</v>
      </c>
      <c r="G35" s="17" t="s">
        <v>17</v>
      </c>
      <c r="H35" s="17" t="s">
        <v>28</v>
      </c>
      <c r="I35" s="17">
        <v>-10.5</v>
      </c>
      <c r="J35" s="17">
        <v>100</v>
      </c>
      <c r="K35" s="64">
        <v>0</v>
      </c>
      <c r="L35" s="64">
        <f t="shared" si="1"/>
        <v>-100</v>
      </c>
      <c r="M35" s="17" t="s">
        <v>556</v>
      </c>
      <c r="N35" s="17" t="s">
        <v>691</v>
      </c>
    </row>
    <row r="36" spans="1:14" s="9" customFormat="1" x14ac:dyDescent="0.3">
      <c r="A36" s="9" t="s">
        <v>44</v>
      </c>
      <c r="B36" s="9">
        <v>10</v>
      </c>
      <c r="C36" s="10">
        <v>44877</v>
      </c>
      <c r="D36" s="9">
        <v>19</v>
      </c>
      <c r="E36" s="9" t="s">
        <v>88</v>
      </c>
      <c r="F36" s="9" t="s">
        <v>212</v>
      </c>
      <c r="G36" s="9" t="s">
        <v>17</v>
      </c>
      <c r="H36" s="9" t="s">
        <v>28</v>
      </c>
      <c r="I36" s="9">
        <v>5</v>
      </c>
      <c r="J36" s="9">
        <v>100</v>
      </c>
      <c r="K36" s="62">
        <v>190.91</v>
      </c>
      <c r="L36" s="62">
        <f t="shared" si="1"/>
        <v>90.91</v>
      </c>
      <c r="M36" s="9" t="s">
        <v>556</v>
      </c>
      <c r="N36" s="9" t="s">
        <v>610</v>
      </c>
    </row>
    <row r="37" spans="1:14" s="9" customFormat="1" x14ac:dyDescent="0.3">
      <c r="A37" s="9" t="s">
        <v>44</v>
      </c>
      <c r="B37" s="9">
        <v>10</v>
      </c>
      <c r="C37" s="10">
        <v>44877</v>
      </c>
      <c r="D37" s="9">
        <v>19</v>
      </c>
      <c r="E37" s="9" t="s">
        <v>273</v>
      </c>
      <c r="F37" s="9" t="s">
        <v>690</v>
      </c>
      <c r="G37" s="9" t="s">
        <v>17</v>
      </c>
      <c r="H37" s="9" t="s">
        <v>20</v>
      </c>
      <c r="I37" s="9">
        <v>51</v>
      </c>
      <c r="J37" s="9">
        <v>100</v>
      </c>
      <c r="K37" s="62">
        <v>190.91</v>
      </c>
      <c r="L37" s="62">
        <f t="shared" si="1"/>
        <v>90.91</v>
      </c>
      <c r="M37" s="9" t="s">
        <v>190</v>
      </c>
      <c r="N37" s="9" t="s">
        <v>689</v>
      </c>
    </row>
    <row r="38" spans="1:14" s="9" customFormat="1" x14ac:dyDescent="0.3">
      <c r="A38" s="9" t="s">
        <v>44</v>
      </c>
      <c r="B38" s="9">
        <v>10</v>
      </c>
      <c r="C38" s="10">
        <v>44877</v>
      </c>
      <c r="D38" s="9">
        <v>19</v>
      </c>
      <c r="E38" s="9" t="s">
        <v>48</v>
      </c>
      <c r="F38" s="9" t="s">
        <v>688</v>
      </c>
      <c r="G38" s="9" t="s">
        <v>17</v>
      </c>
      <c r="H38" s="9" t="s">
        <v>28</v>
      </c>
      <c r="I38" s="9">
        <v>12.5</v>
      </c>
      <c r="J38" s="9">
        <v>100</v>
      </c>
      <c r="K38" s="62">
        <v>190.91</v>
      </c>
      <c r="L38" s="62">
        <f t="shared" si="1"/>
        <v>90.91</v>
      </c>
      <c r="M38" s="9" t="s">
        <v>190</v>
      </c>
      <c r="N38" s="9" t="s">
        <v>571</v>
      </c>
    </row>
    <row r="39" spans="1:14" s="9" customFormat="1" x14ac:dyDescent="0.3">
      <c r="A39" s="9" t="s">
        <v>44</v>
      </c>
      <c r="B39" s="9">
        <v>10</v>
      </c>
      <c r="C39" s="10">
        <v>44877</v>
      </c>
      <c r="D39" s="9">
        <v>19</v>
      </c>
      <c r="E39" s="9" t="s">
        <v>48</v>
      </c>
      <c r="G39" s="9" t="s">
        <v>17</v>
      </c>
      <c r="H39" s="9" t="s">
        <v>32</v>
      </c>
      <c r="I39" s="9">
        <v>400</v>
      </c>
      <c r="J39" s="9">
        <v>50</v>
      </c>
      <c r="K39" s="62">
        <v>250</v>
      </c>
      <c r="L39" s="62">
        <f t="shared" si="1"/>
        <v>200</v>
      </c>
      <c r="M39" s="9" t="s">
        <v>381</v>
      </c>
      <c r="N39" s="9" t="s">
        <v>681</v>
      </c>
    </row>
    <row r="40" spans="1:14" s="9" customFormat="1" x14ac:dyDescent="0.3">
      <c r="A40" s="9" t="s">
        <v>44</v>
      </c>
      <c r="B40" s="9">
        <v>10</v>
      </c>
      <c r="C40" s="10">
        <v>44877</v>
      </c>
      <c r="D40" s="9">
        <v>19</v>
      </c>
      <c r="E40" s="9" t="s">
        <v>687</v>
      </c>
      <c r="F40" s="9" t="s">
        <v>686</v>
      </c>
      <c r="G40" s="9" t="s">
        <v>17</v>
      </c>
      <c r="H40" s="9" t="s">
        <v>28</v>
      </c>
      <c r="I40" s="9">
        <v>-16</v>
      </c>
      <c r="J40" s="9">
        <v>100</v>
      </c>
      <c r="K40" s="62">
        <v>190.91</v>
      </c>
      <c r="L40" s="62">
        <f t="shared" si="1"/>
        <v>90.91</v>
      </c>
      <c r="M40" s="9" t="s">
        <v>556</v>
      </c>
      <c r="N40" s="9" t="s">
        <v>685</v>
      </c>
    </row>
    <row r="41" spans="1:14" s="17" customFormat="1" x14ac:dyDescent="0.3">
      <c r="A41" s="17" t="s">
        <v>44</v>
      </c>
      <c r="B41" s="17">
        <v>10</v>
      </c>
      <c r="C41" s="18">
        <v>44877</v>
      </c>
      <c r="D41" s="17">
        <v>19</v>
      </c>
      <c r="E41" s="17" t="s">
        <v>129</v>
      </c>
      <c r="F41" s="17" t="s">
        <v>223</v>
      </c>
      <c r="G41" s="17" t="s">
        <v>17</v>
      </c>
      <c r="H41" s="17" t="s">
        <v>28</v>
      </c>
      <c r="I41" s="17">
        <v>-7</v>
      </c>
      <c r="J41" s="17">
        <v>100</v>
      </c>
      <c r="K41" s="64">
        <v>0</v>
      </c>
      <c r="L41" s="64">
        <f t="shared" si="1"/>
        <v>-100</v>
      </c>
      <c r="M41" s="17" t="s">
        <v>190</v>
      </c>
      <c r="N41" s="17" t="s">
        <v>684</v>
      </c>
    </row>
    <row r="42" spans="1:14" s="17" customFormat="1" x14ac:dyDescent="0.3">
      <c r="A42" s="17" t="s">
        <v>44</v>
      </c>
      <c r="B42" s="17">
        <v>10</v>
      </c>
      <c r="C42" s="18">
        <v>44877</v>
      </c>
      <c r="D42" s="17">
        <v>19</v>
      </c>
      <c r="E42" s="17" t="s">
        <v>129</v>
      </c>
      <c r="F42" s="17" t="s">
        <v>223</v>
      </c>
      <c r="G42" s="17" t="s">
        <v>17</v>
      </c>
      <c r="H42" s="17" t="s">
        <v>24</v>
      </c>
      <c r="I42" s="17">
        <v>65</v>
      </c>
      <c r="J42" s="17">
        <v>100</v>
      </c>
      <c r="K42" s="64">
        <v>0</v>
      </c>
      <c r="L42" s="64">
        <f t="shared" si="1"/>
        <v>-100</v>
      </c>
      <c r="M42" s="17" t="s">
        <v>190</v>
      </c>
      <c r="N42" s="17" t="s">
        <v>683</v>
      </c>
    </row>
    <row r="43" spans="1:14" s="17" customFormat="1" x14ac:dyDescent="0.3">
      <c r="A43" s="17" t="s">
        <v>44</v>
      </c>
      <c r="B43" s="17">
        <v>10</v>
      </c>
      <c r="C43" s="18">
        <v>44877</v>
      </c>
      <c r="D43" s="17">
        <v>19</v>
      </c>
      <c r="E43" s="17" t="s">
        <v>249</v>
      </c>
      <c r="F43" s="17" t="s">
        <v>522</v>
      </c>
      <c r="G43" s="17" t="s">
        <v>17</v>
      </c>
      <c r="H43" s="17" t="s">
        <v>28</v>
      </c>
      <c r="I43" s="17">
        <v>2</v>
      </c>
      <c r="J43" s="17">
        <v>100</v>
      </c>
      <c r="K43" s="64">
        <v>0</v>
      </c>
      <c r="L43" s="64">
        <f t="shared" si="1"/>
        <v>-100</v>
      </c>
      <c r="M43" s="17" t="s">
        <v>381</v>
      </c>
      <c r="N43" s="17" t="s">
        <v>555</v>
      </c>
    </row>
    <row r="44" spans="1:14" s="17" customFormat="1" x14ac:dyDescent="0.3">
      <c r="A44" s="17" t="s">
        <v>44</v>
      </c>
      <c r="B44" s="17">
        <v>10</v>
      </c>
      <c r="C44" s="18">
        <v>44877</v>
      </c>
      <c r="D44" s="17">
        <v>19</v>
      </c>
      <c r="E44" s="17" t="s">
        <v>334</v>
      </c>
      <c r="F44" s="17" t="s">
        <v>682</v>
      </c>
      <c r="G44" s="17" t="s">
        <v>17</v>
      </c>
      <c r="H44" s="17" t="s">
        <v>28</v>
      </c>
      <c r="I44" s="17">
        <v>11.5</v>
      </c>
      <c r="J44" s="17">
        <v>100</v>
      </c>
      <c r="K44" s="64">
        <v>0</v>
      </c>
      <c r="L44" s="64">
        <f t="shared" si="1"/>
        <v>-100</v>
      </c>
      <c r="M44" s="17" t="s">
        <v>190</v>
      </c>
      <c r="N44" s="17" t="s">
        <v>671</v>
      </c>
    </row>
    <row r="45" spans="1:14" s="17" customFormat="1" x14ac:dyDescent="0.3">
      <c r="A45" s="17" t="s">
        <v>44</v>
      </c>
      <c r="B45" s="17">
        <v>10</v>
      </c>
      <c r="C45" s="18">
        <v>44877</v>
      </c>
      <c r="D45" s="17">
        <v>19</v>
      </c>
      <c r="E45" s="17" t="s">
        <v>334</v>
      </c>
      <c r="G45" s="17" t="s">
        <v>17</v>
      </c>
      <c r="H45" s="17" t="s">
        <v>32</v>
      </c>
      <c r="I45" s="17">
        <v>360</v>
      </c>
      <c r="J45" s="17">
        <v>50</v>
      </c>
      <c r="K45" s="64">
        <v>0</v>
      </c>
      <c r="L45" s="64">
        <f t="shared" si="1"/>
        <v>-50</v>
      </c>
      <c r="M45" s="17" t="s">
        <v>381</v>
      </c>
      <c r="N45" s="17" t="s">
        <v>681</v>
      </c>
    </row>
    <row r="46" spans="1:14" s="9" customFormat="1" x14ac:dyDescent="0.3">
      <c r="A46" s="9" t="s">
        <v>44</v>
      </c>
      <c r="B46" s="9">
        <v>10</v>
      </c>
      <c r="C46" s="10">
        <v>44877</v>
      </c>
      <c r="D46" s="9">
        <v>22</v>
      </c>
      <c r="E46" s="9" t="s">
        <v>680</v>
      </c>
      <c r="F46" s="9" t="s">
        <v>47</v>
      </c>
      <c r="G46" s="9" t="s">
        <v>17</v>
      </c>
      <c r="H46" s="9" t="s">
        <v>28</v>
      </c>
      <c r="I46" s="9">
        <v>20</v>
      </c>
      <c r="J46" s="9">
        <v>100</v>
      </c>
      <c r="K46" s="62">
        <v>190.91</v>
      </c>
      <c r="L46" s="62">
        <f t="shared" si="1"/>
        <v>90.91</v>
      </c>
      <c r="M46" s="9" t="s">
        <v>190</v>
      </c>
      <c r="N46" s="9" t="s">
        <v>671</v>
      </c>
    </row>
    <row r="47" spans="1:14" s="17" customFormat="1" x14ac:dyDescent="0.3">
      <c r="A47" s="17" t="s">
        <v>44</v>
      </c>
      <c r="B47" s="17">
        <v>10</v>
      </c>
      <c r="C47" s="18">
        <v>44877</v>
      </c>
      <c r="D47" s="17">
        <v>22</v>
      </c>
      <c r="E47" s="17" t="s">
        <v>680</v>
      </c>
      <c r="F47" s="17" t="s">
        <v>47</v>
      </c>
      <c r="G47" s="17" t="s">
        <v>17</v>
      </c>
      <c r="H47" s="17" t="s">
        <v>24</v>
      </c>
      <c r="I47" s="17">
        <v>76.5</v>
      </c>
      <c r="J47" s="17">
        <v>100</v>
      </c>
      <c r="K47" s="64">
        <v>0</v>
      </c>
      <c r="L47" s="64">
        <f t="shared" si="1"/>
        <v>-100</v>
      </c>
      <c r="M47" s="17" t="s">
        <v>381</v>
      </c>
      <c r="N47" s="17" t="s">
        <v>671</v>
      </c>
    </row>
    <row r="48" spans="1:14" s="9" customFormat="1" x14ac:dyDescent="0.3">
      <c r="A48" s="9" t="s">
        <v>44</v>
      </c>
      <c r="B48" s="9">
        <v>10</v>
      </c>
      <c r="C48" s="10">
        <v>44877</v>
      </c>
      <c r="D48" s="9">
        <v>22</v>
      </c>
      <c r="E48" s="9" t="s">
        <v>680</v>
      </c>
      <c r="F48" s="9" t="s">
        <v>47</v>
      </c>
      <c r="G48" s="9" t="s">
        <v>17</v>
      </c>
      <c r="H48" s="9" t="s">
        <v>32</v>
      </c>
      <c r="I48" s="9">
        <v>800</v>
      </c>
      <c r="J48" s="9">
        <v>50</v>
      </c>
      <c r="K48" s="62">
        <v>450</v>
      </c>
      <c r="L48" s="62">
        <f t="shared" si="1"/>
        <v>400</v>
      </c>
      <c r="M48" s="9" t="s">
        <v>381</v>
      </c>
      <c r="N48" s="9" t="s">
        <v>679</v>
      </c>
    </row>
    <row r="49" spans="1:14" s="17" customFormat="1" x14ac:dyDescent="0.3">
      <c r="A49" s="17" t="s">
        <v>44</v>
      </c>
      <c r="B49" s="17">
        <v>10</v>
      </c>
      <c r="C49" s="18">
        <v>44877</v>
      </c>
      <c r="D49" s="17">
        <v>22</v>
      </c>
      <c r="E49" s="17" t="s">
        <v>539</v>
      </c>
      <c r="F49" s="17" t="s">
        <v>569</v>
      </c>
      <c r="G49" s="17" t="s">
        <v>17</v>
      </c>
      <c r="H49" s="17" t="s">
        <v>20</v>
      </c>
      <c r="I49" s="17">
        <v>41.5</v>
      </c>
      <c r="J49" s="17">
        <v>100</v>
      </c>
      <c r="K49" s="64">
        <v>0</v>
      </c>
      <c r="L49" s="64">
        <f t="shared" si="1"/>
        <v>-100</v>
      </c>
      <c r="M49" s="17" t="s">
        <v>190</v>
      </c>
      <c r="N49" s="17" t="s">
        <v>627</v>
      </c>
    </row>
    <row r="50" spans="1:14" s="9" customFormat="1" x14ac:dyDescent="0.3">
      <c r="A50" s="9" t="s">
        <v>44</v>
      </c>
      <c r="B50" s="9">
        <v>10</v>
      </c>
      <c r="C50" s="10">
        <v>44877</v>
      </c>
      <c r="D50" s="9">
        <v>22</v>
      </c>
      <c r="E50" s="9" t="s">
        <v>569</v>
      </c>
      <c r="F50" s="9" t="s">
        <v>539</v>
      </c>
      <c r="G50" s="9" t="s">
        <v>17</v>
      </c>
      <c r="H50" s="9" t="s">
        <v>28</v>
      </c>
      <c r="I50" s="9">
        <v>2.5</v>
      </c>
      <c r="J50" s="9">
        <v>100</v>
      </c>
      <c r="K50" s="62">
        <v>190.91</v>
      </c>
      <c r="L50" s="62">
        <f t="shared" si="1"/>
        <v>90.91</v>
      </c>
      <c r="M50" s="9" t="s">
        <v>556</v>
      </c>
      <c r="N50" s="9" t="s">
        <v>671</v>
      </c>
    </row>
    <row r="51" spans="1:14" s="9" customFormat="1" x14ac:dyDescent="0.3">
      <c r="A51" s="9" t="s">
        <v>44</v>
      </c>
      <c r="B51" s="9">
        <v>10</v>
      </c>
      <c r="C51" s="10">
        <v>44877</v>
      </c>
      <c r="D51" s="9">
        <v>22</v>
      </c>
      <c r="E51" s="9" t="s">
        <v>204</v>
      </c>
      <c r="F51" s="9" t="s">
        <v>540</v>
      </c>
      <c r="G51" s="9" t="s">
        <v>17</v>
      </c>
      <c r="H51" s="9" t="s">
        <v>28</v>
      </c>
      <c r="I51" s="9">
        <v>-21</v>
      </c>
      <c r="J51" s="9">
        <v>100</v>
      </c>
      <c r="K51" s="62">
        <v>195</v>
      </c>
      <c r="L51" s="62">
        <f t="shared" si="1"/>
        <v>95</v>
      </c>
      <c r="M51" s="9" t="s">
        <v>556</v>
      </c>
      <c r="N51" s="9" t="s">
        <v>575</v>
      </c>
    </row>
    <row r="52" spans="1:14" s="17" customFormat="1" x14ac:dyDescent="0.3">
      <c r="A52" s="17" t="s">
        <v>44</v>
      </c>
      <c r="B52" s="17">
        <v>10</v>
      </c>
      <c r="C52" s="18">
        <v>44877</v>
      </c>
      <c r="D52" s="17">
        <v>22</v>
      </c>
      <c r="E52" s="17" t="s">
        <v>45</v>
      </c>
      <c r="F52" s="17" t="s">
        <v>266</v>
      </c>
      <c r="G52" s="17" t="s">
        <v>17</v>
      </c>
      <c r="H52" s="17" t="s">
        <v>28</v>
      </c>
      <c r="I52" s="17">
        <v>-10</v>
      </c>
      <c r="J52" s="17">
        <v>100</v>
      </c>
      <c r="K52" s="64">
        <v>0</v>
      </c>
      <c r="L52" s="64">
        <f t="shared" si="1"/>
        <v>-100</v>
      </c>
      <c r="M52" s="17" t="s">
        <v>381</v>
      </c>
      <c r="N52" s="17" t="s">
        <v>468</v>
      </c>
    </row>
    <row r="53" spans="1:14" s="9" customFormat="1" x14ac:dyDescent="0.3">
      <c r="A53" s="9" t="s">
        <v>140</v>
      </c>
      <c r="B53" s="9">
        <v>10</v>
      </c>
      <c r="C53" s="10">
        <v>44875</v>
      </c>
      <c r="D53" s="9">
        <v>20</v>
      </c>
      <c r="E53" s="9" t="s">
        <v>311</v>
      </c>
      <c r="F53" s="9" t="s">
        <v>286</v>
      </c>
      <c r="G53" s="9" t="s">
        <v>17</v>
      </c>
      <c r="H53" s="9" t="s">
        <v>20</v>
      </c>
      <c r="I53" s="9">
        <v>41.5</v>
      </c>
      <c r="J53" s="9">
        <v>100</v>
      </c>
      <c r="K53" s="62">
        <v>183.33</v>
      </c>
      <c r="L53" s="62">
        <f t="shared" si="1"/>
        <v>83.330000000000013</v>
      </c>
      <c r="M53" s="9" t="s">
        <v>381</v>
      </c>
      <c r="N53" s="9" t="s">
        <v>678</v>
      </c>
    </row>
    <row r="54" spans="1:14" s="9" customFormat="1" x14ac:dyDescent="0.3">
      <c r="A54" s="9" t="s">
        <v>140</v>
      </c>
      <c r="B54" s="9">
        <v>10</v>
      </c>
      <c r="C54" s="10">
        <v>44878</v>
      </c>
      <c r="D54" s="9">
        <v>9</v>
      </c>
      <c r="E54" s="9" t="s">
        <v>309</v>
      </c>
      <c r="F54" s="9" t="s">
        <v>310</v>
      </c>
      <c r="G54" s="9" t="s">
        <v>17</v>
      </c>
      <c r="H54" s="9" t="s">
        <v>28</v>
      </c>
      <c r="I54" s="9">
        <v>-2.5</v>
      </c>
      <c r="J54" s="9">
        <v>100</v>
      </c>
      <c r="K54" s="62">
        <v>190.91</v>
      </c>
      <c r="L54" s="62">
        <f t="shared" si="1"/>
        <v>90.91</v>
      </c>
      <c r="M54" s="9" t="s">
        <v>190</v>
      </c>
      <c r="N54" s="9" t="s">
        <v>463</v>
      </c>
    </row>
    <row r="55" spans="1:14" s="9" customFormat="1" x14ac:dyDescent="0.3">
      <c r="A55" s="9" t="s">
        <v>140</v>
      </c>
      <c r="B55" s="9">
        <v>10</v>
      </c>
      <c r="C55" s="10">
        <v>44878</v>
      </c>
      <c r="D55" s="9">
        <v>9</v>
      </c>
      <c r="E55" s="9" t="s">
        <v>309</v>
      </c>
      <c r="F55" s="9" t="s">
        <v>310</v>
      </c>
      <c r="G55" s="9" t="s">
        <v>17</v>
      </c>
      <c r="H55" s="9" t="s">
        <v>32</v>
      </c>
      <c r="I55" s="9">
        <v>-140</v>
      </c>
      <c r="J55" s="9">
        <v>140</v>
      </c>
      <c r="K55" s="62">
        <v>240</v>
      </c>
      <c r="L55" s="62">
        <f t="shared" si="1"/>
        <v>100</v>
      </c>
      <c r="M55" s="9" t="s">
        <v>381</v>
      </c>
      <c r="N55" s="9" t="s">
        <v>677</v>
      </c>
    </row>
    <row r="56" spans="1:14" s="17" customFormat="1" x14ac:dyDescent="0.3">
      <c r="A56" s="17" t="s">
        <v>140</v>
      </c>
      <c r="B56" s="17">
        <v>10</v>
      </c>
      <c r="C56" s="18">
        <v>44878</v>
      </c>
      <c r="D56" s="17">
        <v>9</v>
      </c>
      <c r="E56" s="17" t="s">
        <v>676</v>
      </c>
      <c r="F56" s="17" t="s">
        <v>154</v>
      </c>
      <c r="G56" s="17" t="s">
        <v>17</v>
      </c>
      <c r="H56" s="17" t="s">
        <v>24</v>
      </c>
      <c r="I56" s="17">
        <v>45</v>
      </c>
      <c r="J56" s="17">
        <v>100</v>
      </c>
      <c r="K56" s="64">
        <v>0</v>
      </c>
      <c r="L56" s="64">
        <f t="shared" si="1"/>
        <v>-100</v>
      </c>
      <c r="M56" s="17" t="s">
        <v>381</v>
      </c>
      <c r="N56" s="17" t="s">
        <v>675</v>
      </c>
    </row>
    <row r="57" spans="1:14" s="17" customFormat="1" x14ac:dyDescent="0.3">
      <c r="A57" s="17" t="s">
        <v>140</v>
      </c>
      <c r="B57" s="17">
        <v>10</v>
      </c>
      <c r="C57" s="18">
        <v>44878</v>
      </c>
      <c r="D57" s="17">
        <v>13</v>
      </c>
      <c r="E57" s="17" t="s">
        <v>161</v>
      </c>
      <c r="G57" s="17" t="s">
        <v>17</v>
      </c>
      <c r="H57" s="17" t="s">
        <v>291</v>
      </c>
      <c r="I57" s="17">
        <v>20</v>
      </c>
      <c r="J57" s="17">
        <v>100</v>
      </c>
      <c r="K57" s="64">
        <v>0</v>
      </c>
      <c r="L57" s="64">
        <f t="shared" si="1"/>
        <v>-100</v>
      </c>
      <c r="M57" s="17" t="s">
        <v>381</v>
      </c>
      <c r="N57" s="17" t="s">
        <v>589</v>
      </c>
    </row>
    <row r="58" spans="1:14" s="17" customFormat="1" x14ac:dyDescent="0.3">
      <c r="A58" s="17" t="s">
        <v>140</v>
      </c>
      <c r="B58" s="17">
        <v>10</v>
      </c>
      <c r="C58" s="18">
        <v>44878</v>
      </c>
      <c r="D58" s="17">
        <v>13</v>
      </c>
      <c r="E58" s="17" t="s">
        <v>54</v>
      </c>
      <c r="F58" s="17" t="s">
        <v>314</v>
      </c>
      <c r="G58" s="17" t="s">
        <v>17</v>
      </c>
      <c r="H58" s="17" t="s">
        <v>28</v>
      </c>
      <c r="I58" s="17">
        <v>4.5</v>
      </c>
      <c r="J58" s="17">
        <v>100</v>
      </c>
      <c r="K58" s="64">
        <v>0</v>
      </c>
      <c r="L58" s="64">
        <f t="shared" si="1"/>
        <v>-100</v>
      </c>
      <c r="M58" s="17" t="s">
        <v>190</v>
      </c>
      <c r="N58" s="17" t="s">
        <v>635</v>
      </c>
    </row>
    <row r="59" spans="1:14" s="17" customFormat="1" ht="13.8" customHeight="1" x14ac:dyDescent="0.3">
      <c r="A59" s="17" t="s">
        <v>140</v>
      </c>
      <c r="B59" s="17">
        <v>10</v>
      </c>
      <c r="C59" s="18">
        <v>44878</v>
      </c>
      <c r="D59" s="17">
        <v>13</v>
      </c>
      <c r="E59" s="17" t="s">
        <v>293</v>
      </c>
      <c r="F59" s="17" t="s">
        <v>68</v>
      </c>
      <c r="G59" s="17" t="s">
        <v>17</v>
      </c>
      <c r="H59" s="17" t="s">
        <v>28</v>
      </c>
      <c r="I59" s="17">
        <v>-6.5</v>
      </c>
      <c r="J59" s="17">
        <v>100</v>
      </c>
      <c r="K59" s="64">
        <v>0</v>
      </c>
      <c r="L59" s="64">
        <f t="shared" si="1"/>
        <v>-100</v>
      </c>
      <c r="M59" s="17" t="s">
        <v>190</v>
      </c>
      <c r="N59" s="17" t="s">
        <v>463</v>
      </c>
    </row>
    <row r="60" spans="1:14" s="5" customFormat="1" x14ac:dyDescent="0.3">
      <c r="A60" s="5" t="s">
        <v>140</v>
      </c>
      <c r="B60" s="5">
        <v>10</v>
      </c>
      <c r="C60" s="6">
        <v>44878</v>
      </c>
      <c r="D60" s="5">
        <v>13</v>
      </c>
      <c r="E60" s="5" t="s">
        <v>68</v>
      </c>
      <c r="F60" s="5" t="s">
        <v>293</v>
      </c>
      <c r="G60" s="5" t="s">
        <v>17</v>
      </c>
      <c r="H60" s="5" t="s">
        <v>24</v>
      </c>
      <c r="I60" s="5">
        <v>43.5</v>
      </c>
      <c r="J60" s="5">
        <v>0</v>
      </c>
      <c r="K60" s="63">
        <v>0</v>
      </c>
      <c r="L60" s="63">
        <f t="shared" si="1"/>
        <v>0</v>
      </c>
      <c r="N60" s="5" t="s">
        <v>675</v>
      </c>
    </row>
    <row r="61" spans="1:14" s="17" customFormat="1" x14ac:dyDescent="0.3">
      <c r="A61" s="17" t="s">
        <v>140</v>
      </c>
      <c r="B61" s="17">
        <v>10</v>
      </c>
      <c r="C61" s="18">
        <v>44878</v>
      </c>
      <c r="D61" s="17">
        <v>13</v>
      </c>
      <c r="E61" s="17" t="s">
        <v>288</v>
      </c>
      <c r="F61" s="17" t="s">
        <v>674</v>
      </c>
      <c r="G61" s="17" t="s">
        <v>17</v>
      </c>
      <c r="H61" s="17" t="s">
        <v>20</v>
      </c>
      <c r="I61" s="17">
        <v>48.5</v>
      </c>
      <c r="J61" s="17">
        <v>100</v>
      </c>
      <c r="K61" s="64">
        <v>0</v>
      </c>
      <c r="L61" s="64">
        <f t="shared" si="1"/>
        <v>-100</v>
      </c>
      <c r="M61" s="17" t="s">
        <v>190</v>
      </c>
      <c r="N61" s="17" t="s">
        <v>583</v>
      </c>
    </row>
    <row r="62" spans="1:14" s="17" customFormat="1" x14ac:dyDescent="0.3">
      <c r="A62" s="17" t="s">
        <v>140</v>
      </c>
      <c r="B62" s="17">
        <v>10</v>
      </c>
      <c r="C62" s="18">
        <v>44878</v>
      </c>
      <c r="D62" s="17">
        <v>13</v>
      </c>
      <c r="E62" s="17" t="s">
        <v>374</v>
      </c>
      <c r="G62" s="17" t="s">
        <v>17</v>
      </c>
      <c r="H62" s="17" t="s">
        <v>302</v>
      </c>
      <c r="I62" s="17">
        <v>25.5</v>
      </c>
      <c r="J62" s="17">
        <v>100</v>
      </c>
      <c r="K62" s="64">
        <v>0</v>
      </c>
      <c r="L62" s="64">
        <f t="shared" si="1"/>
        <v>-100</v>
      </c>
      <c r="M62" s="17" t="s">
        <v>381</v>
      </c>
      <c r="N62" s="17" t="s">
        <v>673</v>
      </c>
    </row>
    <row r="63" spans="1:14" s="17" customFormat="1" x14ac:dyDescent="0.3">
      <c r="A63" s="17" t="s">
        <v>140</v>
      </c>
      <c r="B63" s="17">
        <v>10</v>
      </c>
      <c r="C63" s="18">
        <v>44878</v>
      </c>
      <c r="D63" s="17">
        <v>13</v>
      </c>
      <c r="E63" s="17" t="s">
        <v>354</v>
      </c>
      <c r="G63" s="17" t="s">
        <v>17</v>
      </c>
      <c r="H63" s="17" t="s">
        <v>302</v>
      </c>
      <c r="I63" s="17">
        <v>26.5</v>
      </c>
      <c r="J63" s="17">
        <v>100</v>
      </c>
      <c r="K63" s="64">
        <v>0</v>
      </c>
      <c r="L63" s="64">
        <f t="shared" si="1"/>
        <v>-100</v>
      </c>
      <c r="M63" s="17" t="s">
        <v>381</v>
      </c>
      <c r="N63" s="17" t="s">
        <v>573</v>
      </c>
    </row>
    <row r="64" spans="1:14" s="17" customFormat="1" x14ac:dyDescent="0.3">
      <c r="A64" s="17" t="s">
        <v>140</v>
      </c>
      <c r="B64" s="17">
        <v>10</v>
      </c>
      <c r="C64" s="18">
        <v>44878</v>
      </c>
      <c r="D64" s="17">
        <v>13</v>
      </c>
      <c r="E64" s="17" t="s">
        <v>143</v>
      </c>
      <c r="G64" s="17" t="s">
        <v>17</v>
      </c>
      <c r="H64" s="17" t="s">
        <v>291</v>
      </c>
      <c r="I64" s="17">
        <v>19.5</v>
      </c>
      <c r="J64" s="17">
        <v>100</v>
      </c>
      <c r="K64" s="64">
        <v>0</v>
      </c>
      <c r="L64" s="64">
        <f t="shared" si="1"/>
        <v>-100</v>
      </c>
      <c r="M64" s="17" t="s">
        <v>381</v>
      </c>
      <c r="N64" s="17" t="s">
        <v>589</v>
      </c>
    </row>
    <row r="65" spans="1:14" s="17" customFormat="1" x14ac:dyDescent="0.3">
      <c r="A65" s="17" t="s">
        <v>140</v>
      </c>
      <c r="B65" s="17">
        <v>10</v>
      </c>
      <c r="C65" s="18">
        <v>44878</v>
      </c>
      <c r="D65" s="17">
        <v>13</v>
      </c>
      <c r="E65" s="17" t="s">
        <v>312</v>
      </c>
      <c r="F65" s="17" t="s">
        <v>298</v>
      </c>
      <c r="G65" s="17" t="s">
        <v>17</v>
      </c>
      <c r="H65" s="17" t="s">
        <v>24</v>
      </c>
      <c r="I65" s="17">
        <v>39.5</v>
      </c>
      <c r="J65" s="17">
        <v>100</v>
      </c>
      <c r="K65" s="64">
        <v>0</v>
      </c>
      <c r="L65" s="64">
        <f t="shared" si="1"/>
        <v>-100</v>
      </c>
      <c r="M65" s="17" t="s">
        <v>381</v>
      </c>
      <c r="N65" s="17" t="s">
        <v>572</v>
      </c>
    </row>
    <row r="66" spans="1:14" s="17" customFormat="1" x14ac:dyDescent="0.3">
      <c r="A66" s="17" t="s">
        <v>140</v>
      </c>
      <c r="B66" s="17">
        <v>10</v>
      </c>
      <c r="C66" s="18">
        <v>44878</v>
      </c>
      <c r="D66" s="17">
        <v>13</v>
      </c>
      <c r="E66" s="17" t="s">
        <v>172</v>
      </c>
      <c r="G66" s="17" t="s">
        <v>17</v>
      </c>
      <c r="H66" s="17" t="s">
        <v>291</v>
      </c>
      <c r="I66" s="17">
        <v>19.5</v>
      </c>
      <c r="J66" s="17">
        <v>100</v>
      </c>
      <c r="K66" s="64">
        <v>0</v>
      </c>
      <c r="L66" s="64">
        <f t="shared" ref="L66:L73" si="2">K66-J66</f>
        <v>-100</v>
      </c>
      <c r="M66" s="17" t="s">
        <v>381</v>
      </c>
      <c r="N66" s="17" t="s">
        <v>672</v>
      </c>
    </row>
    <row r="67" spans="1:14" s="17" customFormat="1" x14ac:dyDescent="0.3">
      <c r="A67" s="17" t="s">
        <v>140</v>
      </c>
      <c r="B67" s="17">
        <v>10</v>
      </c>
      <c r="C67" s="18">
        <v>44878</v>
      </c>
      <c r="D67" s="17">
        <v>16</v>
      </c>
      <c r="E67" s="17" t="s">
        <v>670</v>
      </c>
      <c r="F67" s="17" t="s">
        <v>289</v>
      </c>
      <c r="G67" s="17" t="s">
        <v>17</v>
      </c>
      <c r="H67" s="17" t="s">
        <v>28</v>
      </c>
      <c r="I67" s="17">
        <v>-4</v>
      </c>
      <c r="J67" s="17">
        <v>100</v>
      </c>
      <c r="K67" s="64">
        <v>0</v>
      </c>
      <c r="L67" s="64">
        <f t="shared" si="2"/>
        <v>-100</v>
      </c>
      <c r="M67" s="17" t="s">
        <v>381</v>
      </c>
      <c r="N67" s="17" t="s">
        <v>671</v>
      </c>
    </row>
    <row r="68" spans="1:14" s="9" customFormat="1" x14ac:dyDescent="0.3">
      <c r="A68" s="9" t="s">
        <v>140</v>
      </c>
      <c r="B68" s="9">
        <v>10</v>
      </c>
      <c r="C68" s="10">
        <v>44878</v>
      </c>
      <c r="D68" s="9">
        <v>16</v>
      </c>
      <c r="E68" s="9" t="s">
        <v>289</v>
      </c>
      <c r="F68" s="9" t="s">
        <v>670</v>
      </c>
      <c r="G68" s="9" t="s">
        <v>17</v>
      </c>
      <c r="H68" s="9" t="s">
        <v>24</v>
      </c>
      <c r="I68" s="9">
        <v>41</v>
      </c>
      <c r="J68" s="9">
        <v>100</v>
      </c>
      <c r="K68" s="62">
        <v>195.23</v>
      </c>
      <c r="L68" s="62">
        <f t="shared" si="2"/>
        <v>95.22999999999999</v>
      </c>
      <c r="M68" s="9" t="s">
        <v>381</v>
      </c>
      <c r="N68" s="9" t="s">
        <v>668</v>
      </c>
    </row>
    <row r="69" spans="1:14" s="9" customFormat="1" x14ac:dyDescent="0.3">
      <c r="A69" s="9" t="s">
        <v>140</v>
      </c>
      <c r="B69" s="9">
        <v>10</v>
      </c>
      <c r="C69" s="10">
        <v>44878</v>
      </c>
      <c r="D69" s="9">
        <v>16</v>
      </c>
      <c r="E69" s="9" t="s">
        <v>308</v>
      </c>
      <c r="F69" s="9" t="s">
        <v>315</v>
      </c>
      <c r="G69" s="9" t="s">
        <v>17</v>
      </c>
      <c r="H69" s="9" t="s">
        <v>28</v>
      </c>
      <c r="I69" s="9">
        <v>3.5</v>
      </c>
      <c r="J69" s="9">
        <v>100</v>
      </c>
      <c r="K69" s="62">
        <v>190.91</v>
      </c>
      <c r="L69" s="62">
        <f t="shared" si="2"/>
        <v>90.91</v>
      </c>
      <c r="M69" s="9" t="s">
        <v>190</v>
      </c>
      <c r="N69" s="9" t="s">
        <v>610</v>
      </c>
    </row>
    <row r="70" spans="1:14" s="9" customFormat="1" x14ac:dyDescent="0.3">
      <c r="A70" s="9" t="s">
        <v>140</v>
      </c>
      <c r="B70" s="9">
        <v>10</v>
      </c>
      <c r="C70" s="10">
        <v>44878</v>
      </c>
      <c r="D70" s="9">
        <v>16</v>
      </c>
      <c r="E70" s="9" t="s">
        <v>308</v>
      </c>
      <c r="F70" s="9" t="s">
        <v>315</v>
      </c>
      <c r="G70" s="9" t="s">
        <v>17</v>
      </c>
      <c r="H70" s="9" t="s">
        <v>32</v>
      </c>
      <c r="I70" s="9">
        <v>170</v>
      </c>
      <c r="J70" s="9">
        <v>100</v>
      </c>
      <c r="K70" s="62">
        <v>270</v>
      </c>
      <c r="L70" s="62">
        <f t="shared" si="2"/>
        <v>170</v>
      </c>
      <c r="M70" s="9" t="s">
        <v>381</v>
      </c>
      <c r="N70" s="9" t="s">
        <v>669</v>
      </c>
    </row>
    <row r="71" spans="1:14" s="9" customFormat="1" x14ac:dyDescent="0.3">
      <c r="A71" s="9" t="s">
        <v>140</v>
      </c>
      <c r="B71" s="9">
        <v>10</v>
      </c>
      <c r="C71" s="10">
        <v>44878</v>
      </c>
      <c r="D71" s="9">
        <v>16</v>
      </c>
      <c r="E71" s="9" t="s">
        <v>170</v>
      </c>
      <c r="G71" s="9" t="s">
        <v>17</v>
      </c>
      <c r="H71" s="9" t="s">
        <v>291</v>
      </c>
      <c r="I71" s="9">
        <v>20.5</v>
      </c>
      <c r="J71" s="9">
        <v>100</v>
      </c>
      <c r="K71" s="62">
        <v>200</v>
      </c>
      <c r="L71" s="62">
        <f t="shared" si="2"/>
        <v>100</v>
      </c>
      <c r="M71" s="9" t="s">
        <v>381</v>
      </c>
      <c r="N71" s="9" t="s">
        <v>589</v>
      </c>
    </row>
    <row r="72" spans="1:14" s="9" customFormat="1" x14ac:dyDescent="0.3">
      <c r="A72" s="9" t="s">
        <v>140</v>
      </c>
      <c r="B72" s="9">
        <v>10</v>
      </c>
      <c r="C72" s="10">
        <v>44878</v>
      </c>
      <c r="D72" s="9">
        <v>16</v>
      </c>
      <c r="E72" s="9" t="s">
        <v>305</v>
      </c>
      <c r="F72" s="9" t="s">
        <v>306</v>
      </c>
      <c r="G72" s="9" t="s">
        <v>17</v>
      </c>
      <c r="H72" s="9" t="s">
        <v>24</v>
      </c>
      <c r="I72" s="9">
        <v>38</v>
      </c>
      <c r="J72" s="9">
        <v>100</v>
      </c>
      <c r="K72" s="62">
        <v>190.9</v>
      </c>
      <c r="L72" s="62">
        <f t="shared" si="2"/>
        <v>90.9</v>
      </c>
      <c r="M72" s="9" t="s">
        <v>381</v>
      </c>
      <c r="N72" s="9" t="s">
        <v>668</v>
      </c>
    </row>
    <row r="73" spans="1:14" s="9" customFormat="1" x14ac:dyDescent="0.3">
      <c r="A73" s="9" t="s">
        <v>140</v>
      </c>
      <c r="B73" s="9">
        <v>10</v>
      </c>
      <c r="C73" s="10">
        <v>44878</v>
      </c>
      <c r="D73" s="9">
        <v>16</v>
      </c>
      <c r="E73" s="9" t="s">
        <v>165</v>
      </c>
      <c r="G73" s="9" t="s">
        <v>17</v>
      </c>
      <c r="H73" s="9" t="s">
        <v>291</v>
      </c>
      <c r="I73" s="9">
        <v>17.5</v>
      </c>
      <c r="J73" s="9">
        <v>100</v>
      </c>
      <c r="K73" s="62">
        <v>195</v>
      </c>
      <c r="L73" s="62">
        <f t="shared" si="2"/>
        <v>95</v>
      </c>
      <c r="M73" s="9" t="s">
        <v>556</v>
      </c>
      <c r="N73" s="9" t="s">
        <v>589</v>
      </c>
    </row>
    <row r="74" spans="1:14" s="9" customFormat="1" x14ac:dyDescent="0.3">
      <c r="A74" s="9" t="s">
        <v>140</v>
      </c>
      <c r="B74" s="9">
        <v>10</v>
      </c>
      <c r="C74" s="10">
        <v>44878</v>
      </c>
      <c r="D74" s="9">
        <v>20</v>
      </c>
      <c r="E74" s="9" t="s">
        <v>301</v>
      </c>
      <c r="F74" s="9" t="s">
        <v>313</v>
      </c>
      <c r="G74" s="9" t="s">
        <v>17</v>
      </c>
      <c r="H74" s="9" t="s">
        <v>28</v>
      </c>
      <c r="I74" s="9">
        <v>8</v>
      </c>
      <c r="J74" s="9">
        <v>100</v>
      </c>
      <c r="K74" s="62">
        <v>0</v>
      </c>
      <c r="L74" s="62">
        <v>190.9</v>
      </c>
      <c r="M74" s="9" t="s">
        <v>381</v>
      </c>
      <c r="N74" s="9" t="s">
        <v>616</v>
      </c>
    </row>
    <row r="75" spans="1:14" s="17" customFormat="1" x14ac:dyDescent="0.3">
      <c r="A75" s="17" t="s">
        <v>140</v>
      </c>
      <c r="B75" s="17">
        <v>10</v>
      </c>
      <c r="C75" s="18">
        <v>44878</v>
      </c>
      <c r="D75" s="17">
        <v>20</v>
      </c>
      <c r="E75" s="17" t="s">
        <v>301</v>
      </c>
      <c r="F75" s="17" t="s">
        <v>313</v>
      </c>
      <c r="G75" s="17" t="s">
        <v>17</v>
      </c>
      <c r="H75" s="17" t="s">
        <v>32</v>
      </c>
      <c r="I75" s="17">
        <v>275</v>
      </c>
      <c r="J75" s="17">
        <v>100</v>
      </c>
      <c r="K75" s="64">
        <v>0</v>
      </c>
      <c r="L75" s="64">
        <f>K75-J75</f>
        <v>-100</v>
      </c>
      <c r="M75" s="17" t="s">
        <v>381</v>
      </c>
      <c r="N75" s="17" t="s">
        <v>604</v>
      </c>
    </row>
    <row r="76" spans="1:14" s="17" customFormat="1" x14ac:dyDescent="0.3">
      <c r="A76" s="17" t="s">
        <v>140</v>
      </c>
      <c r="B76" s="17">
        <v>10</v>
      </c>
      <c r="C76" s="18">
        <v>44878</v>
      </c>
      <c r="D76" s="17">
        <v>20</v>
      </c>
      <c r="E76" s="17" t="s">
        <v>159</v>
      </c>
      <c r="G76" s="17" t="s">
        <v>17</v>
      </c>
      <c r="H76" s="17" t="s">
        <v>291</v>
      </c>
      <c r="I76" s="17">
        <v>17.5</v>
      </c>
      <c r="J76" s="17">
        <v>100</v>
      </c>
      <c r="K76" s="64">
        <v>0</v>
      </c>
      <c r="L76" s="64">
        <f>K76-J76</f>
        <v>-100</v>
      </c>
      <c r="M76" s="17" t="s">
        <v>381</v>
      </c>
      <c r="N76" s="17" t="s">
        <v>589</v>
      </c>
    </row>
    <row r="77" spans="1:14" x14ac:dyDescent="0.3">
      <c r="A77" t="s">
        <v>140</v>
      </c>
      <c r="B77">
        <v>10</v>
      </c>
      <c r="C77" s="1">
        <v>44879</v>
      </c>
      <c r="D77">
        <v>20</v>
      </c>
      <c r="E77" t="s">
        <v>48</v>
      </c>
      <c r="F77" t="s">
        <v>300</v>
      </c>
      <c r="G77" t="s">
        <v>17</v>
      </c>
      <c r="H77" t="s">
        <v>28</v>
      </c>
      <c r="I77">
        <v>11</v>
      </c>
      <c r="J77">
        <v>100</v>
      </c>
      <c r="K77" s="61">
        <v>190.9</v>
      </c>
      <c r="L77" s="61">
        <f>K77-J77</f>
        <v>90.9</v>
      </c>
      <c r="M77" t="s">
        <v>381</v>
      </c>
      <c r="N77" t="s">
        <v>571</v>
      </c>
    </row>
    <row r="78" spans="1:14" s="9" customFormat="1" x14ac:dyDescent="0.3">
      <c r="A78" s="9" t="s">
        <v>140</v>
      </c>
      <c r="B78" s="9">
        <v>10</v>
      </c>
      <c r="C78" s="10">
        <v>44879</v>
      </c>
      <c r="D78" s="9">
        <v>20</v>
      </c>
      <c r="E78" s="9" t="s">
        <v>48</v>
      </c>
      <c r="G78" s="9" t="s">
        <v>17</v>
      </c>
      <c r="H78" s="9" t="s">
        <v>291</v>
      </c>
      <c r="I78" s="9">
        <v>15.5</v>
      </c>
      <c r="J78" s="9">
        <v>100</v>
      </c>
      <c r="K78" s="62">
        <v>190.9</v>
      </c>
      <c r="L78" s="62">
        <f>K78-J78</f>
        <v>90.9</v>
      </c>
      <c r="M78" s="9" t="s">
        <v>556</v>
      </c>
      <c r="N78" s="9" t="s">
        <v>667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CCDC-BCA2-443B-96A4-5EC8B4058944}">
  <dimension ref="A1:Q66"/>
  <sheetViews>
    <sheetView workbookViewId="0">
      <selection activeCell="E72" sqref="E72"/>
    </sheetView>
  </sheetViews>
  <sheetFormatPr defaultRowHeight="14.4" x14ac:dyDescent="0.3"/>
  <cols>
    <col min="3" max="3" width="9.5546875" bestFit="1" customWidth="1"/>
    <col min="5" max="5" width="19.109375" bestFit="1" customWidth="1"/>
    <col min="6" max="6" width="12.21875" bestFit="1" customWidth="1"/>
    <col min="8" max="8" width="10.6640625" bestFit="1" customWidth="1"/>
    <col min="11" max="12" width="8.88671875" style="61"/>
    <col min="14" max="14" width="15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1" t="s">
        <v>10</v>
      </c>
      <c r="L1" s="61" t="s">
        <v>11</v>
      </c>
      <c r="M1" t="s">
        <v>12</v>
      </c>
      <c r="N1" t="s">
        <v>13</v>
      </c>
      <c r="O1" t="s">
        <v>655</v>
      </c>
      <c r="P1" t="s">
        <v>656</v>
      </c>
      <c r="Q1" t="s">
        <v>654</v>
      </c>
    </row>
    <row r="2" spans="1:17" s="65" customFormat="1" x14ac:dyDescent="0.3">
      <c r="A2" s="65" t="s">
        <v>14</v>
      </c>
      <c r="B2" s="65">
        <v>9</v>
      </c>
      <c r="C2" s="66">
        <v>44870</v>
      </c>
      <c r="D2" s="65">
        <v>0</v>
      </c>
      <c r="E2" s="65" t="s">
        <v>36</v>
      </c>
      <c r="F2" s="65" t="s">
        <v>38</v>
      </c>
      <c r="G2" s="65" t="s">
        <v>17</v>
      </c>
      <c r="H2" s="65" t="s">
        <v>32</v>
      </c>
      <c r="I2" s="65">
        <v>250</v>
      </c>
      <c r="J2" s="65">
        <v>100</v>
      </c>
      <c r="K2" s="67">
        <v>0</v>
      </c>
      <c r="L2" s="67">
        <f>K2-J2</f>
        <v>-100</v>
      </c>
      <c r="M2" s="65" t="s">
        <v>381</v>
      </c>
      <c r="N2" s="65" t="s">
        <v>604</v>
      </c>
      <c r="O2" s="65">
        <f>IF(L2&gt;0,1,0)</f>
        <v>0</v>
      </c>
      <c r="P2" s="65">
        <f>IF(L2&lt;0,1,0)</f>
        <v>1</v>
      </c>
      <c r="Q2" s="65">
        <f>IF(L2=0,1,0)</f>
        <v>0</v>
      </c>
    </row>
    <row r="3" spans="1:17" s="9" customFormat="1" x14ac:dyDescent="0.3">
      <c r="A3" s="9" t="s">
        <v>14</v>
      </c>
      <c r="B3" s="9">
        <v>9</v>
      </c>
      <c r="C3" s="10">
        <v>44871</v>
      </c>
      <c r="D3" s="9">
        <v>0</v>
      </c>
      <c r="E3" s="9" t="s">
        <v>43</v>
      </c>
      <c r="F3" s="9" t="s">
        <v>41</v>
      </c>
      <c r="G3" s="9" t="s">
        <v>17</v>
      </c>
      <c r="H3" s="9" t="s">
        <v>32</v>
      </c>
      <c r="I3" s="9">
        <v>240</v>
      </c>
      <c r="J3" s="9">
        <v>100</v>
      </c>
      <c r="K3" s="62">
        <v>340</v>
      </c>
      <c r="L3" s="62">
        <f t="shared" ref="L3:L66" si="0">K3-J3</f>
        <v>240</v>
      </c>
      <c r="M3" s="9" t="s">
        <v>381</v>
      </c>
      <c r="N3" s="9" t="s">
        <v>604</v>
      </c>
      <c r="O3" s="71">
        <f t="shared" ref="O3:O6" si="1">IF(L3&gt;0,1,0)</f>
        <v>1</v>
      </c>
      <c r="P3" s="71">
        <f t="shared" ref="P3:P65" si="2">IF(L3&lt;0,1,0)</f>
        <v>0</v>
      </c>
      <c r="Q3" s="71">
        <f t="shared" ref="Q3:Q6" si="3">IF(L3=0,1,0)</f>
        <v>0</v>
      </c>
    </row>
    <row r="4" spans="1:17" s="9" customFormat="1" x14ac:dyDescent="0.3">
      <c r="A4" s="9" t="s">
        <v>14</v>
      </c>
      <c r="B4" s="9">
        <v>9</v>
      </c>
      <c r="C4" s="10">
        <v>44871</v>
      </c>
      <c r="D4" s="9">
        <v>0</v>
      </c>
      <c r="E4" s="9" t="s">
        <v>29</v>
      </c>
      <c r="F4" s="9" t="s">
        <v>37</v>
      </c>
      <c r="G4" s="9" t="s">
        <v>17</v>
      </c>
      <c r="H4" s="9" t="s">
        <v>32</v>
      </c>
      <c r="I4" s="9">
        <v>320</v>
      </c>
      <c r="J4" s="9">
        <v>100</v>
      </c>
      <c r="K4" s="62">
        <v>420</v>
      </c>
      <c r="L4" s="62">
        <f t="shared" si="0"/>
        <v>320</v>
      </c>
      <c r="M4" s="9" t="s">
        <v>381</v>
      </c>
      <c r="N4" s="9" t="s">
        <v>618</v>
      </c>
      <c r="O4" s="71">
        <f t="shared" si="1"/>
        <v>1</v>
      </c>
      <c r="P4" s="71">
        <f t="shared" si="2"/>
        <v>0</v>
      </c>
      <c r="Q4" s="71">
        <f t="shared" si="3"/>
        <v>0</v>
      </c>
    </row>
    <row r="5" spans="1:17" s="17" customFormat="1" x14ac:dyDescent="0.3">
      <c r="A5" s="17" t="s">
        <v>14</v>
      </c>
      <c r="B5" s="17">
        <v>9</v>
      </c>
      <c r="C5" s="18">
        <v>44871</v>
      </c>
      <c r="D5" s="17">
        <v>0</v>
      </c>
      <c r="E5" s="17" t="s">
        <v>34</v>
      </c>
      <c r="F5" s="17" t="s">
        <v>31</v>
      </c>
      <c r="G5" s="17" t="s">
        <v>17</v>
      </c>
      <c r="H5" s="17" t="s">
        <v>32</v>
      </c>
      <c r="I5" s="17">
        <v>310</v>
      </c>
      <c r="J5" s="17">
        <v>100</v>
      </c>
      <c r="K5" s="64">
        <v>0</v>
      </c>
      <c r="L5" s="64">
        <f t="shared" si="0"/>
        <v>-100</v>
      </c>
      <c r="M5" s="17" t="s">
        <v>381</v>
      </c>
      <c r="N5" s="17" t="s">
        <v>620</v>
      </c>
      <c r="O5" s="65">
        <f t="shared" si="1"/>
        <v>0</v>
      </c>
      <c r="P5" s="65">
        <f t="shared" si="2"/>
        <v>1</v>
      </c>
      <c r="Q5" s="65">
        <f t="shared" si="3"/>
        <v>0</v>
      </c>
    </row>
    <row r="6" spans="1:17" s="17" customFormat="1" x14ac:dyDescent="0.3">
      <c r="A6" s="17" t="s">
        <v>14</v>
      </c>
      <c r="B6" s="17">
        <v>9</v>
      </c>
      <c r="C6" s="18">
        <v>44871</v>
      </c>
      <c r="D6" s="17">
        <v>0</v>
      </c>
      <c r="E6" s="17" t="s">
        <v>621</v>
      </c>
      <c r="F6" s="17" t="s">
        <v>39</v>
      </c>
      <c r="G6" s="17" t="s">
        <v>17</v>
      </c>
      <c r="H6" s="17" t="s">
        <v>32</v>
      </c>
      <c r="I6" s="17">
        <v>230</v>
      </c>
      <c r="J6" s="17">
        <v>100</v>
      </c>
      <c r="K6" s="64">
        <v>0</v>
      </c>
      <c r="L6" s="64">
        <f t="shared" si="0"/>
        <v>-100</v>
      </c>
      <c r="M6" s="17" t="s">
        <v>381</v>
      </c>
      <c r="N6" s="17" t="s">
        <v>604</v>
      </c>
      <c r="O6" s="65">
        <f t="shared" si="1"/>
        <v>0</v>
      </c>
      <c r="P6" s="65">
        <f t="shared" si="2"/>
        <v>1</v>
      </c>
      <c r="Q6" s="65">
        <f t="shared" si="3"/>
        <v>0</v>
      </c>
    </row>
    <row r="7" spans="1:17" s="9" customFormat="1" x14ac:dyDescent="0.3">
      <c r="A7" s="9" t="s">
        <v>44</v>
      </c>
      <c r="B7" s="9">
        <v>9</v>
      </c>
      <c r="C7" s="10">
        <v>44868</v>
      </c>
      <c r="D7" s="9">
        <v>19</v>
      </c>
      <c r="E7" s="9" t="s">
        <v>331</v>
      </c>
      <c r="F7" s="9" t="s">
        <v>240</v>
      </c>
      <c r="G7" s="9" t="s">
        <v>17</v>
      </c>
      <c r="H7" s="9" t="s">
        <v>28</v>
      </c>
      <c r="I7" s="9">
        <v>3</v>
      </c>
      <c r="J7" s="9">
        <v>100</v>
      </c>
      <c r="K7" s="62">
        <v>190.91</v>
      </c>
      <c r="L7" s="62">
        <f t="shared" si="0"/>
        <v>90.91</v>
      </c>
      <c r="M7" s="9" t="s">
        <v>190</v>
      </c>
      <c r="N7" s="9" t="s">
        <v>555</v>
      </c>
      <c r="O7" s="9">
        <f>IF(L7&gt;0,1,0)</f>
        <v>1</v>
      </c>
      <c r="P7" s="9">
        <f t="shared" si="2"/>
        <v>0</v>
      </c>
      <c r="Q7" s="9">
        <f>IF(L7=0,1,0)</f>
        <v>0</v>
      </c>
    </row>
    <row r="8" spans="1:17" s="9" customFormat="1" x14ac:dyDescent="0.3">
      <c r="A8" s="9" t="s">
        <v>44</v>
      </c>
      <c r="B8" s="9">
        <v>9</v>
      </c>
      <c r="C8" s="10">
        <v>44869</v>
      </c>
      <c r="D8" s="9">
        <v>19</v>
      </c>
      <c r="E8" s="9" t="s">
        <v>622</v>
      </c>
      <c r="F8" s="9" t="s">
        <v>113</v>
      </c>
      <c r="G8" s="9" t="s">
        <v>17</v>
      </c>
      <c r="H8" s="9" t="s">
        <v>28</v>
      </c>
      <c r="I8" s="9">
        <v>10</v>
      </c>
      <c r="J8" s="9">
        <v>100</v>
      </c>
      <c r="K8" s="62">
        <v>190.91</v>
      </c>
      <c r="L8" s="62">
        <f t="shared" si="0"/>
        <v>90.91</v>
      </c>
      <c r="M8" s="9" t="s">
        <v>190</v>
      </c>
      <c r="N8" s="9" t="s">
        <v>595</v>
      </c>
      <c r="O8" s="9">
        <f t="shared" ref="O8:O66" si="4">IF(L8&gt;0,1,0)</f>
        <v>1</v>
      </c>
      <c r="P8" s="9">
        <f t="shared" si="2"/>
        <v>0</v>
      </c>
      <c r="Q8" s="9">
        <f t="shared" ref="Q8:Q66" si="5">IF(L8=0,1,0)</f>
        <v>0</v>
      </c>
    </row>
    <row r="9" spans="1:17" s="17" customFormat="1" x14ac:dyDescent="0.3">
      <c r="A9" s="17" t="s">
        <v>44</v>
      </c>
      <c r="B9" s="17">
        <v>9</v>
      </c>
      <c r="C9" s="18">
        <v>44869</v>
      </c>
      <c r="D9" s="17">
        <v>19</v>
      </c>
      <c r="E9" s="17" t="s">
        <v>50</v>
      </c>
      <c r="F9" s="17" t="s">
        <v>276</v>
      </c>
      <c r="G9" s="17" t="s">
        <v>17</v>
      </c>
      <c r="H9" s="17" t="s">
        <v>28</v>
      </c>
      <c r="I9" s="17">
        <v>-4</v>
      </c>
      <c r="J9" s="17">
        <v>100</v>
      </c>
      <c r="K9" s="64">
        <v>0</v>
      </c>
      <c r="L9" s="64">
        <f t="shared" si="0"/>
        <v>-100</v>
      </c>
      <c r="M9" s="17" t="s">
        <v>556</v>
      </c>
      <c r="N9" s="17" t="s">
        <v>593</v>
      </c>
      <c r="O9" s="17">
        <f t="shared" si="4"/>
        <v>0</v>
      </c>
      <c r="P9" s="17">
        <f t="shared" si="2"/>
        <v>1</v>
      </c>
      <c r="Q9" s="17">
        <f t="shared" si="5"/>
        <v>0</v>
      </c>
    </row>
    <row r="10" spans="1:17" s="9" customFormat="1" x14ac:dyDescent="0.3">
      <c r="A10" s="9" t="s">
        <v>44</v>
      </c>
      <c r="B10" s="9">
        <v>9</v>
      </c>
      <c r="C10" s="10">
        <v>44870</v>
      </c>
      <c r="D10" s="9">
        <v>12</v>
      </c>
      <c r="E10" s="9" t="s">
        <v>138</v>
      </c>
      <c r="F10" s="9" t="s">
        <v>70</v>
      </c>
      <c r="G10" s="9" t="s">
        <v>17</v>
      </c>
      <c r="H10" s="9" t="s">
        <v>28</v>
      </c>
      <c r="I10" s="9">
        <v>14.5</v>
      </c>
      <c r="J10" s="9">
        <v>100</v>
      </c>
      <c r="K10" s="62">
        <v>190.91</v>
      </c>
      <c r="L10" s="62">
        <f t="shared" si="0"/>
        <v>90.91</v>
      </c>
      <c r="M10" s="9" t="s">
        <v>381</v>
      </c>
      <c r="N10" s="9" t="s">
        <v>613</v>
      </c>
      <c r="O10" s="9">
        <f t="shared" si="4"/>
        <v>1</v>
      </c>
      <c r="P10" s="9">
        <f t="shared" si="2"/>
        <v>0</v>
      </c>
      <c r="Q10" s="9">
        <f t="shared" si="5"/>
        <v>0</v>
      </c>
    </row>
    <row r="11" spans="1:17" s="17" customFormat="1" x14ac:dyDescent="0.3">
      <c r="A11" s="17" t="s">
        <v>44</v>
      </c>
      <c r="B11" s="17">
        <v>9</v>
      </c>
      <c r="C11" s="18">
        <v>44870</v>
      </c>
      <c r="D11" s="17">
        <v>12</v>
      </c>
      <c r="E11" s="17" t="s">
        <v>138</v>
      </c>
      <c r="F11" s="17" t="s">
        <v>623</v>
      </c>
      <c r="G11" s="17" t="s">
        <v>17</v>
      </c>
      <c r="H11" s="17" t="s">
        <v>32</v>
      </c>
      <c r="I11" s="17">
        <v>525</v>
      </c>
      <c r="J11" s="17">
        <v>50</v>
      </c>
      <c r="K11" s="64">
        <v>0</v>
      </c>
      <c r="L11" s="64">
        <f t="shared" si="0"/>
        <v>-50</v>
      </c>
      <c r="M11" s="17" t="s">
        <v>556</v>
      </c>
      <c r="N11" s="17" t="s">
        <v>624</v>
      </c>
      <c r="O11" s="17">
        <f t="shared" si="4"/>
        <v>0</v>
      </c>
      <c r="P11" s="17">
        <f t="shared" si="2"/>
        <v>1</v>
      </c>
      <c r="Q11" s="17">
        <f t="shared" si="5"/>
        <v>0</v>
      </c>
    </row>
    <row r="12" spans="1:17" s="17" customFormat="1" x14ac:dyDescent="0.3">
      <c r="A12" s="17" t="s">
        <v>44</v>
      </c>
      <c r="B12" s="17">
        <v>9</v>
      </c>
      <c r="C12" s="18">
        <v>44870</v>
      </c>
      <c r="D12" s="17">
        <v>12</v>
      </c>
      <c r="E12" s="17" t="s">
        <v>128</v>
      </c>
      <c r="F12" s="17" t="s">
        <v>53</v>
      </c>
      <c r="G12" s="17" t="s">
        <v>17</v>
      </c>
      <c r="H12" s="17" t="s">
        <v>28</v>
      </c>
      <c r="I12" s="17">
        <v>7.5</v>
      </c>
      <c r="J12" s="17">
        <v>100</v>
      </c>
      <c r="K12" s="64">
        <v>0</v>
      </c>
      <c r="L12" s="64">
        <f t="shared" si="0"/>
        <v>-100</v>
      </c>
      <c r="M12" s="17" t="s">
        <v>190</v>
      </c>
      <c r="N12" s="17" t="s">
        <v>595</v>
      </c>
      <c r="O12" s="17">
        <f t="shared" si="4"/>
        <v>0</v>
      </c>
      <c r="P12" s="17">
        <f t="shared" si="2"/>
        <v>1</v>
      </c>
      <c r="Q12" s="17">
        <f t="shared" si="5"/>
        <v>0</v>
      </c>
    </row>
    <row r="13" spans="1:17" s="17" customFormat="1" x14ac:dyDescent="0.3">
      <c r="A13" s="17" t="s">
        <v>44</v>
      </c>
      <c r="B13" s="17">
        <v>9</v>
      </c>
      <c r="C13" s="18">
        <v>44870</v>
      </c>
      <c r="D13" s="17">
        <v>12</v>
      </c>
      <c r="E13" s="17" t="s">
        <v>128</v>
      </c>
      <c r="F13" s="17" t="s">
        <v>53</v>
      </c>
      <c r="G13" s="17" t="s">
        <v>17</v>
      </c>
      <c r="H13" s="17" t="s">
        <v>32</v>
      </c>
      <c r="I13" s="17">
        <v>250</v>
      </c>
      <c r="J13" s="17">
        <v>100</v>
      </c>
      <c r="K13" s="64">
        <v>0</v>
      </c>
      <c r="L13" s="64">
        <f t="shared" si="0"/>
        <v>-100</v>
      </c>
      <c r="M13" s="17" t="s">
        <v>381</v>
      </c>
      <c r="N13" s="17" t="s">
        <v>604</v>
      </c>
      <c r="O13" s="17">
        <f t="shared" si="4"/>
        <v>0</v>
      </c>
      <c r="P13" s="17">
        <f t="shared" si="2"/>
        <v>1</v>
      </c>
      <c r="Q13" s="17">
        <f t="shared" si="5"/>
        <v>0</v>
      </c>
    </row>
    <row r="14" spans="1:17" s="17" customFormat="1" x14ac:dyDescent="0.3">
      <c r="A14" s="17" t="s">
        <v>44</v>
      </c>
      <c r="B14" s="17">
        <v>9</v>
      </c>
      <c r="C14" s="18">
        <v>44870</v>
      </c>
      <c r="D14" s="17">
        <v>12</v>
      </c>
      <c r="E14" s="17" t="s">
        <v>249</v>
      </c>
      <c r="F14" s="17" t="s">
        <v>229</v>
      </c>
      <c r="G14" s="17" t="s">
        <v>17</v>
      </c>
      <c r="H14" s="17" t="s">
        <v>28</v>
      </c>
      <c r="I14" s="17">
        <v>-3</v>
      </c>
      <c r="J14" s="17">
        <v>100</v>
      </c>
      <c r="K14" s="64">
        <v>0</v>
      </c>
      <c r="L14" s="64">
        <f t="shared" si="0"/>
        <v>-100</v>
      </c>
      <c r="M14" s="17" t="s">
        <v>190</v>
      </c>
      <c r="N14" s="17" t="s">
        <v>625</v>
      </c>
      <c r="O14" s="17">
        <f t="shared" si="4"/>
        <v>0</v>
      </c>
      <c r="P14" s="17">
        <f t="shared" si="2"/>
        <v>1</v>
      </c>
      <c r="Q14" s="17">
        <f t="shared" si="5"/>
        <v>0</v>
      </c>
    </row>
    <row r="15" spans="1:17" s="17" customFormat="1" x14ac:dyDescent="0.3">
      <c r="A15" s="17" t="s">
        <v>44</v>
      </c>
      <c r="B15" s="17">
        <v>9</v>
      </c>
      <c r="C15" s="18">
        <v>44870</v>
      </c>
      <c r="D15" s="17">
        <v>12</v>
      </c>
      <c r="E15" s="17" t="s">
        <v>249</v>
      </c>
      <c r="F15" s="17" t="s">
        <v>229</v>
      </c>
      <c r="G15" s="17" t="s">
        <v>17</v>
      </c>
      <c r="H15" s="17" t="s">
        <v>32</v>
      </c>
      <c r="I15" s="17">
        <v>-145</v>
      </c>
      <c r="J15" s="17">
        <v>100</v>
      </c>
      <c r="K15" s="64">
        <v>0</v>
      </c>
      <c r="L15" s="64">
        <f t="shared" si="0"/>
        <v>-100</v>
      </c>
      <c r="M15" s="17" t="s">
        <v>381</v>
      </c>
      <c r="N15" s="17" t="s">
        <v>626</v>
      </c>
      <c r="O15" s="17">
        <f t="shared" si="4"/>
        <v>0</v>
      </c>
      <c r="P15" s="17">
        <f t="shared" si="2"/>
        <v>1</v>
      </c>
      <c r="Q15" s="17">
        <f t="shared" si="5"/>
        <v>0</v>
      </c>
    </row>
    <row r="16" spans="1:17" s="9" customFormat="1" x14ac:dyDescent="0.3">
      <c r="A16" s="9" t="s">
        <v>44</v>
      </c>
      <c r="B16" s="9">
        <v>9</v>
      </c>
      <c r="C16" s="10">
        <v>44870</v>
      </c>
      <c r="D16" s="9">
        <v>12</v>
      </c>
      <c r="E16" s="9" t="s">
        <v>254</v>
      </c>
      <c r="F16" s="9" t="s">
        <v>121</v>
      </c>
      <c r="G16" s="9" t="s">
        <v>17</v>
      </c>
      <c r="H16" s="9" t="s">
        <v>28</v>
      </c>
      <c r="I16" s="9">
        <v>1</v>
      </c>
      <c r="J16" s="9">
        <v>100</v>
      </c>
      <c r="K16" s="62">
        <v>186.5</v>
      </c>
      <c r="L16" s="62">
        <f t="shared" si="0"/>
        <v>86.5</v>
      </c>
      <c r="M16" s="9" t="s">
        <v>381</v>
      </c>
      <c r="N16" s="9" t="s">
        <v>580</v>
      </c>
      <c r="O16" s="9">
        <f t="shared" si="4"/>
        <v>1</v>
      </c>
      <c r="P16" s="9">
        <f t="shared" si="2"/>
        <v>0</v>
      </c>
      <c r="Q16" s="9">
        <f t="shared" si="5"/>
        <v>0</v>
      </c>
    </row>
    <row r="17" spans="1:17" s="17" customFormat="1" x14ac:dyDescent="0.3">
      <c r="A17" s="17" t="s">
        <v>44</v>
      </c>
      <c r="B17" s="17">
        <v>9</v>
      </c>
      <c r="C17" s="18">
        <v>44870</v>
      </c>
      <c r="D17" s="17">
        <v>12</v>
      </c>
      <c r="E17" s="17" t="s">
        <v>612</v>
      </c>
      <c r="F17" s="17" t="s">
        <v>89</v>
      </c>
      <c r="G17" s="17" t="s">
        <v>17</v>
      </c>
      <c r="H17" s="17" t="s">
        <v>20</v>
      </c>
      <c r="I17" s="17">
        <v>41</v>
      </c>
      <c r="J17" s="17">
        <v>100</v>
      </c>
      <c r="K17" s="64">
        <v>0</v>
      </c>
      <c r="L17" s="64">
        <f t="shared" si="0"/>
        <v>-100</v>
      </c>
      <c r="M17" s="17" t="s">
        <v>381</v>
      </c>
      <c r="N17" s="17" t="s">
        <v>627</v>
      </c>
      <c r="O17" s="17">
        <f t="shared" si="4"/>
        <v>0</v>
      </c>
      <c r="P17" s="17">
        <f t="shared" si="2"/>
        <v>1</v>
      </c>
      <c r="Q17" s="17">
        <f t="shared" si="5"/>
        <v>0</v>
      </c>
    </row>
    <row r="18" spans="1:17" s="9" customFormat="1" x14ac:dyDescent="0.3">
      <c r="A18" s="9" t="s">
        <v>44</v>
      </c>
      <c r="B18" s="9">
        <v>9</v>
      </c>
      <c r="C18" s="10">
        <v>44870</v>
      </c>
      <c r="D18" s="9">
        <v>12</v>
      </c>
      <c r="E18" s="9" t="s">
        <v>226</v>
      </c>
      <c r="F18" s="9" t="s">
        <v>628</v>
      </c>
      <c r="G18" s="9" t="s">
        <v>17</v>
      </c>
      <c r="H18" s="9" t="s">
        <v>28</v>
      </c>
      <c r="I18" s="9">
        <v>3.5</v>
      </c>
      <c r="J18" s="9">
        <v>100</v>
      </c>
      <c r="K18" s="62">
        <v>190.91</v>
      </c>
      <c r="L18" s="62">
        <f t="shared" si="0"/>
        <v>90.91</v>
      </c>
      <c r="M18" s="9" t="s">
        <v>190</v>
      </c>
      <c r="N18" s="9" t="s">
        <v>610</v>
      </c>
      <c r="O18" s="9">
        <f t="shared" si="4"/>
        <v>1</v>
      </c>
      <c r="P18" s="9">
        <f t="shared" si="2"/>
        <v>0</v>
      </c>
      <c r="Q18" s="9">
        <f t="shared" si="5"/>
        <v>0</v>
      </c>
    </row>
    <row r="19" spans="1:17" s="9" customFormat="1" x14ac:dyDescent="0.3">
      <c r="A19" s="9" t="s">
        <v>44</v>
      </c>
      <c r="B19" s="9">
        <v>9</v>
      </c>
      <c r="C19" s="10">
        <v>44870</v>
      </c>
      <c r="D19" s="9">
        <v>15</v>
      </c>
      <c r="E19" s="9" t="s">
        <v>122</v>
      </c>
      <c r="F19" s="9" t="s">
        <v>230</v>
      </c>
      <c r="G19" s="9" t="s">
        <v>17</v>
      </c>
      <c r="H19" s="9" t="s">
        <v>28</v>
      </c>
      <c r="I19" s="9">
        <v>-8</v>
      </c>
      <c r="J19" s="9">
        <v>250</v>
      </c>
      <c r="K19" s="62">
        <v>477.27</v>
      </c>
      <c r="L19" s="62">
        <f t="shared" si="0"/>
        <v>227.26999999999998</v>
      </c>
      <c r="M19" s="9" t="s">
        <v>190</v>
      </c>
      <c r="N19" s="9" t="s">
        <v>629</v>
      </c>
      <c r="O19" s="9">
        <f t="shared" si="4"/>
        <v>1</v>
      </c>
      <c r="P19" s="9">
        <f t="shared" si="2"/>
        <v>0</v>
      </c>
      <c r="Q19" s="9">
        <f t="shared" si="5"/>
        <v>0</v>
      </c>
    </row>
    <row r="20" spans="1:17" s="9" customFormat="1" x14ac:dyDescent="0.3">
      <c r="A20" s="9" t="s">
        <v>44</v>
      </c>
      <c r="B20" s="9">
        <v>9</v>
      </c>
      <c r="C20" s="10">
        <v>44870</v>
      </c>
      <c r="D20" s="9">
        <v>15</v>
      </c>
      <c r="E20" s="9" t="s">
        <v>630</v>
      </c>
      <c r="F20" s="9" t="s">
        <v>61</v>
      </c>
      <c r="G20" s="9" t="s">
        <v>17</v>
      </c>
      <c r="H20" s="9" t="s">
        <v>28</v>
      </c>
      <c r="I20" s="9">
        <v>16.5</v>
      </c>
      <c r="J20" s="9">
        <v>100</v>
      </c>
      <c r="K20" s="62">
        <v>190.91</v>
      </c>
      <c r="L20" s="62">
        <f t="shared" si="0"/>
        <v>90.91</v>
      </c>
      <c r="M20" s="9" t="s">
        <v>556</v>
      </c>
      <c r="N20" s="9" t="s">
        <v>613</v>
      </c>
      <c r="O20" s="9">
        <f t="shared" si="4"/>
        <v>1</v>
      </c>
      <c r="P20" s="9">
        <f t="shared" si="2"/>
        <v>0</v>
      </c>
      <c r="Q20" s="9">
        <f t="shared" si="5"/>
        <v>0</v>
      </c>
    </row>
    <row r="21" spans="1:17" s="9" customFormat="1" x14ac:dyDescent="0.3">
      <c r="A21" s="9" t="s">
        <v>44</v>
      </c>
      <c r="B21" s="9">
        <v>9</v>
      </c>
      <c r="C21" s="10">
        <v>44870</v>
      </c>
      <c r="D21" s="9">
        <v>15</v>
      </c>
      <c r="E21" s="9" t="s">
        <v>234</v>
      </c>
      <c r="F21" s="9" t="s">
        <v>623</v>
      </c>
      <c r="G21" s="9" t="s">
        <v>17</v>
      </c>
      <c r="H21" s="9" t="s">
        <v>32</v>
      </c>
      <c r="I21" s="9">
        <v>575</v>
      </c>
      <c r="J21" s="9">
        <v>50</v>
      </c>
      <c r="K21" s="62">
        <v>337.5</v>
      </c>
      <c r="L21" s="62">
        <f t="shared" si="0"/>
        <v>287.5</v>
      </c>
      <c r="M21" s="9" t="s">
        <v>190</v>
      </c>
      <c r="N21" s="9" t="s">
        <v>624</v>
      </c>
      <c r="O21" s="9">
        <f t="shared" si="4"/>
        <v>1</v>
      </c>
      <c r="P21" s="9">
        <f t="shared" si="2"/>
        <v>0</v>
      </c>
      <c r="Q21" s="9">
        <f t="shared" si="5"/>
        <v>0</v>
      </c>
    </row>
    <row r="22" spans="1:17" s="17" customFormat="1" x14ac:dyDescent="0.3">
      <c r="A22" s="17" t="s">
        <v>44</v>
      </c>
      <c r="B22" s="17">
        <v>9</v>
      </c>
      <c r="C22" s="18">
        <v>44870</v>
      </c>
      <c r="D22" s="17">
        <v>15</v>
      </c>
      <c r="E22" s="17" t="s">
        <v>135</v>
      </c>
      <c r="F22" s="17" t="s">
        <v>118</v>
      </c>
      <c r="G22" s="17" t="s">
        <v>17</v>
      </c>
      <c r="H22" s="17" t="s">
        <v>28</v>
      </c>
      <c r="I22" s="17">
        <v>31.5</v>
      </c>
      <c r="J22" s="17">
        <v>100</v>
      </c>
      <c r="K22" s="64">
        <v>0</v>
      </c>
      <c r="L22" s="64">
        <f t="shared" si="0"/>
        <v>-100</v>
      </c>
      <c r="M22" s="17" t="s">
        <v>190</v>
      </c>
      <c r="N22" s="17" t="s">
        <v>631</v>
      </c>
      <c r="O22" s="17">
        <f t="shared" si="4"/>
        <v>0</v>
      </c>
      <c r="P22" s="17">
        <f t="shared" si="2"/>
        <v>1</v>
      </c>
      <c r="Q22" s="17">
        <f t="shared" si="5"/>
        <v>0</v>
      </c>
    </row>
    <row r="23" spans="1:17" s="17" customFormat="1" x14ac:dyDescent="0.3">
      <c r="A23" s="17" t="s">
        <v>44</v>
      </c>
      <c r="B23" s="17">
        <v>9</v>
      </c>
      <c r="C23" s="18">
        <v>44870</v>
      </c>
      <c r="D23" s="17">
        <v>15</v>
      </c>
      <c r="E23" s="17" t="s">
        <v>86</v>
      </c>
      <c r="F23" s="17" t="s">
        <v>99</v>
      </c>
      <c r="G23" s="17" t="s">
        <v>17</v>
      </c>
      <c r="H23" s="17" t="s">
        <v>28</v>
      </c>
      <c r="I23" s="17">
        <v>1</v>
      </c>
      <c r="J23" s="17">
        <v>100</v>
      </c>
      <c r="K23" s="64">
        <v>0</v>
      </c>
      <c r="L23" s="64">
        <f t="shared" si="0"/>
        <v>-100</v>
      </c>
      <c r="M23" s="17" t="s">
        <v>190</v>
      </c>
      <c r="N23" s="17" t="s">
        <v>580</v>
      </c>
      <c r="O23" s="17">
        <f t="shared" si="4"/>
        <v>0</v>
      </c>
      <c r="P23" s="17">
        <f t="shared" si="2"/>
        <v>1</v>
      </c>
      <c r="Q23" s="17">
        <f t="shared" si="5"/>
        <v>0</v>
      </c>
    </row>
    <row r="24" spans="1:17" s="17" customFormat="1" x14ac:dyDescent="0.3">
      <c r="A24" s="17" t="s">
        <v>44</v>
      </c>
      <c r="B24" s="17">
        <v>9</v>
      </c>
      <c r="C24" s="18">
        <v>44870</v>
      </c>
      <c r="D24" s="17">
        <v>15</v>
      </c>
      <c r="E24" s="17" t="s">
        <v>269</v>
      </c>
      <c r="F24" s="17" t="s">
        <v>87</v>
      </c>
      <c r="G24" s="17" t="s">
        <v>17</v>
      </c>
      <c r="H24" s="17" t="s">
        <v>28</v>
      </c>
      <c r="I24" s="17">
        <v>-3.5</v>
      </c>
      <c r="J24" s="17">
        <v>100</v>
      </c>
      <c r="K24" s="64">
        <v>0</v>
      </c>
      <c r="L24" s="64">
        <f t="shared" ref="L24:L27" si="6">K24-J24</f>
        <v>-100</v>
      </c>
      <c r="M24" s="17" t="s">
        <v>381</v>
      </c>
      <c r="N24" s="17" t="s">
        <v>593</v>
      </c>
      <c r="O24" s="17">
        <f t="shared" si="4"/>
        <v>0</v>
      </c>
      <c r="P24" s="17">
        <f t="shared" si="2"/>
        <v>1</v>
      </c>
      <c r="Q24" s="17">
        <f t="shared" si="5"/>
        <v>0</v>
      </c>
    </row>
    <row r="25" spans="1:17" s="9" customFormat="1" x14ac:dyDescent="0.3">
      <c r="A25" s="9" t="s">
        <v>44</v>
      </c>
      <c r="B25" s="9">
        <v>9</v>
      </c>
      <c r="C25" s="10">
        <v>44870</v>
      </c>
      <c r="D25" s="9">
        <v>15</v>
      </c>
      <c r="E25" s="9" t="s">
        <v>516</v>
      </c>
      <c r="F25" s="9" t="s">
        <v>506</v>
      </c>
      <c r="G25" s="9" t="s">
        <v>17</v>
      </c>
      <c r="H25" s="9" t="s">
        <v>28</v>
      </c>
      <c r="I25" s="9">
        <v>-6.5</v>
      </c>
      <c r="J25" s="9">
        <v>100</v>
      </c>
      <c r="K25" s="62">
        <v>190.91</v>
      </c>
      <c r="L25" s="62">
        <f t="shared" ref="L25:L26" si="7">K25-J25</f>
        <v>90.91</v>
      </c>
      <c r="M25" s="9" t="s">
        <v>190</v>
      </c>
      <c r="N25" s="9" t="s">
        <v>643</v>
      </c>
      <c r="O25" s="9">
        <f t="shared" si="4"/>
        <v>1</v>
      </c>
      <c r="P25" s="9">
        <f t="shared" si="2"/>
        <v>0</v>
      </c>
      <c r="Q25" s="9">
        <f t="shared" si="5"/>
        <v>0</v>
      </c>
    </row>
    <row r="26" spans="1:17" s="17" customFormat="1" x14ac:dyDescent="0.3">
      <c r="A26" s="17" t="s">
        <v>44</v>
      </c>
      <c r="B26" s="17">
        <v>9</v>
      </c>
      <c r="C26" s="18">
        <v>44870</v>
      </c>
      <c r="D26" s="17">
        <v>15</v>
      </c>
      <c r="E26" s="17" t="s">
        <v>57</v>
      </c>
      <c r="F26" s="17" t="s">
        <v>623</v>
      </c>
      <c r="G26" s="17" t="s">
        <v>17</v>
      </c>
      <c r="H26" s="17" t="s">
        <v>32</v>
      </c>
      <c r="I26" s="17">
        <v>525</v>
      </c>
      <c r="J26" s="17">
        <v>50</v>
      </c>
      <c r="K26" s="64">
        <v>0</v>
      </c>
      <c r="L26" s="64">
        <f t="shared" si="7"/>
        <v>-50</v>
      </c>
      <c r="M26" s="17" t="s">
        <v>190</v>
      </c>
      <c r="N26" s="17" t="s">
        <v>642</v>
      </c>
      <c r="O26" s="17">
        <f t="shared" si="4"/>
        <v>0</v>
      </c>
      <c r="P26" s="17">
        <f t="shared" si="2"/>
        <v>1</v>
      </c>
      <c r="Q26" s="17">
        <f t="shared" si="5"/>
        <v>0</v>
      </c>
    </row>
    <row r="27" spans="1:17" s="17" customFormat="1" x14ac:dyDescent="0.3">
      <c r="A27" s="17" t="s">
        <v>44</v>
      </c>
      <c r="B27" s="17">
        <v>9</v>
      </c>
      <c r="C27" s="18">
        <v>44870</v>
      </c>
      <c r="D27" s="17">
        <v>15</v>
      </c>
      <c r="E27" s="17" t="s">
        <v>57</v>
      </c>
      <c r="F27" s="17" t="s">
        <v>45</v>
      </c>
      <c r="G27" s="17" t="s">
        <v>17</v>
      </c>
      <c r="H27" s="17" t="s">
        <v>28</v>
      </c>
      <c r="I27" s="17">
        <v>14.5</v>
      </c>
      <c r="J27" s="17">
        <v>100</v>
      </c>
      <c r="K27" s="64">
        <v>0</v>
      </c>
      <c r="L27" s="64">
        <f t="shared" si="6"/>
        <v>-100</v>
      </c>
      <c r="M27" s="17" t="s">
        <v>556</v>
      </c>
      <c r="N27" s="17" t="s">
        <v>642</v>
      </c>
      <c r="O27" s="17">
        <f t="shared" si="4"/>
        <v>0</v>
      </c>
      <c r="P27" s="17">
        <f t="shared" si="2"/>
        <v>1</v>
      </c>
      <c r="Q27" s="17">
        <f t="shared" si="5"/>
        <v>0</v>
      </c>
    </row>
    <row r="28" spans="1:17" s="9" customFormat="1" x14ac:dyDescent="0.3">
      <c r="A28" s="9" t="s">
        <v>44</v>
      </c>
      <c r="B28" s="9">
        <v>9</v>
      </c>
      <c r="C28" s="10">
        <v>44870</v>
      </c>
      <c r="D28" s="9">
        <v>15</v>
      </c>
      <c r="E28" s="9" t="s">
        <v>57</v>
      </c>
      <c r="F28" s="9" t="s">
        <v>45</v>
      </c>
      <c r="G28" s="9" t="s">
        <v>17</v>
      </c>
      <c r="H28" s="9" t="s">
        <v>20</v>
      </c>
      <c r="I28" s="9">
        <v>42.5</v>
      </c>
      <c r="J28" s="9">
        <v>100</v>
      </c>
      <c r="K28" s="62">
        <v>190.9</v>
      </c>
      <c r="L28" s="62">
        <f t="shared" si="0"/>
        <v>90.9</v>
      </c>
      <c r="M28" s="9" t="s">
        <v>381</v>
      </c>
      <c r="N28" s="9" t="s">
        <v>642</v>
      </c>
      <c r="O28" s="9">
        <f t="shared" si="4"/>
        <v>1</v>
      </c>
      <c r="P28" s="9">
        <f t="shared" si="2"/>
        <v>0</v>
      </c>
      <c r="Q28" s="9">
        <f t="shared" si="5"/>
        <v>0</v>
      </c>
    </row>
    <row r="29" spans="1:17" s="9" customFormat="1" x14ac:dyDescent="0.3">
      <c r="A29" s="9" t="s">
        <v>44</v>
      </c>
      <c r="B29" s="9">
        <v>9</v>
      </c>
      <c r="C29" s="10">
        <v>44870</v>
      </c>
      <c r="D29" s="9">
        <v>15</v>
      </c>
      <c r="E29" s="9" t="s">
        <v>644</v>
      </c>
      <c r="F29" s="9" t="s">
        <v>645</v>
      </c>
      <c r="G29" s="9" t="s">
        <v>17</v>
      </c>
      <c r="H29" s="9" t="s">
        <v>28</v>
      </c>
      <c r="I29" s="9">
        <v>-3.5</v>
      </c>
      <c r="J29" s="9">
        <v>100</v>
      </c>
      <c r="K29" s="62">
        <v>190.9</v>
      </c>
      <c r="L29" s="62">
        <f t="shared" ref="L29:L31" si="8">K29-J29</f>
        <v>90.9</v>
      </c>
      <c r="M29" s="9" t="s">
        <v>190</v>
      </c>
      <c r="N29" s="9" t="s">
        <v>646</v>
      </c>
      <c r="O29" s="9">
        <f t="shared" si="4"/>
        <v>1</v>
      </c>
      <c r="P29" s="9">
        <f t="shared" si="2"/>
        <v>0</v>
      </c>
      <c r="Q29" s="9">
        <f t="shared" si="5"/>
        <v>0</v>
      </c>
    </row>
    <row r="30" spans="1:17" s="9" customFormat="1" x14ac:dyDescent="0.3">
      <c r="A30" s="9" t="s">
        <v>44</v>
      </c>
      <c r="B30" s="9">
        <v>9</v>
      </c>
      <c r="C30" s="10">
        <v>44870</v>
      </c>
      <c r="D30" s="9">
        <v>19</v>
      </c>
      <c r="E30" s="9" t="s">
        <v>273</v>
      </c>
      <c r="F30" s="9" t="s">
        <v>346</v>
      </c>
      <c r="G30" s="9" t="s">
        <v>17</v>
      </c>
      <c r="H30" s="9" t="s">
        <v>20</v>
      </c>
      <c r="I30" s="9">
        <v>54</v>
      </c>
      <c r="J30" s="9">
        <v>100</v>
      </c>
      <c r="K30" s="62">
        <v>190.9</v>
      </c>
      <c r="L30" s="62">
        <f t="shared" ref="L30" si="9">K30-J30</f>
        <v>90.9</v>
      </c>
      <c r="M30" s="9" t="s">
        <v>381</v>
      </c>
      <c r="N30" s="9" t="s">
        <v>650</v>
      </c>
      <c r="O30" s="9">
        <f t="shared" si="4"/>
        <v>1</v>
      </c>
      <c r="P30" s="9">
        <f t="shared" si="2"/>
        <v>0</v>
      </c>
      <c r="Q30" s="9">
        <f t="shared" si="5"/>
        <v>0</v>
      </c>
    </row>
    <row r="31" spans="1:17" s="17" customFormat="1" x14ac:dyDescent="0.3">
      <c r="A31" s="17" t="s">
        <v>44</v>
      </c>
      <c r="B31" s="17">
        <v>9</v>
      </c>
      <c r="C31" s="18">
        <v>44870</v>
      </c>
      <c r="D31" s="17">
        <v>19</v>
      </c>
      <c r="E31" s="17" t="s">
        <v>647</v>
      </c>
      <c r="F31" s="17" t="s">
        <v>46</v>
      </c>
      <c r="G31" s="17" t="s">
        <v>17</v>
      </c>
      <c r="H31" s="17" t="s">
        <v>28</v>
      </c>
      <c r="I31" s="17">
        <v>-8</v>
      </c>
      <c r="J31" s="17">
        <v>100</v>
      </c>
      <c r="K31" s="64">
        <v>0</v>
      </c>
      <c r="L31" s="64">
        <f t="shared" si="8"/>
        <v>-100</v>
      </c>
      <c r="M31" s="17" t="s">
        <v>556</v>
      </c>
      <c r="N31" s="17" t="s">
        <v>648</v>
      </c>
      <c r="O31" s="17">
        <f t="shared" si="4"/>
        <v>0</v>
      </c>
      <c r="P31" s="17">
        <f t="shared" si="2"/>
        <v>1</v>
      </c>
      <c r="Q31" s="17">
        <f t="shared" si="5"/>
        <v>0</v>
      </c>
    </row>
    <row r="32" spans="1:17" s="17" customFormat="1" x14ac:dyDescent="0.3">
      <c r="A32" s="17" t="s">
        <v>44</v>
      </c>
      <c r="B32" s="17">
        <v>9</v>
      </c>
      <c r="C32" s="18">
        <v>44870</v>
      </c>
      <c r="D32" s="17">
        <v>19</v>
      </c>
      <c r="E32" s="17" t="s">
        <v>390</v>
      </c>
      <c r="F32" s="17" t="s">
        <v>256</v>
      </c>
      <c r="G32" s="17" t="s">
        <v>17</v>
      </c>
      <c r="H32" s="17" t="s">
        <v>28</v>
      </c>
      <c r="I32" s="17">
        <v>-13.5</v>
      </c>
      <c r="J32" s="17">
        <v>100</v>
      </c>
      <c r="K32" s="64">
        <v>0</v>
      </c>
      <c r="L32" s="64">
        <f t="shared" si="0"/>
        <v>-100</v>
      </c>
      <c r="M32" s="17" t="s">
        <v>381</v>
      </c>
      <c r="N32" s="17" t="s">
        <v>632</v>
      </c>
      <c r="O32" s="17">
        <f t="shared" si="4"/>
        <v>0</v>
      </c>
      <c r="P32" s="17">
        <f t="shared" si="2"/>
        <v>1</v>
      </c>
      <c r="Q32" s="17">
        <f t="shared" si="5"/>
        <v>0</v>
      </c>
    </row>
    <row r="33" spans="1:17" s="17" customFormat="1" x14ac:dyDescent="0.3">
      <c r="A33" s="17" t="s">
        <v>44</v>
      </c>
      <c r="B33" s="17">
        <v>9</v>
      </c>
      <c r="C33" s="18">
        <v>44870</v>
      </c>
      <c r="D33" s="17">
        <v>19</v>
      </c>
      <c r="E33" s="17" t="s">
        <v>251</v>
      </c>
      <c r="F33" s="17" t="s">
        <v>79</v>
      </c>
      <c r="G33" s="17" t="s">
        <v>17</v>
      </c>
      <c r="H33" s="17" t="s">
        <v>28</v>
      </c>
      <c r="I33" s="17">
        <v>26</v>
      </c>
      <c r="J33" s="17">
        <v>100</v>
      </c>
      <c r="K33" s="64">
        <v>0</v>
      </c>
      <c r="L33" s="64">
        <f t="shared" si="0"/>
        <v>-100</v>
      </c>
      <c r="M33" s="17" t="s">
        <v>556</v>
      </c>
      <c r="N33" s="17" t="s">
        <v>611</v>
      </c>
      <c r="O33" s="17">
        <f t="shared" si="4"/>
        <v>0</v>
      </c>
      <c r="P33" s="17">
        <f t="shared" si="2"/>
        <v>1</v>
      </c>
      <c r="Q33" s="17">
        <f t="shared" si="5"/>
        <v>0</v>
      </c>
    </row>
    <row r="34" spans="1:17" s="17" customFormat="1" x14ac:dyDescent="0.3">
      <c r="A34" s="17" t="s">
        <v>44</v>
      </c>
      <c r="B34" s="17">
        <v>9</v>
      </c>
      <c r="C34" s="18">
        <v>44870</v>
      </c>
      <c r="D34" s="17">
        <v>19</v>
      </c>
      <c r="E34" s="17" t="s">
        <v>132</v>
      </c>
      <c r="F34" s="17" t="s">
        <v>241</v>
      </c>
      <c r="G34" s="17" t="s">
        <v>17</v>
      </c>
      <c r="H34" s="17" t="s">
        <v>28</v>
      </c>
      <c r="I34" s="17">
        <v>-3.5</v>
      </c>
      <c r="J34" s="17">
        <v>100</v>
      </c>
      <c r="K34" s="64">
        <v>0</v>
      </c>
      <c r="L34" s="64">
        <f t="shared" si="0"/>
        <v>-100</v>
      </c>
      <c r="M34" s="17" t="s">
        <v>190</v>
      </c>
      <c r="N34" s="17" t="s">
        <v>633</v>
      </c>
      <c r="O34" s="17">
        <f t="shared" si="4"/>
        <v>0</v>
      </c>
      <c r="P34" s="17">
        <f t="shared" si="2"/>
        <v>1</v>
      </c>
      <c r="Q34" s="17">
        <f t="shared" si="5"/>
        <v>0</v>
      </c>
    </row>
    <row r="35" spans="1:17" s="17" customFormat="1" x14ac:dyDescent="0.3">
      <c r="A35" s="17" t="s">
        <v>44</v>
      </c>
      <c r="B35" s="17">
        <v>9</v>
      </c>
      <c r="C35" s="18">
        <v>44870</v>
      </c>
      <c r="D35" s="17">
        <v>19</v>
      </c>
      <c r="E35" s="17" t="s">
        <v>132</v>
      </c>
      <c r="F35" s="17" t="s">
        <v>241</v>
      </c>
      <c r="G35" s="17" t="s">
        <v>17</v>
      </c>
      <c r="H35" s="17" t="s">
        <v>20</v>
      </c>
      <c r="I35" s="17">
        <v>44.5</v>
      </c>
      <c r="J35" s="17">
        <v>100</v>
      </c>
      <c r="K35" s="64">
        <v>0</v>
      </c>
      <c r="L35" s="64">
        <f t="shared" si="0"/>
        <v>-100</v>
      </c>
      <c r="M35" s="17" t="s">
        <v>190</v>
      </c>
      <c r="N35" s="17" t="s">
        <v>588</v>
      </c>
      <c r="O35" s="17">
        <f t="shared" si="4"/>
        <v>0</v>
      </c>
      <c r="P35" s="17">
        <f t="shared" si="2"/>
        <v>1</v>
      </c>
      <c r="Q35" s="17">
        <f t="shared" si="5"/>
        <v>0</v>
      </c>
    </row>
    <row r="36" spans="1:17" s="5" customFormat="1" x14ac:dyDescent="0.3">
      <c r="A36" s="5" t="s">
        <v>44</v>
      </c>
      <c r="B36" s="5">
        <v>9</v>
      </c>
      <c r="C36" s="6">
        <v>44870</v>
      </c>
      <c r="D36" s="5">
        <v>19</v>
      </c>
      <c r="E36" s="5" t="s">
        <v>133</v>
      </c>
      <c r="F36" s="5" t="s">
        <v>212</v>
      </c>
      <c r="G36" s="5" t="s">
        <v>17</v>
      </c>
      <c r="H36" s="5" t="s">
        <v>32</v>
      </c>
      <c r="I36" s="5">
        <v>140</v>
      </c>
      <c r="J36" s="5">
        <v>0</v>
      </c>
      <c r="K36" s="63">
        <v>0</v>
      </c>
      <c r="L36" s="63">
        <f>K36-J36</f>
        <v>0</v>
      </c>
      <c r="M36" s="5" t="s">
        <v>381</v>
      </c>
      <c r="N36" s="5" t="s">
        <v>649</v>
      </c>
      <c r="O36" s="5">
        <f t="shared" si="4"/>
        <v>0</v>
      </c>
      <c r="P36" s="5">
        <f t="shared" si="2"/>
        <v>0</v>
      </c>
      <c r="Q36" s="5">
        <f t="shared" si="5"/>
        <v>1</v>
      </c>
    </row>
    <row r="37" spans="1:17" s="9" customFormat="1" x14ac:dyDescent="0.3">
      <c r="A37" s="9" t="s">
        <v>44</v>
      </c>
      <c r="B37" s="9">
        <v>9</v>
      </c>
      <c r="C37" s="10">
        <v>44870</v>
      </c>
      <c r="D37" s="9">
        <v>19</v>
      </c>
      <c r="E37" s="9" t="s">
        <v>133</v>
      </c>
      <c r="F37" s="9" t="s">
        <v>212</v>
      </c>
      <c r="G37" s="9" t="s">
        <v>17</v>
      </c>
      <c r="H37" s="9" t="s">
        <v>28</v>
      </c>
      <c r="I37" s="9">
        <v>3</v>
      </c>
      <c r="J37" s="9">
        <v>200</v>
      </c>
      <c r="K37" s="62">
        <f>195.23*2</f>
        <v>390.46</v>
      </c>
      <c r="L37" s="62">
        <f>K37-J37</f>
        <v>190.45999999999998</v>
      </c>
      <c r="M37" s="9" t="s">
        <v>381</v>
      </c>
      <c r="N37" s="9" t="s">
        <v>610</v>
      </c>
      <c r="O37" s="9">
        <f t="shared" si="4"/>
        <v>1</v>
      </c>
      <c r="P37" s="9">
        <f t="shared" si="2"/>
        <v>0</v>
      </c>
      <c r="Q37" s="9">
        <f t="shared" si="5"/>
        <v>0</v>
      </c>
    </row>
    <row r="38" spans="1:17" s="9" customFormat="1" x14ac:dyDescent="0.3">
      <c r="A38" s="9" t="s">
        <v>44</v>
      </c>
      <c r="B38" s="9">
        <v>9</v>
      </c>
      <c r="C38" s="10">
        <v>44870</v>
      </c>
      <c r="D38" s="9">
        <v>19</v>
      </c>
      <c r="E38" s="9" t="s">
        <v>212</v>
      </c>
      <c r="F38" s="9" t="s">
        <v>133</v>
      </c>
      <c r="G38" s="9" t="s">
        <v>17</v>
      </c>
      <c r="H38" s="9" t="s">
        <v>20</v>
      </c>
      <c r="I38" s="9">
        <v>54.5</v>
      </c>
      <c r="J38" s="9">
        <v>100</v>
      </c>
      <c r="K38" s="62">
        <v>186.96</v>
      </c>
      <c r="L38" s="62">
        <f t="shared" si="0"/>
        <v>86.960000000000008</v>
      </c>
      <c r="M38" s="9" t="s">
        <v>190</v>
      </c>
      <c r="N38" s="9" t="s">
        <v>634</v>
      </c>
      <c r="O38" s="9">
        <f t="shared" si="4"/>
        <v>1</v>
      </c>
      <c r="P38" s="9">
        <f t="shared" si="2"/>
        <v>0</v>
      </c>
      <c r="Q38" s="9">
        <f t="shared" si="5"/>
        <v>0</v>
      </c>
    </row>
    <row r="39" spans="1:17" s="9" customFormat="1" x14ac:dyDescent="0.3">
      <c r="A39" s="9" t="s">
        <v>44</v>
      </c>
      <c r="B39" s="9">
        <v>9</v>
      </c>
      <c r="C39" s="10">
        <v>44870</v>
      </c>
      <c r="D39" s="9">
        <v>19</v>
      </c>
      <c r="E39" s="9" t="s">
        <v>58</v>
      </c>
      <c r="F39" s="9" t="s">
        <v>569</v>
      </c>
      <c r="G39" s="9" t="s">
        <v>17</v>
      </c>
      <c r="H39" s="9" t="s">
        <v>28</v>
      </c>
      <c r="I39" s="9">
        <v>5.5</v>
      </c>
      <c r="J39" s="9">
        <v>100</v>
      </c>
      <c r="K39" s="62">
        <v>190.91</v>
      </c>
      <c r="L39" s="62">
        <f t="shared" si="0"/>
        <v>90.91</v>
      </c>
      <c r="M39" s="9" t="s">
        <v>556</v>
      </c>
      <c r="N39" s="9" t="s">
        <v>635</v>
      </c>
      <c r="O39" s="9">
        <f t="shared" si="4"/>
        <v>1</v>
      </c>
      <c r="P39" s="9">
        <f t="shared" si="2"/>
        <v>0</v>
      </c>
      <c r="Q39" s="9">
        <f t="shared" si="5"/>
        <v>0</v>
      </c>
    </row>
    <row r="40" spans="1:17" s="17" customFormat="1" x14ac:dyDescent="0.3">
      <c r="A40" s="17" t="s">
        <v>44</v>
      </c>
      <c r="B40" s="17">
        <v>9</v>
      </c>
      <c r="C40" s="18">
        <v>44870</v>
      </c>
      <c r="D40" s="17">
        <v>19</v>
      </c>
      <c r="E40" s="17" t="s">
        <v>564</v>
      </c>
      <c r="F40" s="17" t="s">
        <v>47</v>
      </c>
      <c r="G40" s="17" t="s">
        <v>17</v>
      </c>
      <c r="H40" s="17" t="s">
        <v>28</v>
      </c>
      <c r="I40" s="17">
        <v>11</v>
      </c>
      <c r="J40" s="17">
        <v>100</v>
      </c>
      <c r="K40" s="64">
        <v>0</v>
      </c>
      <c r="L40" s="64">
        <f t="shared" ref="L40" si="10">K40-J40</f>
        <v>-100</v>
      </c>
      <c r="M40" s="17" t="s">
        <v>556</v>
      </c>
      <c r="N40" s="17" t="s">
        <v>571</v>
      </c>
      <c r="O40" s="17">
        <f t="shared" si="4"/>
        <v>0</v>
      </c>
      <c r="P40" s="17">
        <f t="shared" si="2"/>
        <v>1</v>
      </c>
      <c r="Q40" s="17">
        <f t="shared" si="5"/>
        <v>0</v>
      </c>
    </row>
    <row r="41" spans="1:17" s="17" customFormat="1" x14ac:dyDescent="0.3">
      <c r="A41" s="17" t="s">
        <v>44</v>
      </c>
      <c r="B41" s="17">
        <v>9</v>
      </c>
      <c r="C41" s="18">
        <v>44870</v>
      </c>
      <c r="D41" s="17">
        <v>19</v>
      </c>
      <c r="E41" s="17" t="s">
        <v>564</v>
      </c>
      <c r="F41" s="17" t="s">
        <v>47</v>
      </c>
      <c r="G41" s="17" t="s">
        <v>17</v>
      </c>
      <c r="H41" s="17" t="s">
        <v>28</v>
      </c>
      <c r="I41" s="17">
        <v>11.5</v>
      </c>
      <c r="J41" s="17">
        <v>100</v>
      </c>
      <c r="K41" s="64">
        <v>0</v>
      </c>
      <c r="L41" s="64">
        <f t="shared" si="0"/>
        <v>-100</v>
      </c>
      <c r="M41" s="17" t="s">
        <v>190</v>
      </c>
      <c r="N41" s="17" t="s">
        <v>571</v>
      </c>
      <c r="O41" s="17">
        <f t="shared" si="4"/>
        <v>0</v>
      </c>
      <c r="P41" s="17">
        <f t="shared" si="2"/>
        <v>1</v>
      </c>
      <c r="Q41" s="17">
        <f t="shared" si="5"/>
        <v>0</v>
      </c>
    </row>
    <row r="42" spans="1:17" s="17" customFormat="1" x14ac:dyDescent="0.3">
      <c r="A42" s="17" t="s">
        <v>44</v>
      </c>
      <c r="B42" s="17">
        <v>9</v>
      </c>
      <c r="C42" s="18">
        <v>44870</v>
      </c>
      <c r="D42" s="17">
        <v>19</v>
      </c>
      <c r="E42" s="17" t="s">
        <v>564</v>
      </c>
      <c r="F42" s="17" t="s">
        <v>623</v>
      </c>
      <c r="G42" s="17" t="s">
        <v>17</v>
      </c>
      <c r="H42" s="17" t="s">
        <v>32</v>
      </c>
      <c r="I42" s="17">
        <v>320</v>
      </c>
      <c r="J42" s="17">
        <v>50</v>
      </c>
      <c r="K42" s="64">
        <v>0</v>
      </c>
      <c r="L42" s="64">
        <f t="shared" si="0"/>
        <v>-50</v>
      </c>
      <c r="M42" s="17" t="s">
        <v>381</v>
      </c>
      <c r="N42" s="17" t="s">
        <v>196</v>
      </c>
      <c r="O42" s="17">
        <f t="shared" si="4"/>
        <v>0</v>
      </c>
      <c r="P42" s="17">
        <f t="shared" si="2"/>
        <v>1</v>
      </c>
      <c r="Q42" s="17">
        <f t="shared" si="5"/>
        <v>0</v>
      </c>
    </row>
    <row r="43" spans="1:17" s="17" customFormat="1" x14ac:dyDescent="0.3">
      <c r="A43" s="17" t="s">
        <v>44</v>
      </c>
      <c r="B43" s="17">
        <v>9</v>
      </c>
      <c r="C43" s="18">
        <v>44870</v>
      </c>
      <c r="D43" s="17">
        <v>19</v>
      </c>
      <c r="E43" s="17" t="s">
        <v>564</v>
      </c>
      <c r="F43" s="17" t="s">
        <v>47</v>
      </c>
      <c r="G43" s="17" t="s">
        <v>17</v>
      </c>
      <c r="H43" s="17" t="s">
        <v>20</v>
      </c>
      <c r="I43" s="17">
        <v>67</v>
      </c>
      <c r="J43" s="17">
        <v>100</v>
      </c>
      <c r="K43" s="64">
        <v>0</v>
      </c>
      <c r="L43" s="64">
        <f t="shared" ref="L43" si="11">K43-J43</f>
        <v>-100</v>
      </c>
      <c r="M43" s="17" t="s">
        <v>190</v>
      </c>
      <c r="N43" s="17" t="s">
        <v>636</v>
      </c>
      <c r="O43" s="17">
        <f t="shared" si="4"/>
        <v>0</v>
      </c>
      <c r="P43" s="17">
        <f t="shared" si="2"/>
        <v>1</v>
      </c>
      <c r="Q43" s="17">
        <f t="shared" si="5"/>
        <v>0</v>
      </c>
    </row>
    <row r="44" spans="1:17" s="17" customFormat="1" x14ac:dyDescent="0.3">
      <c r="A44" s="17" t="s">
        <v>44</v>
      </c>
      <c r="B44" s="17">
        <v>9</v>
      </c>
      <c r="C44" s="18">
        <v>44870</v>
      </c>
      <c r="D44" s="17">
        <v>19</v>
      </c>
      <c r="E44" s="17" t="s">
        <v>73</v>
      </c>
      <c r="F44" s="17" t="s">
        <v>129</v>
      </c>
      <c r="G44" s="17" t="s">
        <v>17</v>
      </c>
      <c r="H44" s="17" t="s">
        <v>28</v>
      </c>
      <c r="I44" s="17">
        <v>3</v>
      </c>
      <c r="J44" s="17">
        <v>100</v>
      </c>
      <c r="K44" s="64">
        <v>0</v>
      </c>
      <c r="L44" s="64">
        <f t="shared" ref="L44" si="12">K44-J44</f>
        <v>-100</v>
      </c>
      <c r="M44" s="17" t="s">
        <v>381</v>
      </c>
      <c r="N44" s="17" t="s">
        <v>642</v>
      </c>
      <c r="O44" s="17">
        <f t="shared" si="4"/>
        <v>0</v>
      </c>
      <c r="P44" s="17">
        <f t="shared" si="2"/>
        <v>1</v>
      </c>
      <c r="Q44" s="17">
        <f t="shared" si="5"/>
        <v>0</v>
      </c>
    </row>
    <row r="45" spans="1:17" s="9" customFormat="1" x14ac:dyDescent="0.3">
      <c r="A45" s="9" t="s">
        <v>44</v>
      </c>
      <c r="B45" s="9">
        <v>9</v>
      </c>
      <c r="C45" s="10">
        <v>44870</v>
      </c>
      <c r="D45" s="9">
        <v>19</v>
      </c>
      <c r="E45" s="9" t="s">
        <v>347</v>
      </c>
      <c r="F45" s="9" t="s">
        <v>266</v>
      </c>
      <c r="G45" s="9" t="s">
        <v>17</v>
      </c>
      <c r="H45" s="9" t="s">
        <v>28</v>
      </c>
      <c r="I45" s="9">
        <v>-27</v>
      </c>
      <c r="J45" s="9">
        <v>100</v>
      </c>
      <c r="K45" s="62">
        <v>190.9</v>
      </c>
      <c r="L45" s="62">
        <f t="shared" si="0"/>
        <v>90.9</v>
      </c>
      <c r="M45" s="9" t="s">
        <v>381</v>
      </c>
      <c r="N45" s="9" t="s">
        <v>637</v>
      </c>
      <c r="O45" s="9">
        <f t="shared" si="4"/>
        <v>1</v>
      </c>
      <c r="P45" s="9">
        <f t="shared" si="2"/>
        <v>0</v>
      </c>
      <c r="Q45" s="9">
        <f t="shared" si="5"/>
        <v>0</v>
      </c>
    </row>
    <row r="46" spans="1:17" s="9" customFormat="1" x14ac:dyDescent="0.3">
      <c r="A46" s="9" t="s">
        <v>140</v>
      </c>
      <c r="B46" s="9">
        <v>9</v>
      </c>
      <c r="C46" s="10">
        <v>44868</v>
      </c>
      <c r="D46" s="9">
        <v>20</v>
      </c>
      <c r="E46" s="9" t="s">
        <v>158</v>
      </c>
      <c r="F46" s="9" t="s">
        <v>162</v>
      </c>
      <c r="G46" s="9" t="s">
        <v>17</v>
      </c>
      <c r="H46" s="9" t="s">
        <v>28</v>
      </c>
      <c r="I46" s="9">
        <v>14</v>
      </c>
      <c r="J46" s="9">
        <v>100</v>
      </c>
      <c r="K46" s="62">
        <v>186.95</v>
      </c>
      <c r="L46" s="62">
        <f t="shared" si="0"/>
        <v>86.949999999999989</v>
      </c>
      <c r="M46" s="9" t="s">
        <v>381</v>
      </c>
      <c r="N46" s="9" t="s">
        <v>638</v>
      </c>
      <c r="O46" s="9">
        <f t="shared" si="4"/>
        <v>1</v>
      </c>
      <c r="P46" s="9">
        <f t="shared" si="2"/>
        <v>0</v>
      </c>
      <c r="Q46" s="9">
        <f t="shared" si="5"/>
        <v>0</v>
      </c>
    </row>
    <row r="47" spans="1:17" s="17" customFormat="1" x14ac:dyDescent="0.3">
      <c r="A47" s="17" t="s">
        <v>140</v>
      </c>
      <c r="B47" s="17">
        <v>9</v>
      </c>
      <c r="C47" s="18">
        <v>44868</v>
      </c>
      <c r="D47" s="17">
        <v>20</v>
      </c>
      <c r="E47" s="17" t="s">
        <v>158</v>
      </c>
      <c r="F47" s="17" t="s">
        <v>623</v>
      </c>
      <c r="G47" s="17" t="s">
        <v>17</v>
      </c>
      <c r="H47" s="17" t="s">
        <v>32</v>
      </c>
      <c r="I47" s="17">
        <v>600</v>
      </c>
      <c r="J47" s="17">
        <v>50</v>
      </c>
      <c r="K47" s="64">
        <v>0</v>
      </c>
      <c r="L47" s="64">
        <f t="shared" si="0"/>
        <v>-50</v>
      </c>
      <c r="M47" s="17" t="s">
        <v>381</v>
      </c>
      <c r="N47" s="17" t="s">
        <v>639</v>
      </c>
      <c r="O47" s="17">
        <f t="shared" si="4"/>
        <v>0</v>
      </c>
      <c r="P47" s="17">
        <f t="shared" si="2"/>
        <v>1</v>
      </c>
      <c r="Q47" s="17">
        <f t="shared" si="5"/>
        <v>0</v>
      </c>
    </row>
    <row r="48" spans="1:17" s="9" customFormat="1" x14ac:dyDescent="0.3">
      <c r="A48" s="9" t="s">
        <v>140</v>
      </c>
      <c r="B48" s="9">
        <v>9</v>
      </c>
      <c r="C48" s="10">
        <v>44868</v>
      </c>
      <c r="D48" s="9">
        <v>20</v>
      </c>
      <c r="E48" s="9" t="s">
        <v>162</v>
      </c>
      <c r="G48" s="9" t="s">
        <v>17</v>
      </c>
      <c r="H48" s="9" t="s">
        <v>302</v>
      </c>
      <c r="I48" s="9">
        <v>29.5</v>
      </c>
      <c r="J48" s="9">
        <v>100</v>
      </c>
      <c r="K48" s="62">
        <v>200</v>
      </c>
      <c r="L48" s="62">
        <f t="shared" si="0"/>
        <v>100</v>
      </c>
      <c r="M48" s="9" t="s">
        <v>381</v>
      </c>
      <c r="N48" s="9" t="s">
        <v>640</v>
      </c>
      <c r="O48" s="9">
        <f t="shared" si="4"/>
        <v>1</v>
      </c>
      <c r="P48" s="9">
        <f t="shared" si="2"/>
        <v>0</v>
      </c>
      <c r="Q48" s="9">
        <f t="shared" si="5"/>
        <v>0</v>
      </c>
    </row>
    <row r="49" spans="1:17" s="5" customFormat="1" x14ac:dyDescent="0.3">
      <c r="A49" s="5" t="s">
        <v>140</v>
      </c>
      <c r="B49" s="5">
        <v>9</v>
      </c>
      <c r="C49" s="6">
        <v>44871</v>
      </c>
      <c r="D49" s="5">
        <v>13</v>
      </c>
      <c r="E49" s="5" t="s">
        <v>479</v>
      </c>
      <c r="F49" s="5" t="s">
        <v>144</v>
      </c>
      <c r="G49" s="5" t="s">
        <v>17</v>
      </c>
      <c r="H49" s="5" t="s">
        <v>28</v>
      </c>
      <c r="I49" s="5">
        <v>3</v>
      </c>
      <c r="J49" s="5">
        <v>100</v>
      </c>
      <c r="K49" s="63">
        <v>100</v>
      </c>
      <c r="L49" s="63">
        <f t="shared" si="0"/>
        <v>0</v>
      </c>
      <c r="M49" s="5" t="s">
        <v>190</v>
      </c>
      <c r="N49" s="5" t="s">
        <v>610</v>
      </c>
      <c r="O49" s="5">
        <f t="shared" si="4"/>
        <v>0</v>
      </c>
      <c r="P49" s="5">
        <f t="shared" si="2"/>
        <v>0</v>
      </c>
      <c r="Q49" s="5">
        <f t="shared" si="5"/>
        <v>1</v>
      </c>
    </row>
    <row r="50" spans="1:17" s="9" customFormat="1" x14ac:dyDescent="0.3">
      <c r="A50" s="9" t="s">
        <v>140</v>
      </c>
      <c r="B50" s="9">
        <v>9</v>
      </c>
      <c r="C50" s="10">
        <v>44871</v>
      </c>
      <c r="D50" s="9">
        <v>13</v>
      </c>
      <c r="E50" s="9" t="s">
        <v>351</v>
      </c>
      <c r="F50" s="9" t="s">
        <v>151</v>
      </c>
      <c r="G50" s="9" t="s">
        <v>17</v>
      </c>
      <c r="H50" s="9" t="s">
        <v>28</v>
      </c>
      <c r="I50" s="9">
        <v>11.5</v>
      </c>
      <c r="J50" s="9">
        <v>100</v>
      </c>
      <c r="K50" s="62">
        <v>190.91</v>
      </c>
      <c r="L50" s="62">
        <f t="shared" si="0"/>
        <v>90.91</v>
      </c>
      <c r="M50" s="9" t="s">
        <v>190</v>
      </c>
      <c r="N50" s="9" t="s">
        <v>571</v>
      </c>
      <c r="O50" s="9">
        <f t="shared" si="4"/>
        <v>1</v>
      </c>
      <c r="P50" s="9">
        <f t="shared" si="2"/>
        <v>0</v>
      </c>
      <c r="Q50" s="9">
        <f t="shared" si="5"/>
        <v>0</v>
      </c>
    </row>
    <row r="51" spans="1:17" s="9" customFormat="1" x14ac:dyDescent="0.3">
      <c r="A51" s="9" t="s">
        <v>140</v>
      </c>
      <c r="B51" s="9">
        <v>9</v>
      </c>
      <c r="C51" s="10">
        <v>44870</v>
      </c>
      <c r="D51" s="9">
        <v>13</v>
      </c>
      <c r="E51" s="9" t="s">
        <v>351</v>
      </c>
      <c r="F51" s="9" t="s">
        <v>623</v>
      </c>
      <c r="G51" s="9" t="s">
        <v>17</v>
      </c>
      <c r="H51" s="9" t="s">
        <v>32</v>
      </c>
      <c r="I51" s="9">
        <v>425</v>
      </c>
      <c r="J51" s="9">
        <v>50</v>
      </c>
      <c r="K51" s="62">
        <v>262.5</v>
      </c>
      <c r="L51" s="62">
        <f t="shared" si="0"/>
        <v>212.5</v>
      </c>
      <c r="M51" s="9" t="s">
        <v>190</v>
      </c>
      <c r="N51" s="9" t="s">
        <v>639</v>
      </c>
      <c r="O51" s="9">
        <f t="shared" si="4"/>
        <v>1</v>
      </c>
      <c r="P51" s="9">
        <f t="shared" si="2"/>
        <v>0</v>
      </c>
      <c r="Q51" s="9">
        <f t="shared" si="5"/>
        <v>0</v>
      </c>
    </row>
    <row r="52" spans="1:17" s="9" customFormat="1" x14ac:dyDescent="0.3">
      <c r="A52" s="9" t="s">
        <v>140</v>
      </c>
      <c r="B52" s="9">
        <v>9</v>
      </c>
      <c r="C52" s="10">
        <v>44871</v>
      </c>
      <c r="D52" s="9">
        <v>13</v>
      </c>
      <c r="E52" s="9" t="s">
        <v>151</v>
      </c>
      <c r="G52" s="9" t="s">
        <v>17</v>
      </c>
      <c r="H52" s="9" t="s">
        <v>302</v>
      </c>
      <c r="I52" s="9">
        <v>28.5</v>
      </c>
      <c r="J52" s="9">
        <v>100</v>
      </c>
      <c r="K52" s="62">
        <v>195.23</v>
      </c>
      <c r="L52" s="62">
        <f t="shared" si="0"/>
        <v>95.22999999999999</v>
      </c>
      <c r="M52" s="9" t="s">
        <v>381</v>
      </c>
      <c r="N52" s="9" t="s">
        <v>640</v>
      </c>
      <c r="O52" s="9">
        <f t="shared" si="4"/>
        <v>1</v>
      </c>
      <c r="P52" s="9">
        <f t="shared" si="2"/>
        <v>0</v>
      </c>
      <c r="Q52" s="9">
        <f t="shared" si="5"/>
        <v>0</v>
      </c>
    </row>
    <row r="53" spans="1:17" s="17" customFormat="1" x14ac:dyDescent="0.3">
      <c r="A53" s="17" t="s">
        <v>140</v>
      </c>
      <c r="B53" s="17">
        <v>9</v>
      </c>
      <c r="C53" s="18">
        <v>44871</v>
      </c>
      <c r="D53" s="17">
        <v>13</v>
      </c>
      <c r="E53" s="17" t="s">
        <v>356</v>
      </c>
      <c r="F53" s="17" t="s">
        <v>169</v>
      </c>
      <c r="G53" s="17" t="s">
        <v>17</v>
      </c>
      <c r="H53" s="17" t="s">
        <v>24</v>
      </c>
      <c r="I53" s="17">
        <v>40.5</v>
      </c>
      <c r="J53" s="17">
        <v>100</v>
      </c>
      <c r="K53" s="64">
        <v>0</v>
      </c>
      <c r="L53" s="64">
        <f t="shared" si="0"/>
        <v>-100</v>
      </c>
      <c r="M53" s="17" t="s">
        <v>381</v>
      </c>
      <c r="N53" s="17" t="s">
        <v>594</v>
      </c>
      <c r="O53" s="17">
        <f t="shared" si="4"/>
        <v>0</v>
      </c>
      <c r="P53" s="17">
        <f t="shared" si="2"/>
        <v>1</v>
      </c>
      <c r="Q53" s="17">
        <f t="shared" si="5"/>
        <v>0</v>
      </c>
    </row>
    <row r="54" spans="1:17" s="9" customFormat="1" x14ac:dyDescent="0.3">
      <c r="A54" s="9" t="s">
        <v>140</v>
      </c>
      <c r="B54" s="9">
        <v>9</v>
      </c>
      <c r="C54" s="10">
        <v>44871</v>
      </c>
      <c r="D54" s="9">
        <v>13</v>
      </c>
      <c r="E54" s="9" t="s">
        <v>161</v>
      </c>
      <c r="F54" s="9" t="s">
        <v>173</v>
      </c>
      <c r="G54" s="9" t="s">
        <v>17</v>
      </c>
      <c r="H54" s="9" t="s">
        <v>28</v>
      </c>
      <c r="I54" s="9">
        <v>2.5</v>
      </c>
      <c r="J54" s="9">
        <v>100</v>
      </c>
      <c r="K54" s="62">
        <v>195.23</v>
      </c>
      <c r="L54" s="62">
        <f t="shared" si="0"/>
        <v>95.22999999999999</v>
      </c>
      <c r="M54" s="9" t="s">
        <v>381</v>
      </c>
      <c r="N54" s="9" t="s">
        <v>555</v>
      </c>
      <c r="O54" s="9">
        <f t="shared" si="4"/>
        <v>1</v>
      </c>
      <c r="P54" s="9">
        <f t="shared" si="2"/>
        <v>0</v>
      </c>
      <c r="Q54" s="9">
        <f t="shared" si="5"/>
        <v>0</v>
      </c>
    </row>
    <row r="55" spans="1:17" s="9" customFormat="1" x14ac:dyDescent="0.3">
      <c r="A55" s="9" t="s">
        <v>140</v>
      </c>
      <c r="B55" s="9">
        <v>9</v>
      </c>
      <c r="C55" s="10">
        <v>44871</v>
      </c>
      <c r="D55" s="9">
        <v>13</v>
      </c>
      <c r="E55" s="9" t="s">
        <v>161</v>
      </c>
      <c r="G55" s="9" t="s">
        <v>17</v>
      </c>
      <c r="H55" s="9" t="s">
        <v>291</v>
      </c>
      <c r="I55" s="9">
        <v>23.5</v>
      </c>
      <c r="J55" s="9">
        <v>100</v>
      </c>
      <c r="K55" s="62">
        <v>195</v>
      </c>
      <c r="L55" s="62">
        <f t="shared" si="0"/>
        <v>95</v>
      </c>
      <c r="M55" s="9" t="s">
        <v>556</v>
      </c>
      <c r="N55" s="9" t="s">
        <v>575</v>
      </c>
      <c r="O55" s="9">
        <f t="shared" si="4"/>
        <v>1</v>
      </c>
      <c r="P55" s="9">
        <f t="shared" si="2"/>
        <v>0</v>
      </c>
      <c r="Q55" s="9">
        <f t="shared" si="5"/>
        <v>0</v>
      </c>
    </row>
    <row r="56" spans="1:17" s="9" customFormat="1" x14ac:dyDescent="0.3">
      <c r="A56" s="9" t="s">
        <v>140</v>
      </c>
      <c r="B56" s="9">
        <v>9</v>
      </c>
      <c r="C56" s="10">
        <v>44871</v>
      </c>
      <c r="D56" s="9">
        <v>13</v>
      </c>
      <c r="E56" s="9" t="s">
        <v>374</v>
      </c>
      <c r="F56" s="9" t="s">
        <v>354</v>
      </c>
      <c r="G56" s="9" t="s">
        <v>17</v>
      </c>
      <c r="H56" s="9" t="s">
        <v>28</v>
      </c>
      <c r="I56" s="9">
        <v>4.5</v>
      </c>
      <c r="J56" s="9">
        <v>100</v>
      </c>
      <c r="K56" s="62">
        <v>190.91</v>
      </c>
      <c r="L56" s="62">
        <f t="shared" si="0"/>
        <v>90.91</v>
      </c>
      <c r="M56" s="9" t="s">
        <v>190</v>
      </c>
      <c r="N56" s="9" t="s">
        <v>610</v>
      </c>
      <c r="O56" s="9">
        <f t="shared" si="4"/>
        <v>1</v>
      </c>
      <c r="P56" s="9">
        <f t="shared" si="2"/>
        <v>0</v>
      </c>
      <c r="Q56" s="9">
        <f t="shared" si="5"/>
        <v>0</v>
      </c>
    </row>
    <row r="57" spans="1:17" s="5" customFormat="1" x14ac:dyDescent="0.3">
      <c r="A57" s="5" t="s">
        <v>140</v>
      </c>
      <c r="B57" s="5">
        <v>9</v>
      </c>
      <c r="C57" s="6">
        <v>44871</v>
      </c>
      <c r="D57" s="5">
        <v>13</v>
      </c>
      <c r="E57" s="5" t="s">
        <v>152</v>
      </c>
      <c r="F57" s="5" t="s">
        <v>159</v>
      </c>
      <c r="G57" s="5" t="s">
        <v>17</v>
      </c>
      <c r="H57" s="5" t="s">
        <v>28</v>
      </c>
      <c r="I57" s="5">
        <v>3</v>
      </c>
      <c r="J57" s="5">
        <v>100</v>
      </c>
      <c r="K57" s="63">
        <v>100</v>
      </c>
      <c r="L57" s="63">
        <f t="shared" si="0"/>
        <v>0</v>
      </c>
      <c r="M57" s="5" t="s">
        <v>190</v>
      </c>
      <c r="N57" s="5" t="s">
        <v>610</v>
      </c>
      <c r="O57" s="5">
        <f t="shared" si="4"/>
        <v>0</v>
      </c>
      <c r="P57" s="5">
        <f t="shared" si="2"/>
        <v>0</v>
      </c>
      <c r="Q57" s="5">
        <f t="shared" si="5"/>
        <v>1</v>
      </c>
    </row>
    <row r="58" spans="1:17" s="17" customFormat="1" x14ac:dyDescent="0.3">
      <c r="A58" s="17" t="s">
        <v>140</v>
      </c>
      <c r="B58" s="17">
        <v>9</v>
      </c>
      <c r="C58" s="18">
        <v>44871</v>
      </c>
      <c r="D58" s="17">
        <v>13</v>
      </c>
      <c r="E58" s="17" t="s">
        <v>152</v>
      </c>
      <c r="F58" s="17" t="s">
        <v>159</v>
      </c>
      <c r="G58" s="17" t="s">
        <v>17</v>
      </c>
      <c r="H58" s="17" t="s">
        <v>32</v>
      </c>
      <c r="I58" s="17">
        <v>135</v>
      </c>
      <c r="J58" s="17">
        <v>100</v>
      </c>
      <c r="K58" s="64">
        <v>0</v>
      </c>
      <c r="L58" s="64">
        <f t="shared" si="0"/>
        <v>-100</v>
      </c>
      <c r="M58" s="17" t="s">
        <v>381</v>
      </c>
      <c r="N58" s="17" t="s">
        <v>585</v>
      </c>
      <c r="O58" s="17">
        <f t="shared" si="4"/>
        <v>0</v>
      </c>
      <c r="P58" s="17">
        <f t="shared" si="2"/>
        <v>1</v>
      </c>
      <c r="Q58" s="17">
        <f t="shared" si="5"/>
        <v>0</v>
      </c>
    </row>
    <row r="59" spans="1:17" s="17" customFormat="1" x14ac:dyDescent="0.3">
      <c r="A59" s="17" t="s">
        <v>140</v>
      </c>
      <c r="B59" s="17">
        <v>9</v>
      </c>
      <c r="C59" s="18">
        <v>44871</v>
      </c>
      <c r="D59" s="17">
        <v>16</v>
      </c>
      <c r="E59" s="17" t="s">
        <v>165</v>
      </c>
      <c r="F59" s="17" t="s">
        <v>437</v>
      </c>
      <c r="G59" s="17" t="s">
        <v>17</v>
      </c>
      <c r="H59" s="17" t="s">
        <v>20</v>
      </c>
      <c r="I59" s="17">
        <v>49</v>
      </c>
      <c r="J59" s="17">
        <v>100</v>
      </c>
      <c r="K59" s="64">
        <v>0</v>
      </c>
      <c r="L59" s="64">
        <f t="shared" si="0"/>
        <v>-100</v>
      </c>
      <c r="M59" s="17" t="s">
        <v>381</v>
      </c>
      <c r="N59" s="17" t="s">
        <v>583</v>
      </c>
      <c r="O59" s="17">
        <f t="shared" si="4"/>
        <v>0</v>
      </c>
      <c r="P59" s="17">
        <f t="shared" si="2"/>
        <v>1</v>
      </c>
      <c r="Q59" s="17">
        <f t="shared" si="5"/>
        <v>0</v>
      </c>
    </row>
    <row r="60" spans="1:17" s="17" customFormat="1" x14ac:dyDescent="0.3">
      <c r="A60" s="17" t="s">
        <v>140</v>
      </c>
      <c r="B60" s="17">
        <v>9</v>
      </c>
      <c r="C60" s="18">
        <v>44871</v>
      </c>
      <c r="D60" s="17">
        <v>16</v>
      </c>
      <c r="E60" s="17" t="s">
        <v>165</v>
      </c>
      <c r="F60" s="17" t="s">
        <v>437</v>
      </c>
      <c r="G60" s="17" t="s">
        <v>17</v>
      </c>
      <c r="H60" s="17" t="s">
        <v>28</v>
      </c>
      <c r="I60" s="17">
        <v>-2</v>
      </c>
      <c r="J60" s="17">
        <v>100</v>
      </c>
      <c r="K60" s="64">
        <v>0</v>
      </c>
      <c r="L60" s="64">
        <f t="shared" si="0"/>
        <v>-100</v>
      </c>
      <c r="M60" s="17" t="s">
        <v>381</v>
      </c>
      <c r="N60" s="17" t="s">
        <v>580</v>
      </c>
      <c r="O60" s="17">
        <f t="shared" si="4"/>
        <v>0</v>
      </c>
      <c r="P60" s="17">
        <f t="shared" si="2"/>
        <v>1</v>
      </c>
      <c r="Q60" s="17">
        <f t="shared" si="5"/>
        <v>0</v>
      </c>
    </row>
    <row r="61" spans="1:17" s="17" customFormat="1" x14ac:dyDescent="0.3">
      <c r="A61" s="17" t="s">
        <v>140</v>
      </c>
      <c r="B61" s="17">
        <v>9</v>
      </c>
      <c r="C61" s="18">
        <v>44871</v>
      </c>
      <c r="D61" s="17">
        <v>16</v>
      </c>
      <c r="E61" s="17" t="s">
        <v>165</v>
      </c>
      <c r="F61" s="17" t="s">
        <v>437</v>
      </c>
      <c r="G61" s="17" t="s">
        <v>17</v>
      </c>
      <c r="H61" s="17" t="s">
        <v>32</v>
      </c>
      <c r="I61" s="17">
        <v>-135</v>
      </c>
      <c r="J61" s="17">
        <v>100</v>
      </c>
      <c r="K61" s="64">
        <v>0</v>
      </c>
      <c r="L61" s="64">
        <f t="shared" si="0"/>
        <v>-100</v>
      </c>
      <c r="M61" s="17" t="s">
        <v>190</v>
      </c>
      <c r="N61" s="17" t="s">
        <v>562</v>
      </c>
      <c r="O61" s="17">
        <f t="shared" si="4"/>
        <v>0</v>
      </c>
      <c r="P61" s="17">
        <f t="shared" si="2"/>
        <v>1</v>
      </c>
      <c r="Q61" s="17">
        <f t="shared" si="5"/>
        <v>0</v>
      </c>
    </row>
    <row r="62" spans="1:17" s="5" customFormat="1" x14ac:dyDescent="0.3">
      <c r="A62" s="5" t="s">
        <v>140</v>
      </c>
      <c r="B62" s="5">
        <v>9</v>
      </c>
      <c r="C62" s="6">
        <v>44871</v>
      </c>
      <c r="D62" s="5">
        <v>16</v>
      </c>
      <c r="E62" s="5" t="s">
        <v>178</v>
      </c>
      <c r="F62" s="5" t="s">
        <v>182</v>
      </c>
      <c r="G62" s="5" t="s">
        <v>17</v>
      </c>
      <c r="H62" s="5" t="s">
        <v>28</v>
      </c>
      <c r="I62" s="5">
        <v>-3</v>
      </c>
      <c r="J62" s="5">
        <v>100</v>
      </c>
      <c r="K62" s="63">
        <v>100</v>
      </c>
      <c r="L62" s="63">
        <f t="shared" si="0"/>
        <v>0</v>
      </c>
      <c r="M62" s="5" t="s">
        <v>190</v>
      </c>
      <c r="N62" s="5" t="s">
        <v>625</v>
      </c>
      <c r="O62" s="5">
        <f t="shared" si="4"/>
        <v>0</v>
      </c>
      <c r="P62" s="5">
        <f t="shared" si="2"/>
        <v>0</v>
      </c>
      <c r="Q62" s="5">
        <f t="shared" si="5"/>
        <v>1</v>
      </c>
    </row>
    <row r="63" spans="1:17" s="17" customFormat="1" x14ac:dyDescent="0.3">
      <c r="A63" s="17" t="s">
        <v>140</v>
      </c>
      <c r="B63" s="17">
        <v>9</v>
      </c>
      <c r="C63" s="18">
        <v>44871</v>
      </c>
      <c r="D63" s="17">
        <v>16</v>
      </c>
      <c r="E63" s="17" t="s">
        <v>178</v>
      </c>
      <c r="F63" s="17" t="s">
        <v>182</v>
      </c>
      <c r="G63" s="17" t="s">
        <v>17</v>
      </c>
      <c r="H63" s="17" t="s">
        <v>24</v>
      </c>
      <c r="I63" s="17">
        <v>42.5</v>
      </c>
      <c r="J63" s="17">
        <v>100</v>
      </c>
      <c r="K63" s="64">
        <v>0</v>
      </c>
      <c r="L63" s="64">
        <f t="shared" si="0"/>
        <v>-100</v>
      </c>
      <c r="M63" s="17" t="s">
        <v>190</v>
      </c>
      <c r="N63" s="17" t="s">
        <v>485</v>
      </c>
      <c r="O63" s="17">
        <f t="shared" si="4"/>
        <v>0</v>
      </c>
      <c r="P63" s="17">
        <f t="shared" si="2"/>
        <v>1</v>
      </c>
      <c r="Q63" s="17">
        <f t="shared" si="5"/>
        <v>0</v>
      </c>
    </row>
    <row r="64" spans="1:17" s="9" customFormat="1" x14ac:dyDescent="0.3">
      <c r="A64" s="9" t="s">
        <v>140</v>
      </c>
      <c r="B64" s="9">
        <v>9</v>
      </c>
      <c r="C64" s="10">
        <v>44871</v>
      </c>
      <c r="D64" s="9">
        <v>20</v>
      </c>
      <c r="E64" s="9" t="s">
        <v>376</v>
      </c>
      <c r="F64" s="9" t="s">
        <v>196</v>
      </c>
      <c r="G64" s="9" t="s">
        <v>17</v>
      </c>
      <c r="H64" s="9" t="s">
        <v>291</v>
      </c>
      <c r="I64" s="9">
        <v>15.5</v>
      </c>
      <c r="J64" s="9">
        <v>100</v>
      </c>
      <c r="K64" s="62">
        <v>183.33</v>
      </c>
      <c r="L64" s="62">
        <f t="shared" ref="L64" si="13">K64-J64</f>
        <v>83.330000000000013</v>
      </c>
      <c r="M64" s="9" t="s">
        <v>381</v>
      </c>
      <c r="N64" s="9" t="s">
        <v>642</v>
      </c>
      <c r="O64" s="9">
        <f t="shared" ref="O64" si="14">IF(L64&gt;0,1,0)</f>
        <v>1</v>
      </c>
      <c r="P64" s="9">
        <f t="shared" ref="P64" si="15">IF(L64&lt;0,1,0)</f>
        <v>0</v>
      </c>
      <c r="Q64" s="9">
        <f t="shared" ref="Q64" si="16">IF(L64=0,1,0)</f>
        <v>0</v>
      </c>
    </row>
    <row r="65" spans="1:17" s="17" customFormat="1" x14ac:dyDescent="0.3">
      <c r="A65" s="17" t="s">
        <v>140</v>
      </c>
      <c r="B65" s="17">
        <v>9</v>
      </c>
      <c r="C65" s="18">
        <v>44872</v>
      </c>
      <c r="D65" s="17">
        <v>20</v>
      </c>
      <c r="E65" s="17" t="s">
        <v>143</v>
      </c>
      <c r="F65" s="17" t="s">
        <v>150</v>
      </c>
      <c r="G65" s="17" t="s">
        <v>17</v>
      </c>
      <c r="H65" s="17" t="s">
        <v>28</v>
      </c>
      <c r="I65" s="17">
        <v>2</v>
      </c>
      <c r="J65" s="17">
        <v>100</v>
      </c>
      <c r="K65" s="64">
        <v>0</v>
      </c>
      <c r="L65" s="64">
        <f t="shared" si="0"/>
        <v>-100</v>
      </c>
      <c r="M65" s="17" t="s">
        <v>381</v>
      </c>
      <c r="N65" s="17" t="s">
        <v>555</v>
      </c>
      <c r="O65" s="17">
        <f t="shared" si="4"/>
        <v>0</v>
      </c>
      <c r="P65" s="17">
        <f t="shared" si="2"/>
        <v>1</v>
      </c>
      <c r="Q65" s="17">
        <f t="shared" si="5"/>
        <v>0</v>
      </c>
    </row>
    <row r="66" spans="1:17" s="17" customFormat="1" x14ac:dyDescent="0.3">
      <c r="A66" s="17" t="s">
        <v>140</v>
      </c>
      <c r="B66" s="17">
        <v>9</v>
      </c>
      <c r="C66" s="18">
        <v>44872</v>
      </c>
      <c r="D66" s="17">
        <v>20</v>
      </c>
      <c r="E66" s="17" t="s">
        <v>143</v>
      </c>
      <c r="F66" s="17" t="s">
        <v>150</v>
      </c>
      <c r="G66" s="17" t="s">
        <v>17</v>
      </c>
      <c r="H66" s="17" t="s">
        <v>32</v>
      </c>
      <c r="I66" s="17">
        <v>115</v>
      </c>
      <c r="J66" s="17">
        <v>100</v>
      </c>
      <c r="K66" s="64">
        <v>0</v>
      </c>
      <c r="L66" s="64">
        <f t="shared" si="0"/>
        <v>-100</v>
      </c>
      <c r="M66" s="17" t="s">
        <v>190</v>
      </c>
      <c r="N66" s="17" t="s">
        <v>641</v>
      </c>
      <c r="O66" s="17">
        <f t="shared" si="4"/>
        <v>0</v>
      </c>
      <c r="P66" s="17">
        <f t="shared" ref="P66" si="17">IF(L66&lt;0,1,0)</f>
        <v>1</v>
      </c>
      <c r="Q66" s="17">
        <f t="shared" si="5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6036-17CD-44BA-8035-700FEC99CA70}">
  <dimension ref="A1:N58"/>
  <sheetViews>
    <sheetView topLeftCell="A37" workbookViewId="0">
      <selection activeCell="A2" sqref="A2:N58"/>
    </sheetView>
  </sheetViews>
  <sheetFormatPr defaultRowHeight="14.4" outlineLevelRow="2" x14ac:dyDescent="0.3"/>
  <cols>
    <col min="3" max="3" width="10.5546875" bestFit="1" customWidth="1"/>
    <col min="5" max="5" width="15.5546875" bestFit="1" customWidth="1"/>
    <col min="6" max="6" width="11.109375" bestFit="1" customWidth="1"/>
    <col min="7" max="7" width="7.33203125" bestFit="1" customWidth="1"/>
    <col min="8" max="8" width="9.21875" bestFit="1" customWidth="1"/>
    <col min="11" max="12" width="8.88671875" style="3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10</v>
      </c>
      <c r="L1" s="33" t="s">
        <v>11</v>
      </c>
      <c r="M1" t="s">
        <v>12</v>
      </c>
      <c r="N1" t="s">
        <v>13</v>
      </c>
    </row>
    <row r="2" spans="1:14" s="17" customFormat="1" outlineLevel="2" x14ac:dyDescent="0.3">
      <c r="A2" s="17" t="s">
        <v>14</v>
      </c>
      <c r="B2" s="17">
        <v>8</v>
      </c>
      <c r="C2" s="18">
        <v>44863</v>
      </c>
      <c r="D2" s="17">
        <v>8</v>
      </c>
      <c r="E2" s="17" t="s">
        <v>43</v>
      </c>
      <c r="F2" s="17" t="s">
        <v>31</v>
      </c>
      <c r="G2" s="17" t="s">
        <v>17</v>
      </c>
      <c r="H2" s="17" t="s">
        <v>32</v>
      </c>
      <c r="I2" s="17">
        <v>350</v>
      </c>
      <c r="J2" s="17">
        <v>100</v>
      </c>
      <c r="K2" s="30">
        <v>0</v>
      </c>
      <c r="L2" s="30">
        <f>K2-J2</f>
        <v>-100</v>
      </c>
      <c r="M2" s="17" t="s">
        <v>381</v>
      </c>
      <c r="N2" s="17" t="s">
        <v>618</v>
      </c>
    </row>
    <row r="3" spans="1:14" s="9" customFormat="1" outlineLevel="2" x14ac:dyDescent="0.3">
      <c r="A3" s="9" t="s">
        <v>14</v>
      </c>
      <c r="B3" s="9">
        <v>8</v>
      </c>
      <c r="C3" s="10">
        <v>44863</v>
      </c>
      <c r="D3" s="9">
        <v>8</v>
      </c>
      <c r="E3" s="9" t="s">
        <v>22</v>
      </c>
      <c r="F3" s="9" t="s">
        <v>36</v>
      </c>
      <c r="G3" s="9" t="s">
        <v>17</v>
      </c>
      <c r="H3" s="9" t="s">
        <v>18</v>
      </c>
      <c r="I3" s="9">
        <v>250</v>
      </c>
      <c r="J3" s="9">
        <v>100</v>
      </c>
      <c r="K3" s="29">
        <v>350</v>
      </c>
      <c r="L3" s="29">
        <f>K3-J3</f>
        <v>250</v>
      </c>
      <c r="M3" s="9" t="s">
        <v>190</v>
      </c>
      <c r="N3" s="9" t="s">
        <v>617</v>
      </c>
    </row>
    <row r="4" spans="1:14" outlineLevel="1" x14ac:dyDescent="0.3">
      <c r="A4" s="4" t="s">
        <v>186</v>
      </c>
      <c r="C4" s="1"/>
      <c r="J4">
        <f>SUBTOTAL(9,J2:J3)</f>
        <v>200</v>
      </c>
      <c r="K4" s="33">
        <f>SUBTOTAL(9,K2:K3)</f>
        <v>350</v>
      </c>
      <c r="L4" s="33">
        <f>SUBTOTAL(9,L2:L3)</f>
        <v>150</v>
      </c>
    </row>
    <row r="5" spans="1:14" s="9" customFormat="1" outlineLevel="2" x14ac:dyDescent="0.3">
      <c r="A5" s="9" t="s">
        <v>44</v>
      </c>
      <c r="B5" s="9">
        <v>8</v>
      </c>
      <c r="C5" s="10">
        <v>44861</v>
      </c>
      <c r="D5" s="9">
        <v>20</v>
      </c>
      <c r="E5" s="9" t="s">
        <v>246</v>
      </c>
      <c r="F5" s="9" t="s">
        <v>75</v>
      </c>
      <c r="G5" s="9" t="s">
        <v>17</v>
      </c>
      <c r="H5" s="9" t="s">
        <v>28</v>
      </c>
      <c r="I5" s="9">
        <v>7.5</v>
      </c>
      <c r="J5" s="9">
        <v>100</v>
      </c>
      <c r="K5" s="29">
        <v>190.91</v>
      </c>
      <c r="L5" s="29">
        <f t="shared" ref="L5:L33" si="0">K5-J5</f>
        <v>90.91</v>
      </c>
      <c r="M5" s="9" t="s">
        <v>381</v>
      </c>
      <c r="N5" s="9" t="s">
        <v>616</v>
      </c>
    </row>
    <row r="6" spans="1:14" s="17" customFormat="1" outlineLevel="2" x14ac:dyDescent="0.3">
      <c r="A6" s="17" t="s">
        <v>44</v>
      </c>
      <c r="B6" s="17">
        <v>8</v>
      </c>
      <c r="C6" s="18">
        <v>44861</v>
      </c>
      <c r="D6" s="17">
        <v>20</v>
      </c>
      <c r="E6" s="17" t="s">
        <v>246</v>
      </c>
      <c r="F6" s="17" t="s">
        <v>75</v>
      </c>
      <c r="G6" s="17" t="s">
        <v>17</v>
      </c>
      <c r="H6" s="17" t="s">
        <v>32</v>
      </c>
      <c r="I6" s="17">
        <v>225</v>
      </c>
      <c r="J6" s="17">
        <v>100</v>
      </c>
      <c r="K6" s="30">
        <v>0</v>
      </c>
      <c r="L6" s="30">
        <f t="shared" si="0"/>
        <v>-100</v>
      </c>
      <c r="M6" s="17" t="s">
        <v>381</v>
      </c>
      <c r="N6" s="17" t="s">
        <v>604</v>
      </c>
    </row>
    <row r="7" spans="1:14" s="9" customFormat="1" outlineLevel="2" x14ac:dyDescent="0.3">
      <c r="A7" s="9" t="s">
        <v>44</v>
      </c>
      <c r="B7" s="9">
        <v>8</v>
      </c>
      <c r="C7" s="10">
        <v>44863</v>
      </c>
      <c r="D7" s="9">
        <v>12</v>
      </c>
      <c r="E7" s="9" t="s">
        <v>241</v>
      </c>
      <c r="F7" s="9" t="s">
        <v>202</v>
      </c>
      <c r="G7" s="9" t="s">
        <v>17</v>
      </c>
      <c r="H7" s="9" t="s">
        <v>28</v>
      </c>
      <c r="I7" s="9">
        <v>1.5</v>
      </c>
      <c r="J7" s="9">
        <v>80</v>
      </c>
      <c r="K7" s="29">
        <v>152.72</v>
      </c>
      <c r="L7" s="29">
        <f t="shared" si="0"/>
        <v>72.72</v>
      </c>
      <c r="M7" s="9" t="s">
        <v>381</v>
      </c>
      <c r="N7" s="9" t="s">
        <v>555</v>
      </c>
    </row>
    <row r="8" spans="1:14" s="9" customFormat="1" outlineLevel="2" x14ac:dyDescent="0.3">
      <c r="A8" s="9" t="s">
        <v>44</v>
      </c>
      <c r="B8" s="9">
        <v>8</v>
      </c>
      <c r="C8" s="10">
        <v>44863</v>
      </c>
      <c r="D8" s="9">
        <v>12</v>
      </c>
      <c r="E8" s="9" t="s">
        <v>241</v>
      </c>
      <c r="F8" s="9" t="s">
        <v>202</v>
      </c>
      <c r="G8" s="9" t="s">
        <v>17</v>
      </c>
      <c r="H8" s="9" t="s">
        <v>32</v>
      </c>
      <c r="I8" s="9">
        <v>105</v>
      </c>
      <c r="J8" s="9">
        <v>100</v>
      </c>
      <c r="K8" s="29">
        <v>205</v>
      </c>
      <c r="L8" s="29">
        <f t="shared" si="0"/>
        <v>105</v>
      </c>
      <c r="M8" s="9" t="s">
        <v>190</v>
      </c>
      <c r="N8" s="9" t="s">
        <v>582</v>
      </c>
    </row>
    <row r="9" spans="1:14" s="17" customFormat="1" outlineLevel="2" x14ac:dyDescent="0.3">
      <c r="A9" s="17" t="s">
        <v>44</v>
      </c>
      <c r="B9" s="17">
        <v>8</v>
      </c>
      <c r="C9" s="18">
        <v>44863</v>
      </c>
      <c r="D9" s="17">
        <v>12</v>
      </c>
      <c r="E9" s="17" t="s">
        <v>241</v>
      </c>
      <c r="F9" s="17" t="s">
        <v>202</v>
      </c>
      <c r="G9" s="17" t="s">
        <v>17</v>
      </c>
      <c r="H9" s="17" t="s">
        <v>20</v>
      </c>
      <c r="I9" s="17">
        <v>48</v>
      </c>
      <c r="J9" s="17">
        <v>80</v>
      </c>
      <c r="K9" s="30">
        <v>0</v>
      </c>
      <c r="L9" s="30">
        <f t="shared" si="0"/>
        <v>-80</v>
      </c>
      <c r="M9" s="17" t="s">
        <v>556</v>
      </c>
      <c r="N9" s="17" t="s">
        <v>484</v>
      </c>
    </row>
    <row r="10" spans="1:14" s="17" customFormat="1" outlineLevel="2" x14ac:dyDescent="0.3">
      <c r="A10" s="17" t="s">
        <v>44</v>
      </c>
      <c r="B10" s="17">
        <v>8</v>
      </c>
      <c r="C10" s="18">
        <v>44863</v>
      </c>
      <c r="D10" s="17">
        <v>12</v>
      </c>
      <c r="E10" s="17" t="s">
        <v>615</v>
      </c>
      <c r="F10" s="17" t="s">
        <v>336</v>
      </c>
      <c r="G10" s="17" t="s">
        <v>17</v>
      </c>
      <c r="H10" s="17" t="s">
        <v>20</v>
      </c>
      <c r="I10" s="17">
        <v>61</v>
      </c>
      <c r="J10" s="17">
        <v>100</v>
      </c>
      <c r="K10" s="30">
        <v>0</v>
      </c>
      <c r="L10" s="30">
        <f t="shared" si="0"/>
        <v>-100</v>
      </c>
      <c r="M10" s="17" t="s">
        <v>190</v>
      </c>
      <c r="N10" s="17" t="s">
        <v>566</v>
      </c>
    </row>
    <row r="11" spans="1:14" s="9" customFormat="1" outlineLevel="2" x14ac:dyDescent="0.3">
      <c r="A11" s="9" t="s">
        <v>44</v>
      </c>
      <c r="B11" s="9">
        <v>8</v>
      </c>
      <c r="C11" s="10">
        <v>44863</v>
      </c>
      <c r="D11" s="9">
        <v>12</v>
      </c>
      <c r="E11" s="9" t="s">
        <v>510</v>
      </c>
      <c r="F11" s="9" t="s">
        <v>614</v>
      </c>
      <c r="G11" s="9" t="s">
        <v>17</v>
      </c>
      <c r="H11" s="9" t="s">
        <v>28</v>
      </c>
      <c r="I11" s="9">
        <v>15.5</v>
      </c>
      <c r="J11" s="9">
        <v>100</v>
      </c>
      <c r="K11" s="29">
        <v>190.91</v>
      </c>
      <c r="L11" s="29">
        <f t="shared" si="0"/>
        <v>90.91</v>
      </c>
      <c r="M11" s="9" t="s">
        <v>190</v>
      </c>
      <c r="N11" s="9" t="s">
        <v>613</v>
      </c>
    </row>
    <row r="12" spans="1:14" s="17" customFormat="1" outlineLevel="2" x14ac:dyDescent="0.3">
      <c r="A12" s="17" t="s">
        <v>44</v>
      </c>
      <c r="B12" s="17">
        <v>8</v>
      </c>
      <c r="C12" s="18">
        <v>44863</v>
      </c>
      <c r="D12" s="17">
        <v>12</v>
      </c>
      <c r="E12" s="17" t="s">
        <v>336</v>
      </c>
      <c r="G12" s="17" t="s">
        <v>17</v>
      </c>
      <c r="H12" s="17" t="s">
        <v>32</v>
      </c>
      <c r="I12" s="17">
        <v>480</v>
      </c>
      <c r="J12" s="17">
        <v>50</v>
      </c>
      <c r="K12" s="30">
        <v>0</v>
      </c>
      <c r="L12" s="30">
        <f t="shared" si="0"/>
        <v>-50</v>
      </c>
      <c r="M12" s="17" t="s">
        <v>381</v>
      </c>
      <c r="N12" s="17" t="s">
        <v>605</v>
      </c>
    </row>
    <row r="13" spans="1:14" s="5" customFormat="1" outlineLevel="2" x14ac:dyDescent="0.3">
      <c r="A13" s="5" t="s">
        <v>44</v>
      </c>
      <c r="B13" s="5">
        <v>8</v>
      </c>
      <c r="C13" s="6">
        <v>44863</v>
      </c>
      <c r="D13" s="5">
        <v>12</v>
      </c>
      <c r="E13" s="5" t="s">
        <v>612</v>
      </c>
      <c r="F13" s="5" t="s">
        <v>273</v>
      </c>
      <c r="G13" s="5" t="s">
        <v>17</v>
      </c>
      <c r="H13" s="5" t="s">
        <v>28</v>
      </c>
      <c r="I13" s="5">
        <v>23.5</v>
      </c>
      <c r="J13" s="5">
        <v>0</v>
      </c>
      <c r="K13" s="32">
        <v>0</v>
      </c>
      <c r="L13" s="32">
        <f t="shared" si="0"/>
        <v>0</v>
      </c>
      <c r="N13" s="5" t="s">
        <v>611</v>
      </c>
    </row>
    <row r="14" spans="1:14" s="17" customFormat="1" outlineLevel="2" x14ac:dyDescent="0.3">
      <c r="A14" s="17" t="s">
        <v>44</v>
      </c>
      <c r="B14" s="17">
        <v>8</v>
      </c>
      <c r="C14" s="18">
        <v>44863</v>
      </c>
      <c r="D14" s="17">
        <v>12</v>
      </c>
      <c r="E14" s="17" t="s">
        <v>221</v>
      </c>
      <c r="F14" s="17" t="s">
        <v>250</v>
      </c>
      <c r="G14" s="17" t="s">
        <v>17</v>
      </c>
      <c r="H14" s="17" t="s">
        <v>28</v>
      </c>
      <c r="I14" s="17">
        <v>3.5</v>
      </c>
      <c r="J14" s="17">
        <v>100</v>
      </c>
      <c r="K14" s="30">
        <v>0</v>
      </c>
      <c r="L14" s="30">
        <f t="shared" si="0"/>
        <v>-100</v>
      </c>
      <c r="M14" s="17" t="s">
        <v>381</v>
      </c>
      <c r="N14" s="17" t="s">
        <v>610</v>
      </c>
    </row>
    <row r="15" spans="1:14" s="9" customFormat="1" outlineLevel="2" x14ac:dyDescent="0.3">
      <c r="A15" s="9" t="s">
        <v>44</v>
      </c>
      <c r="B15" s="9">
        <v>8</v>
      </c>
      <c r="C15" s="10">
        <v>44863</v>
      </c>
      <c r="D15" s="9">
        <v>12</v>
      </c>
      <c r="E15" s="9" t="s">
        <v>346</v>
      </c>
      <c r="F15" s="9" t="s">
        <v>609</v>
      </c>
      <c r="G15" s="9" t="s">
        <v>17</v>
      </c>
      <c r="H15" s="9" t="s">
        <v>32</v>
      </c>
      <c r="I15" s="9">
        <v>-130</v>
      </c>
      <c r="J15" s="9">
        <v>130</v>
      </c>
      <c r="K15" s="29">
        <v>230</v>
      </c>
      <c r="L15" s="29">
        <f t="shared" si="0"/>
        <v>100</v>
      </c>
      <c r="M15" s="9" t="s">
        <v>190</v>
      </c>
      <c r="N15" s="9" t="s">
        <v>608</v>
      </c>
    </row>
    <row r="16" spans="1:14" s="9" customFormat="1" outlineLevel="2" x14ac:dyDescent="0.3">
      <c r="A16" s="9" t="s">
        <v>44</v>
      </c>
      <c r="B16" s="9">
        <v>8</v>
      </c>
      <c r="C16" s="10">
        <v>44863</v>
      </c>
      <c r="D16" s="9">
        <v>12</v>
      </c>
      <c r="E16" s="9" t="s">
        <v>346</v>
      </c>
      <c r="F16" s="9" t="s">
        <v>112</v>
      </c>
      <c r="G16" s="9" t="s">
        <v>17</v>
      </c>
      <c r="H16" s="9" t="s">
        <v>20</v>
      </c>
      <c r="I16" s="9">
        <v>48.5</v>
      </c>
      <c r="J16" s="9">
        <v>100</v>
      </c>
      <c r="K16" s="29">
        <v>190.9</v>
      </c>
      <c r="L16" s="29">
        <f t="shared" si="0"/>
        <v>90.9</v>
      </c>
      <c r="M16" s="9" t="s">
        <v>381</v>
      </c>
      <c r="N16" s="9" t="s">
        <v>607</v>
      </c>
    </row>
    <row r="17" spans="1:14" s="17" customFormat="1" outlineLevel="2" x14ac:dyDescent="0.3">
      <c r="A17" s="17" t="s">
        <v>44</v>
      </c>
      <c r="B17" s="17">
        <v>8</v>
      </c>
      <c r="C17" s="18">
        <v>44863</v>
      </c>
      <c r="D17" s="17">
        <v>15</v>
      </c>
      <c r="E17" s="17" t="s">
        <v>334</v>
      </c>
      <c r="F17" s="17" t="s">
        <v>118</v>
      </c>
      <c r="G17" s="17" t="s">
        <v>17</v>
      </c>
      <c r="H17" s="17" t="s">
        <v>28</v>
      </c>
      <c r="I17" s="17">
        <v>17.5</v>
      </c>
      <c r="J17" s="17">
        <v>100</v>
      </c>
      <c r="K17" s="30">
        <v>0</v>
      </c>
      <c r="L17" s="30">
        <f t="shared" si="0"/>
        <v>-100</v>
      </c>
      <c r="M17" s="17" t="s">
        <v>190</v>
      </c>
      <c r="N17" s="17" t="s">
        <v>606</v>
      </c>
    </row>
    <row r="18" spans="1:14" s="17" customFormat="1" outlineLevel="2" x14ac:dyDescent="0.3">
      <c r="A18" s="17" t="s">
        <v>44</v>
      </c>
      <c r="B18" s="17">
        <v>8</v>
      </c>
      <c r="C18" s="18">
        <v>44863</v>
      </c>
      <c r="D18" s="17">
        <v>15</v>
      </c>
      <c r="E18" s="17" t="s">
        <v>334</v>
      </c>
      <c r="G18" s="17" t="s">
        <v>17</v>
      </c>
      <c r="H18" s="17" t="s">
        <v>32</v>
      </c>
      <c r="I18" s="17">
        <v>600</v>
      </c>
      <c r="J18" s="17">
        <v>50</v>
      </c>
      <c r="K18" s="30">
        <v>0</v>
      </c>
      <c r="L18" s="30">
        <f t="shared" si="0"/>
        <v>-50</v>
      </c>
      <c r="M18" s="17" t="s">
        <v>381</v>
      </c>
      <c r="N18" s="17" t="s">
        <v>605</v>
      </c>
    </row>
    <row r="19" spans="1:14" s="17" customFormat="1" outlineLevel="2" x14ac:dyDescent="0.3">
      <c r="A19" s="17" t="s">
        <v>44</v>
      </c>
      <c r="B19" s="17">
        <v>8</v>
      </c>
      <c r="C19" s="18">
        <v>44863</v>
      </c>
      <c r="D19" s="17">
        <v>15</v>
      </c>
      <c r="E19" s="17" t="s">
        <v>138</v>
      </c>
      <c r="F19" s="17" t="s">
        <v>513</v>
      </c>
      <c r="G19" s="17" t="s">
        <v>17</v>
      </c>
      <c r="H19" s="17" t="s">
        <v>28</v>
      </c>
      <c r="I19" s="17">
        <v>7.5</v>
      </c>
      <c r="J19" s="17">
        <v>100</v>
      </c>
      <c r="K19" s="30">
        <v>0</v>
      </c>
      <c r="L19" s="30">
        <f t="shared" si="0"/>
        <v>-100</v>
      </c>
      <c r="M19" s="17" t="s">
        <v>381</v>
      </c>
      <c r="N19" s="17" t="s">
        <v>595</v>
      </c>
    </row>
    <row r="20" spans="1:14" s="17" customFormat="1" outlineLevel="2" x14ac:dyDescent="0.3">
      <c r="A20" s="17" t="s">
        <v>44</v>
      </c>
      <c r="B20" s="17">
        <v>8</v>
      </c>
      <c r="C20" s="18">
        <v>44863</v>
      </c>
      <c r="D20" s="17">
        <v>15</v>
      </c>
      <c r="E20" s="17" t="s">
        <v>138</v>
      </c>
      <c r="F20" s="17" t="s">
        <v>513</v>
      </c>
      <c r="G20" s="17" t="s">
        <v>17</v>
      </c>
      <c r="H20" s="17" t="s">
        <v>32</v>
      </c>
      <c r="I20" s="17">
        <v>240</v>
      </c>
      <c r="J20" s="17">
        <v>100</v>
      </c>
      <c r="K20" s="30">
        <v>0</v>
      </c>
      <c r="L20" s="30">
        <f t="shared" si="0"/>
        <v>-100</v>
      </c>
      <c r="M20" s="17" t="s">
        <v>190</v>
      </c>
      <c r="N20" s="17" t="s">
        <v>604</v>
      </c>
    </row>
    <row r="21" spans="1:14" s="9" customFormat="1" outlineLevel="2" x14ac:dyDescent="0.3">
      <c r="A21" s="9" t="s">
        <v>44</v>
      </c>
      <c r="B21" s="9">
        <v>8</v>
      </c>
      <c r="C21" s="10">
        <v>44863</v>
      </c>
      <c r="D21" s="9">
        <v>15</v>
      </c>
      <c r="E21" s="9" t="s">
        <v>86</v>
      </c>
      <c r="F21" s="9" t="s">
        <v>270</v>
      </c>
      <c r="G21" s="9" t="s">
        <v>17</v>
      </c>
      <c r="H21" s="9" t="s">
        <v>20</v>
      </c>
      <c r="I21" s="9">
        <v>56</v>
      </c>
      <c r="J21" s="9">
        <v>100</v>
      </c>
      <c r="K21" s="29">
        <v>190.91</v>
      </c>
      <c r="L21" s="29">
        <f t="shared" si="0"/>
        <v>90.91</v>
      </c>
      <c r="M21" s="9" t="s">
        <v>381</v>
      </c>
      <c r="N21" s="9" t="s">
        <v>603</v>
      </c>
    </row>
    <row r="22" spans="1:14" s="9" customFormat="1" outlineLevel="2" x14ac:dyDescent="0.3">
      <c r="A22" s="9" t="s">
        <v>44</v>
      </c>
      <c r="B22" s="9">
        <v>8</v>
      </c>
      <c r="C22" s="10">
        <v>44863</v>
      </c>
      <c r="D22" s="9">
        <v>15</v>
      </c>
      <c r="E22" s="9" t="s">
        <v>270</v>
      </c>
      <c r="F22" s="9" t="s">
        <v>86</v>
      </c>
      <c r="G22" s="9" t="s">
        <v>17</v>
      </c>
      <c r="H22" s="9" t="s">
        <v>32</v>
      </c>
      <c r="I22" s="9">
        <v>-120</v>
      </c>
      <c r="J22" s="9">
        <v>120</v>
      </c>
      <c r="K22" s="29">
        <v>220</v>
      </c>
      <c r="L22" s="29">
        <f t="shared" si="0"/>
        <v>100</v>
      </c>
      <c r="M22" s="9" t="s">
        <v>190</v>
      </c>
      <c r="N22" s="9" t="s">
        <v>602</v>
      </c>
    </row>
    <row r="23" spans="1:14" s="17" customFormat="1" outlineLevel="2" x14ac:dyDescent="0.3">
      <c r="A23" s="17" t="s">
        <v>44</v>
      </c>
      <c r="B23" s="17">
        <v>8</v>
      </c>
      <c r="C23" s="18">
        <v>44863</v>
      </c>
      <c r="D23" s="17">
        <v>15</v>
      </c>
      <c r="E23" s="17" t="s">
        <v>128</v>
      </c>
      <c r="F23" s="17" t="s">
        <v>222</v>
      </c>
      <c r="G23" s="17" t="s">
        <v>17</v>
      </c>
      <c r="H23" s="17" t="s">
        <v>28</v>
      </c>
      <c r="I23" s="17">
        <v>1.5</v>
      </c>
      <c r="J23" s="17">
        <v>100</v>
      </c>
      <c r="K23" s="30">
        <v>0</v>
      </c>
      <c r="L23" s="30">
        <f t="shared" si="0"/>
        <v>-100</v>
      </c>
      <c r="M23" s="17" t="s">
        <v>381</v>
      </c>
      <c r="N23" s="17" t="s">
        <v>555</v>
      </c>
    </row>
    <row r="24" spans="1:14" s="9" customFormat="1" outlineLevel="2" x14ac:dyDescent="0.3">
      <c r="A24" s="9" t="s">
        <v>44</v>
      </c>
      <c r="B24" s="9">
        <v>8</v>
      </c>
      <c r="C24" s="10">
        <v>44863</v>
      </c>
      <c r="D24" s="9">
        <v>15</v>
      </c>
      <c r="E24" s="9" t="s">
        <v>78</v>
      </c>
      <c r="F24" s="9" t="s">
        <v>601</v>
      </c>
      <c r="G24" s="9" t="s">
        <v>17</v>
      </c>
      <c r="H24" s="9" t="s">
        <v>28</v>
      </c>
      <c r="I24" s="9">
        <v>-11</v>
      </c>
      <c r="J24" s="9">
        <v>100</v>
      </c>
      <c r="K24" s="29">
        <v>195.24</v>
      </c>
      <c r="L24" s="29">
        <f t="shared" si="0"/>
        <v>95.240000000000009</v>
      </c>
      <c r="M24" s="9" t="s">
        <v>381</v>
      </c>
      <c r="N24" s="9" t="s">
        <v>600</v>
      </c>
    </row>
    <row r="25" spans="1:14" s="9" customFormat="1" outlineLevel="2" x14ac:dyDescent="0.3">
      <c r="A25" s="9" t="s">
        <v>44</v>
      </c>
      <c r="B25" s="9">
        <v>8</v>
      </c>
      <c r="C25" s="10">
        <v>44863</v>
      </c>
      <c r="D25" s="9">
        <v>19</v>
      </c>
      <c r="E25" s="9" t="s">
        <v>115</v>
      </c>
      <c r="F25" s="9" t="s">
        <v>136</v>
      </c>
      <c r="G25" s="9" t="s">
        <v>17</v>
      </c>
      <c r="H25" s="9" t="s">
        <v>24</v>
      </c>
      <c r="I25" s="9">
        <v>75</v>
      </c>
      <c r="J25" s="9">
        <v>100</v>
      </c>
      <c r="K25" s="29">
        <v>190.9</v>
      </c>
      <c r="L25" s="29">
        <f t="shared" si="0"/>
        <v>90.9</v>
      </c>
      <c r="M25" s="9" t="s">
        <v>381</v>
      </c>
      <c r="N25" s="9" t="s">
        <v>600</v>
      </c>
    </row>
    <row r="26" spans="1:14" s="17" customFormat="1" outlineLevel="2" x14ac:dyDescent="0.3">
      <c r="A26" s="17" t="s">
        <v>44</v>
      </c>
      <c r="B26" s="17">
        <v>8</v>
      </c>
      <c r="C26" s="18">
        <v>44863</v>
      </c>
      <c r="D26" s="17">
        <v>19</v>
      </c>
      <c r="E26" s="17" t="s">
        <v>599</v>
      </c>
      <c r="F26" s="17" t="s">
        <v>523</v>
      </c>
      <c r="G26" s="17" t="s">
        <v>17</v>
      </c>
      <c r="H26" s="17" t="s">
        <v>28</v>
      </c>
      <c r="I26" s="17">
        <v>2</v>
      </c>
      <c r="J26" s="17">
        <v>100</v>
      </c>
      <c r="K26" s="30">
        <v>0</v>
      </c>
      <c r="L26" s="30">
        <f t="shared" si="0"/>
        <v>-100</v>
      </c>
      <c r="M26" s="17" t="s">
        <v>556</v>
      </c>
      <c r="N26" s="17" t="s">
        <v>555</v>
      </c>
    </row>
    <row r="27" spans="1:14" s="17" customFormat="1" outlineLevel="2" x14ac:dyDescent="0.3">
      <c r="A27" s="17" t="s">
        <v>44</v>
      </c>
      <c r="B27" s="17">
        <v>8</v>
      </c>
      <c r="C27" s="18">
        <v>44863</v>
      </c>
      <c r="D27" s="17">
        <v>19</v>
      </c>
      <c r="E27" s="17" t="s">
        <v>599</v>
      </c>
      <c r="F27" s="17" t="s">
        <v>523</v>
      </c>
      <c r="G27" s="17" t="s">
        <v>17</v>
      </c>
      <c r="H27" s="17" t="s">
        <v>32</v>
      </c>
      <c r="I27" s="17">
        <v>110</v>
      </c>
      <c r="J27" s="17">
        <v>100</v>
      </c>
      <c r="K27" s="30">
        <v>0</v>
      </c>
      <c r="L27" s="30">
        <f t="shared" si="0"/>
        <v>-100</v>
      </c>
      <c r="M27" s="17" t="s">
        <v>381</v>
      </c>
      <c r="N27" s="17" t="s">
        <v>582</v>
      </c>
    </row>
    <row r="28" spans="1:14" s="9" customFormat="1" outlineLevel="2" x14ac:dyDescent="0.3">
      <c r="A28" s="9" t="s">
        <v>44</v>
      </c>
      <c r="B28" s="9">
        <v>8</v>
      </c>
      <c r="C28" s="10">
        <v>44863</v>
      </c>
      <c r="D28" s="9">
        <v>19</v>
      </c>
      <c r="E28" s="9" t="s">
        <v>598</v>
      </c>
      <c r="F28" s="9" t="s">
        <v>204</v>
      </c>
      <c r="G28" s="9" t="s">
        <v>17</v>
      </c>
      <c r="H28" s="9" t="s">
        <v>24</v>
      </c>
      <c r="I28" s="9">
        <v>42</v>
      </c>
      <c r="J28" s="9">
        <v>100</v>
      </c>
      <c r="K28" s="29">
        <v>190.9</v>
      </c>
      <c r="L28" s="29">
        <f t="shared" si="0"/>
        <v>90.9</v>
      </c>
      <c r="M28" s="9" t="s">
        <v>381</v>
      </c>
      <c r="N28" s="9" t="s">
        <v>485</v>
      </c>
    </row>
    <row r="29" spans="1:14" s="9" customFormat="1" outlineLevel="2" x14ac:dyDescent="0.3">
      <c r="A29" s="9" t="s">
        <v>44</v>
      </c>
      <c r="B29" s="9">
        <v>8</v>
      </c>
      <c r="C29" s="10">
        <v>44863</v>
      </c>
      <c r="D29" s="9">
        <v>19</v>
      </c>
      <c r="E29" s="9" t="s">
        <v>135</v>
      </c>
      <c r="F29" s="9" t="s">
        <v>564</v>
      </c>
      <c r="G29" s="9" t="s">
        <v>17</v>
      </c>
      <c r="H29" s="9" t="s">
        <v>28</v>
      </c>
      <c r="I29" s="9">
        <v>13.5</v>
      </c>
      <c r="J29" s="9">
        <v>100</v>
      </c>
      <c r="K29" s="29">
        <v>195</v>
      </c>
      <c r="L29" s="29">
        <f t="shared" si="0"/>
        <v>95</v>
      </c>
      <c r="M29" s="9" t="s">
        <v>556</v>
      </c>
      <c r="N29" s="9" t="s">
        <v>597</v>
      </c>
    </row>
    <row r="30" spans="1:14" s="9" customFormat="1" outlineLevel="2" x14ac:dyDescent="0.3">
      <c r="A30" s="9" t="s">
        <v>44</v>
      </c>
      <c r="B30" s="9">
        <v>8</v>
      </c>
      <c r="C30" s="10">
        <v>44863</v>
      </c>
      <c r="D30" s="9">
        <v>19</v>
      </c>
      <c r="E30" s="9" t="s">
        <v>55</v>
      </c>
      <c r="F30" s="9" t="s">
        <v>111</v>
      </c>
      <c r="G30" s="9" t="s">
        <v>17</v>
      </c>
      <c r="H30" s="9" t="s">
        <v>28</v>
      </c>
      <c r="I30" s="9">
        <v>2.5</v>
      </c>
      <c r="J30" s="9">
        <v>100</v>
      </c>
      <c r="K30" s="29">
        <v>190.9</v>
      </c>
      <c r="L30" s="29">
        <f t="shared" si="0"/>
        <v>90.9</v>
      </c>
      <c r="M30" s="9" t="s">
        <v>381</v>
      </c>
      <c r="N30" s="9" t="s">
        <v>555</v>
      </c>
    </row>
    <row r="31" spans="1:14" s="9" customFormat="1" outlineLevel="2" x14ac:dyDescent="0.3">
      <c r="A31" s="9" t="s">
        <v>44</v>
      </c>
      <c r="B31" s="9">
        <v>8</v>
      </c>
      <c r="C31" s="10">
        <v>44863</v>
      </c>
      <c r="D31" s="9">
        <v>19</v>
      </c>
      <c r="E31" s="9" t="s">
        <v>87</v>
      </c>
      <c r="F31" s="9" t="s">
        <v>596</v>
      </c>
      <c r="G31" s="9" t="s">
        <v>17</v>
      </c>
      <c r="H31" s="9" t="s">
        <v>28</v>
      </c>
      <c r="I31" s="9">
        <v>2.5</v>
      </c>
      <c r="J31" s="9">
        <v>100</v>
      </c>
      <c r="K31" s="29">
        <v>186.96</v>
      </c>
      <c r="L31" s="29">
        <f t="shared" si="0"/>
        <v>86.960000000000008</v>
      </c>
      <c r="M31" s="9" t="s">
        <v>190</v>
      </c>
      <c r="N31" s="9" t="s">
        <v>555</v>
      </c>
    </row>
    <row r="32" spans="1:14" s="9" customFormat="1" outlineLevel="2" x14ac:dyDescent="0.3">
      <c r="A32" s="9" t="s">
        <v>44</v>
      </c>
      <c r="B32" s="9">
        <v>8</v>
      </c>
      <c r="C32" s="10">
        <v>44863</v>
      </c>
      <c r="D32" s="9">
        <v>19</v>
      </c>
      <c r="E32" s="9" t="s">
        <v>87</v>
      </c>
      <c r="F32" s="9" t="s">
        <v>72</v>
      </c>
      <c r="G32" s="9" t="s">
        <v>17</v>
      </c>
      <c r="H32" s="9" t="s">
        <v>32</v>
      </c>
      <c r="I32" s="9">
        <v>105</v>
      </c>
      <c r="J32" s="9">
        <v>100</v>
      </c>
      <c r="K32" s="29">
        <v>205</v>
      </c>
      <c r="L32" s="29">
        <f t="shared" si="0"/>
        <v>105</v>
      </c>
      <c r="M32" s="9" t="s">
        <v>381</v>
      </c>
      <c r="N32" s="9" t="s">
        <v>582</v>
      </c>
    </row>
    <row r="33" spans="1:14" s="9" customFormat="1" outlineLevel="2" x14ac:dyDescent="0.3">
      <c r="A33" s="9" t="s">
        <v>44</v>
      </c>
      <c r="B33" s="9">
        <v>8</v>
      </c>
      <c r="C33" s="10">
        <v>44863</v>
      </c>
      <c r="D33" s="9">
        <v>20</v>
      </c>
      <c r="E33" s="9" t="s">
        <v>569</v>
      </c>
      <c r="F33" s="9" t="s">
        <v>347</v>
      </c>
      <c r="G33" s="9" t="s">
        <v>17</v>
      </c>
      <c r="H33" s="9" t="s">
        <v>28</v>
      </c>
      <c r="I33" s="9">
        <v>9</v>
      </c>
      <c r="J33" s="9">
        <v>100</v>
      </c>
      <c r="K33" s="29">
        <v>195.23</v>
      </c>
      <c r="L33" s="29">
        <f t="shared" si="0"/>
        <v>95.22999999999999</v>
      </c>
      <c r="M33" s="9" t="s">
        <v>381</v>
      </c>
      <c r="N33" s="9" t="s">
        <v>595</v>
      </c>
    </row>
    <row r="34" spans="1:14" outlineLevel="1" x14ac:dyDescent="0.3">
      <c r="A34" s="4" t="s">
        <v>187</v>
      </c>
      <c r="C34" s="1"/>
      <c r="J34">
        <f>SUBTOTAL(9,J5:J33)</f>
        <v>2710</v>
      </c>
      <c r="K34" s="33">
        <f>SUBTOTAL(9,K5:K33)</f>
        <v>3121.4800000000005</v>
      </c>
      <c r="L34" s="33">
        <f>SUBTOTAL(9,L5:L33)</f>
        <v>411.48</v>
      </c>
    </row>
    <row r="35" spans="1:14" s="17" customFormat="1" outlineLevel="2" x14ac:dyDescent="0.3">
      <c r="A35" s="17" t="s">
        <v>140</v>
      </c>
      <c r="B35" s="17">
        <v>8</v>
      </c>
      <c r="C35" s="18">
        <v>44861</v>
      </c>
      <c r="D35" s="17">
        <v>20</v>
      </c>
      <c r="E35" s="17" t="s">
        <v>178</v>
      </c>
      <c r="F35" s="17" t="s">
        <v>150</v>
      </c>
      <c r="G35" s="17" t="s">
        <v>17</v>
      </c>
      <c r="H35" s="17" t="s">
        <v>28</v>
      </c>
      <c r="I35" s="17">
        <v>-2</v>
      </c>
      <c r="J35" s="17">
        <v>100</v>
      </c>
      <c r="K35" s="30">
        <v>0</v>
      </c>
      <c r="L35" s="30">
        <f t="shared" ref="L35:L56" si="1">K35-J35</f>
        <v>-100</v>
      </c>
      <c r="N35" s="17" t="s">
        <v>580</v>
      </c>
    </row>
    <row r="36" spans="1:14" s="17" customFormat="1" outlineLevel="2" x14ac:dyDescent="0.3">
      <c r="A36" s="17" t="s">
        <v>140</v>
      </c>
      <c r="B36" s="17">
        <v>8</v>
      </c>
      <c r="C36" s="18">
        <v>44861</v>
      </c>
      <c r="D36" s="17">
        <v>20</v>
      </c>
      <c r="E36" s="17" t="s">
        <v>178</v>
      </c>
      <c r="F36" s="17" t="s">
        <v>150</v>
      </c>
      <c r="G36" s="17" t="s">
        <v>17</v>
      </c>
      <c r="H36" s="17" t="s">
        <v>32</v>
      </c>
      <c r="I36" s="17">
        <v>-125</v>
      </c>
      <c r="J36" s="17">
        <v>100</v>
      </c>
      <c r="K36" s="30">
        <v>0</v>
      </c>
      <c r="L36" s="30">
        <f t="shared" si="1"/>
        <v>-100</v>
      </c>
      <c r="N36" s="17" t="s">
        <v>562</v>
      </c>
    </row>
    <row r="37" spans="1:14" s="17" customFormat="1" outlineLevel="2" x14ac:dyDescent="0.3">
      <c r="A37" s="17" t="s">
        <v>140</v>
      </c>
      <c r="B37" s="17">
        <v>8</v>
      </c>
      <c r="C37" s="18">
        <v>44864</v>
      </c>
      <c r="D37" s="17">
        <v>9</v>
      </c>
      <c r="E37" s="17" t="s">
        <v>172</v>
      </c>
      <c r="F37" s="17" t="s">
        <v>161</v>
      </c>
      <c r="G37" s="17" t="s">
        <v>17</v>
      </c>
      <c r="H37" s="17" t="s">
        <v>24</v>
      </c>
      <c r="I37" s="17">
        <v>40.5</v>
      </c>
      <c r="J37" s="17">
        <v>100</v>
      </c>
      <c r="K37" s="30">
        <v>0</v>
      </c>
      <c r="L37" s="30">
        <f t="shared" si="1"/>
        <v>-100</v>
      </c>
      <c r="M37" s="17" t="s">
        <v>190</v>
      </c>
      <c r="N37" s="17" t="s">
        <v>594</v>
      </c>
    </row>
    <row r="38" spans="1:14" s="9" customFormat="1" outlineLevel="2" x14ac:dyDescent="0.3">
      <c r="A38" s="9" t="s">
        <v>140</v>
      </c>
      <c r="B38" s="9">
        <v>8</v>
      </c>
      <c r="C38" s="10">
        <v>44864</v>
      </c>
      <c r="D38" s="9">
        <v>9</v>
      </c>
      <c r="E38" s="9" t="s">
        <v>172</v>
      </c>
      <c r="F38" s="9" t="s">
        <v>161</v>
      </c>
      <c r="G38" s="9" t="s">
        <v>17</v>
      </c>
      <c r="H38" s="9" t="s">
        <v>28</v>
      </c>
      <c r="I38" s="9">
        <v>2.5</v>
      </c>
      <c r="J38" s="9">
        <v>100</v>
      </c>
      <c r="K38" s="29">
        <v>190.91</v>
      </c>
      <c r="L38" s="29">
        <f t="shared" si="1"/>
        <v>90.91</v>
      </c>
      <c r="M38" s="9" t="s">
        <v>190</v>
      </c>
      <c r="N38" s="9" t="s">
        <v>196</v>
      </c>
    </row>
    <row r="39" spans="1:14" s="17" customFormat="1" outlineLevel="2" x14ac:dyDescent="0.3">
      <c r="A39" s="17" t="s">
        <v>140</v>
      </c>
      <c r="B39" s="17">
        <v>8</v>
      </c>
      <c r="C39" s="18">
        <v>44864</v>
      </c>
      <c r="D39" s="17">
        <v>13</v>
      </c>
      <c r="E39" s="17" t="s">
        <v>486</v>
      </c>
      <c r="F39" s="17" t="s">
        <v>162</v>
      </c>
      <c r="G39" s="17" t="s">
        <v>17</v>
      </c>
      <c r="H39" s="17" t="s">
        <v>28</v>
      </c>
      <c r="I39" s="17">
        <v>10.5</v>
      </c>
      <c r="J39" s="17">
        <v>100</v>
      </c>
      <c r="K39" s="30">
        <v>0</v>
      </c>
      <c r="L39" s="30">
        <f t="shared" si="1"/>
        <v>-100</v>
      </c>
      <c r="M39" s="17" t="s">
        <v>556</v>
      </c>
      <c r="N39" s="17" t="s">
        <v>571</v>
      </c>
    </row>
    <row r="40" spans="1:14" s="17" customFormat="1" outlineLevel="2" x14ac:dyDescent="0.3">
      <c r="A40" s="17" t="s">
        <v>140</v>
      </c>
      <c r="B40" s="17">
        <v>8</v>
      </c>
      <c r="C40" s="18">
        <v>44864</v>
      </c>
      <c r="D40" s="17">
        <v>13</v>
      </c>
      <c r="E40" s="17" t="s">
        <v>169</v>
      </c>
      <c r="F40" s="17" t="s">
        <v>351</v>
      </c>
      <c r="G40" s="17" t="s">
        <v>17</v>
      </c>
      <c r="H40" s="17" t="s">
        <v>24</v>
      </c>
      <c r="I40" s="17">
        <v>39.5</v>
      </c>
      <c r="J40" s="17">
        <v>100</v>
      </c>
      <c r="K40" s="30">
        <v>0</v>
      </c>
      <c r="L40" s="30">
        <f t="shared" si="1"/>
        <v>-100</v>
      </c>
      <c r="M40" s="17" t="s">
        <v>556</v>
      </c>
      <c r="N40" s="17" t="s">
        <v>594</v>
      </c>
    </row>
    <row r="41" spans="1:14" s="17" customFormat="1" outlineLevel="2" x14ac:dyDescent="0.3">
      <c r="A41" s="17" t="s">
        <v>140</v>
      </c>
      <c r="B41" s="17">
        <v>8</v>
      </c>
      <c r="C41" s="18">
        <v>44864</v>
      </c>
      <c r="D41" s="17">
        <v>13</v>
      </c>
      <c r="E41" s="17" t="s">
        <v>152</v>
      </c>
      <c r="F41" s="17" t="s">
        <v>166</v>
      </c>
      <c r="G41" s="17" t="s">
        <v>17</v>
      </c>
      <c r="H41" s="17" t="s">
        <v>28</v>
      </c>
      <c r="I41" s="17">
        <v>-4</v>
      </c>
      <c r="J41" s="17">
        <v>100</v>
      </c>
      <c r="K41" s="30">
        <v>0</v>
      </c>
      <c r="L41" s="30">
        <f t="shared" si="1"/>
        <v>-100</v>
      </c>
      <c r="M41" s="17" t="s">
        <v>190</v>
      </c>
      <c r="N41" s="17" t="s">
        <v>593</v>
      </c>
    </row>
    <row r="42" spans="1:14" s="9" customFormat="1" outlineLevel="2" x14ac:dyDescent="0.3">
      <c r="A42" s="9" t="s">
        <v>140</v>
      </c>
      <c r="B42" s="9">
        <v>8</v>
      </c>
      <c r="C42" s="10">
        <v>44864</v>
      </c>
      <c r="D42" s="9">
        <v>13</v>
      </c>
      <c r="E42" s="9" t="s">
        <v>143</v>
      </c>
      <c r="F42" s="9" t="s">
        <v>173</v>
      </c>
      <c r="G42" s="9" t="s">
        <v>17</v>
      </c>
      <c r="H42" s="9" t="s">
        <v>28</v>
      </c>
      <c r="I42" s="9">
        <v>2</v>
      </c>
      <c r="J42" s="9">
        <v>100</v>
      </c>
      <c r="K42" s="29">
        <v>190.9</v>
      </c>
      <c r="L42" s="29">
        <f t="shared" si="1"/>
        <v>90.9</v>
      </c>
      <c r="M42" s="9" t="s">
        <v>381</v>
      </c>
      <c r="N42" s="9" t="s">
        <v>555</v>
      </c>
    </row>
    <row r="43" spans="1:14" s="9" customFormat="1" outlineLevel="2" x14ac:dyDescent="0.3">
      <c r="A43" s="9" t="s">
        <v>140</v>
      </c>
      <c r="B43" s="9">
        <v>8</v>
      </c>
      <c r="C43" s="10">
        <v>44864</v>
      </c>
      <c r="D43" s="9">
        <v>13</v>
      </c>
      <c r="E43" s="9" t="s">
        <v>143</v>
      </c>
      <c r="F43" s="9" t="s">
        <v>173</v>
      </c>
      <c r="G43" s="9" t="s">
        <v>17</v>
      </c>
      <c r="H43" s="9" t="s">
        <v>32</v>
      </c>
      <c r="I43" s="9">
        <v>110</v>
      </c>
      <c r="J43" s="9">
        <v>100</v>
      </c>
      <c r="K43" s="29">
        <v>210</v>
      </c>
      <c r="L43" s="29">
        <f t="shared" si="1"/>
        <v>110</v>
      </c>
      <c r="M43" s="9" t="s">
        <v>381</v>
      </c>
      <c r="N43" s="9" t="s">
        <v>582</v>
      </c>
    </row>
    <row r="44" spans="1:14" s="5" customFormat="1" outlineLevel="2" x14ac:dyDescent="0.3">
      <c r="A44" s="5" t="s">
        <v>140</v>
      </c>
      <c r="B44" s="5">
        <v>8</v>
      </c>
      <c r="C44" s="6">
        <v>44864</v>
      </c>
      <c r="D44" s="5">
        <v>13</v>
      </c>
      <c r="E44" s="5" t="s">
        <v>155</v>
      </c>
      <c r="F44" s="5" t="s">
        <v>354</v>
      </c>
      <c r="G44" s="5" t="s">
        <v>17</v>
      </c>
      <c r="H44" s="5" t="s">
        <v>28</v>
      </c>
      <c r="I44" s="5">
        <v>4</v>
      </c>
      <c r="J44" s="5">
        <v>100</v>
      </c>
      <c r="K44" s="32">
        <v>100</v>
      </c>
      <c r="L44" s="32">
        <f t="shared" si="1"/>
        <v>0</v>
      </c>
      <c r="M44" s="5" t="s">
        <v>556</v>
      </c>
      <c r="N44" s="5" t="s">
        <v>555</v>
      </c>
    </row>
    <row r="45" spans="1:14" s="17" customFormat="1" outlineLevel="2" x14ac:dyDescent="0.3">
      <c r="A45" s="17" t="s">
        <v>140</v>
      </c>
      <c r="B45" s="17">
        <v>8</v>
      </c>
      <c r="C45" s="18">
        <v>44864</v>
      </c>
      <c r="D45" s="17">
        <v>13</v>
      </c>
      <c r="E45" s="17" t="s">
        <v>155</v>
      </c>
      <c r="F45" s="17" t="s">
        <v>354</v>
      </c>
      <c r="G45" s="17" t="s">
        <v>17</v>
      </c>
      <c r="H45" s="17" t="s">
        <v>32</v>
      </c>
      <c r="I45" s="17">
        <v>160</v>
      </c>
      <c r="J45" s="17">
        <v>80</v>
      </c>
      <c r="K45" s="30">
        <v>0</v>
      </c>
      <c r="L45" s="30">
        <f t="shared" si="1"/>
        <v>-80</v>
      </c>
      <c r="M45" s="17" t="s">
        <v>556</v>
      </c>
      <c r="N45" s="17" t="s">
        <v>592</v>
      </c>
    </row>
    <row r="46" spans="1:14" s="17" customFormat="1" outlineLevel="2" x14ac:dyDescent="0.3">
      <c r="A46" s="17" t="s">
        <v>140</v>
      </c>
      <c r="B46" s="17">
        <v>8</v>
      </c>
      <c r="C46" s="18">
        <v>44864</v>
      </c>
      <c r="D46" s="17">
        <v>13</v>
      </c>
      <c r="E46" s="17" t="s">
        <v>155</v>
      </c>
      <c r="F46" s="17" t="s">
        <v>354</v>
      </c>
      <c r="G46" s="17" t="s">
        <v>17</v>
      </c>
      <c r="H46" s="17" t="s">
        <v>20</v>
      </c>
      <c r="I46" s="17">
        <v>51.5</v>
      </c>
      <c r="J46" s="17">
        <v>100</v>
      </c>
      <c r="K46" s="30">
        <v>0</v>
      </c>
      <c r="L46" s="30">
        <f t="shared" si="1"/>
        <v>-100</v>
      </c>
      <c r="M46" s="17" t="s">
        <v>190</v>
      </c>
      <c r="N46" s="17" t="s">
        <v>591</v>
      </c>
    </row>
    <row r="47" spans="1:14" s="17" customFormat="1" outlineLevel="2" x14ac:dyDescent="0.3">
      <c r="A47" s="17" t="s">
        <v>140</v>
      </c>
      <c r="B47" s="17">
        <v>8</v>
      </c>
      <c r="C47" s="18">
        <v>44864</v>
      </c>
      <c r="D47" s="17">
        <v>16</v>
      </c>
      <c r="E47" s="17" t="s">
        <v>356</v>
      </c>
      <c r="F47" s="17" t="s">
        <v>619</v>
      </c>
      <c r="G47" s="17" t="s">
        <v>17</v>
      </c>
      <c r="H47" s="17" t="s">
        <v>28</v>
      </c>
      <c r="I47" s="17">
        <v>-3</v>
      </c>
      <c r="J47" s="17">
        <v>100</v>
      </c>
      <c r="K47" s="30">
        <v>0</v>
      </c>
      <c r="L47" s="30">
        <f t="shared" si="1"/>
        <v>-100</v>
      </c>
      <c r="M47" s="17" t="s">
        <v>381</v>
      </c>
      <c r="N47" s="17" t="s">
        <v>196</v>
      </c>
    </row>
    <row r="48" spans="1:14" s="17" customFormat="1" outlineLevel="2" x14ac:dyDescent="0.3">
      <c r="A48" s="17" t="s">
        <v>140</v>
      </c>
      <c r="B48" s="17">
        <v>8</v>
      </c>
      <c r="C48" s="18">
        <v>44864</v>
      </c>
      <c r="D48" s="17">
        <v>16</v>
      </c>
      <c r="E48" s="17" t="s">
        <v>158</v>
      </c>
      <c r="F48" s="17" t="s">
        <v>376</v>
      </c>
      <c r="G48" s="17" t="s">
        <v>17</v>
      </c>
      <c r="H48" s="17" t="s">
        <v>28</v>
      </c>
      <c r="I48" s="17">
        <v>1.5</v>
      </c>
      <c r="J48" s="17">
        <v>100</v>
      </c>
      <c r="K48" s="30">
        <v>0</v>
      </c>
      <c r="L48" s="30">
        <f t="shared" si="1"/>
        <v>-100</v>
      </c>
      <c r="M48" s="17" t="s">
        <v>381</v>
      </c>
      <c r="N48" s="17" t="s">
        <v>196</v>
      </c>
    </row>
    <row r="49" spans="1:14" s="17" customFormat="1" outlineLevel="2" x14ac:dyDescent="0.3">
      <c r="A49" s="17" t="s">
        <v>140</v>
      </c>
      <c r="B49" s="17">
        <v>8</v>
      </c>
      <c r="C49" s="18">
        <v>44864</v>
      </c>
      <c r="D49" s="17">
        <v>16</v>
      </c>
      <c r="E49" s="17" t="s">
        <v>182</v>
      </c>
      <c r="F49" s="17" t="s">
        <v>581</v>
      </c>
      <c r="G49" s="17" t="s">
        <v>17</v>
      </c>
      <c r="H49" s="17" t="s">
        <v>28</v>
      </c>
      <c r="I49" s="17">
        <v>1</v>
      </c>
      <c r="J49" s="17">
        <v>100</v>
      </c>
      <c r="K49" s="30">
        <v>0</v>
      </c>
      <c r="L49" s="30">
        <f t="shared" si="1"/>
        <v>-100</v>
      </c>
      <c r="M49" s="17" t="s">
        <v>381</v>
      </c>
      <c r="N49" s="17" t="s">
        <v>555</v>
      </c>
    </row>
    <row r="50" spans="1:14" s="17" customFormat="1" outlineLevel="2" x14ac:dyDescent="0.3">
      <c r="A50" s="17" t="s">
        <v>140</v>
      </c>
      <c r="B50" s="17">
        <v>8</v>
      </c>
      <c r="C50" s="18">
        <v>44864</v>
      </c>
      <c r="D50" s="17">
        <v>16</v>
      </c>
      <c r="E50" s="17" t="s">
        <v>590</v>
      </c>
      <c r="G50" s="17" t="s">
        <v>17</v>
      </c>
      <c r="H50" s="17" t="s">
        <v>291</v>
      </c>
      <c r="I50" s="17">
        <v>20.5</v>
      </c>
      <c r="J50" s="17">
        <v>100</v>
      </c>
      <c r="K50" s="30">
        <v>0</v>
      </c>
      <c r="L50" s="30">
        <f t="shared" si="1"/>
        <v>-100</v>
      </c>
      <c r="M50" s="17" t="s">
        <v>556</v>
      </c>
      <c r="N50" s="17" t="s">
        <v>589</v>
      </c>
    </row>
    <row r="51" spans="1:14" s="5" customFormat="1" outlineLevel="2" x14ac:dyDescent="0.3">
      <c r="A51" s="5" t="s">
        <v>140</v>
      </c>
      <c r="B51" s="5">
        <v>8</v>
      </c>
      <c r="C51" s="6">
        <v>44864</v>
      </c>
      <c r="D51" s="5">
        <v>16</v>
      </c>
      <c r="E51" s="5" t="s">
        <v>182</v>
      </c>
      <c r="F51" s="5" t="s">
        <v>581</v>
      </c>
      <c r="G51" s="5" t="s">
        <v>17</v>
      </c>
      <c r="H51" s="5" t="s">
        <v>32</v>
      </c>
      <c r="I51" s="5">
        <v>-105</v>
      </c>
      <c r="J51" s="5">
        <v>0</v>
      </c>
      <c r="K51" s="32">
        <v>0</v>
      </c>
      <c r="L51" s="32">
        <f t="shared" si="1"/>
        <v>0</v>
      </c>
      <c r="N51" s="5" t="s">
        <v>582</v>
      </c>
    </row>
    <row r="52" spans="1:14" s="9" customFormat="1" outlineLevel="2" x14ac:dyDescent="0.3">
      <c r="A52" s="9" t="s">
        <v>140</v>
      </c>
      <c r="B52" s="9">
        <v>8</v>
      </c>
      <c r="C52" s="10">
        <v>44864</v>
      </c>
      <c r="D52" s="9">
        <v>16</v>
      </c>
      <c r="E52" s="9" t="s">
        <v>363</v>
      </c>
      <c r="F52" s="9" t="s">
        <v>437</v>
      </c>
      <c r="G52" s="9" t="s">
        <v>17</v>
      </c>
      <c r="H52" s="9" t="s">
        <v>20</v>
      </c>
      <c r="I52" s="9">
        <v>44.5</v>
      </c>
      <c r="J52" s="9">
        <v>100</v>
      </c>
      <c r="K52" s="29">
        <v>190.91</v>
      </c>
      <c r="L52" s="29">
        <f t="shared" si="1"/>
        <v>90.91</v>
      </c>
      <c r="M52" s="9" t="s">
        <v>190</v>
      </c>
      <c r="N52" s="9" t="s">
        <v>588</v>
      </c>
    </row>
    <row r="53" spans="1:14" s="9" customFormat="1" outlineLevel="2" x14ac:dyDescent="0.3">
      <c r="A53" s="9" t="s">
        <v>140</v>
      </c>
      <c r="B53" s="9">
        <v>8</v>
      </c>
      <c r="C53" s="10">
        <v>44864</v>
      </c>
      <c r="D53" s="9">
        <v>20</v>
      </c>
      <c r="E53" s="9" t="s">
        <v>170</v>
      </c>
      <c r="F53" s="9" t="s">
        <v>151</v>
      </c>
      <c r="G53" s="9" t="s">
        <v>17</v>
      </c>
      <c r="H53" s="9" t="s">
        <v>28</v>
      </c>
      <c r="I53" s="9">
        <v>11.5</v>
      </c>
      <c r="J53" s="9">
        <v>100</v>
      </c>
      <c r="K53" s="29">
        <v>195.23</v>
      </c>
      <c r="L53" s="29">
        <f t="shared" si="1"/>
        <v>95.22999999999999</v>
      </c>
      <c r="M53" s="9" t="s">
        <v>381</v>
      </c>
      <c r="N53" s="9" t="s">
        <v>571</v>
      </c>
    </row>
    <row r="54" spans="1:14" s="5" customFormat="1" outlineLevel="2" x14ac:dyDescent="0.3">
      <c r="A54" s="5" t="s">
        <v>140</v>
      </c>
      <c r="B54" s="5">
        <v>8</v>
      </c>
      <c r="C54" s="6">
        <v>44864</v>
      </c>
      <c r="D54" s="5">
        <v>20</v>
      </c>
      <c r="E54" s="5" t="s">
        <v>170</v>
      </c>
      <c r="F54" s="5" t="s">
        <v>151</v>
      </c>
      <c r="G54" s="5" t="s">
        <v>17</v>
      </c>
      <c r="H54" s="5" t="s">
        <v>24</v>
      </c>
      <c r="I54" s="5">
        <v>47</v>
      </c>
      <c r="J54" s="5">
        <v>100</v>
      </c>
      <c r="K54" s="32">
        <v>0</v>
      </c>
      <c r="L54" s="32">
        <f t="shared" si="1"/>
        <v>-100</v>
      </c>
      <c r="M54" s="5" t="s">
        <v>190</v>
      </c>
      <c r="N54" s="5" t="s">
        <v>587</v>
      </c>
    </row>
    <row r="55" spans="1:14" s="9" customFormat="1" outlineLevel="2" x14ac:dyDescent="0.3">
      <c r="A55" s="9" t="s">
        <v>140</v>
      </c>
      <c r="B55" s="9">
        <v>8</v>
      </c>
      <c r="C55" s="10">
        <v>44865</v>
      </c>
      <c r="D55" s="9">
        <v>20</v>
      </c>
      <c r="E55" s="9" t="s">
        <v>153</v>
      </c>
      <c r="F55" s="9" t="s">
        <v>371</v>
      </c>
      <c r="G55" s="9" t="s">
        <v>17</v>
      </c>
      <c r="H55" s="9" t="s">
        <v>28</v>
      </c>
      <c r="I55" s="9">
        <v>3.5</v>
      </c>
      <c r="J55" s="9">
        <v>100</v>
      </c>
      <c r="K55" s="29">
        <v>190.9</v>
      </c>
      <c r="L55" s="29">
        <f t="shared" si="1"/>
        <v>90.9</v>
      </c>
      <c r="M55" s="9" t="s">
        <v>190</v>
      </c>
      <c r="N55" s="9" t="s">
        <v>586</v>
      </c>
    </row>
    <row r="56" spans="1:14" s="9" customFormat="1" outlineLevel="2" x14ac:dyDescent="0.3">
      <c r="A56" s="9" t="s">
        <v>140</v>
      </c>
      <c r="B56" s="9">
        <v>8</v>
      </c>
      <c r="C56" s="10">
        <v>44865</v>
      </c>
      <c r="D56" s="9">
        <v>20</v>
      </c>
      <c r="E56" s="9" t="s">
        <v>153</v>
      </c>
      <c r="F56" s="9" t="s">
        <v>371</v>
      </c>
      <c r="G56" s="9" t="s">
        <v>17</v>
      </c>
      <c r="H56" s="9" t="s">
        <v>32</v>
      </c>
      <c r="I56" s="9">
        <v>150</v>
      </c>
      <c r="J56" s="9">
        <v>100</v>
      </c>
      <c r="K56" s="29">
        <v>250</v>
      </c>
      <c r="L56" s="29">
        <f t="shared" si="1"/>
        <v>150</v>
      </c>
      <c r="M56" s="9" t="s">
        <v>381</v>
      </c>
      <c r="N56" s="9" t="s">
        <v>585</v>
      </c>
    </row>
    <row r="57" spans="1:14" outlineLevel="1" x14ac:dyDescent="0.3">
      <c r="A57" s="4" t="s">
        <v>188</v>
      </c>
      <c r="C57" s="1"/>
      <c r="J57">
        <f>SUBTOTAL(9,J35:J56)</f>
        <v>2080</v>
      </c>
      <c r="K57" s="33">
        <f>SUBTOTAL(9,K35:K56)</f>
        <v>1518.85</v>
      </c>
      <c r="L57" s="33">
        <f>SUBTOTAL(9,L35:L56)</f>
        <v>-561.15000000000009</v>
      </c>
    </row>
    <row r="58" spans="1:14" outlineLevel="1" x14ac:dyDescent="0.3">
      <c r="A58" s="4" t="s">
        <v>189</v>
      </c>
      <c r="J58">
        <f>SUBTOTAL(9,J2:J57)</f>
        <v>4990</v>
      </c>
      <c r="K58" s="33">
        <f>SUBTOTAL(9,K2:K57)</f>
        <v>4990.33</v>
      </c>
      <c r="L58" s="33">
        <f>SUBTOTAL(9,L2:L57)</f>
        <v>0.32999999999995566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14E2-5D84-4B93-95C4-93B1F22754FF}">
  <dimension ref="A1:N49"/>
  <sheetViews>
    <sheetView topLeftCell="A28" workbookViewId="0">
      <selection activeCell="A2" sqref="A2:N49"/>
    </sheetView>
  </sheetViews>
  <sheetFormatPr defaultRowHeight="14.4" outlineLevelRow="2" x14ac:dyDescent="0.3"/>
  <cols>
    <col min="3" max="3" width="10.5546875" bestFit="1" customWidth="1"/>
    <col min="5" max="5" width="14.88671875" bestFit="1" customWidth="1"/>
    <col min="6" max="6" width="13.5546875" bestFit="1" customWidth="1"/>
    <col min="8" max="8" width="10.6640625" bestFit="1" customWidth="1"/>
    <col min="11" max="12" width="8.88671875" style="3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10</v>
      </c>
      <c r="L1" s="33" t="s">
        <v>11</v>
      </c>
      <c r="M1" t="s">
        <v>12</v>
      </c>
      <c r="N1" t="s">
        <v>13</v>
      </c>
    </row>
    <row r="2" spans="1:14" s="17" customFormat="1" outlineLevel="2" x14ac:dyDescent="0.3">
      <c r="A2" s="17" t="s">
        <v>14</v>
      </c>
      <c r="B2" s="17">
        <v>7</v>
      </c>
      <c r="C2" s="18">
        <v>44857</v>
      </c>
      <c r="D2" s="17">
        <v>0</v>
      </c>
      <c r="E2" s="17" t="s">
        <v>43</v>
      </c>
      <c r="F2" s="17" t="s">
        <v>22</v>
      </c>
      <c r="G2" s="17" t="s">
        <v>17</v>
      </c>
      <c r="H2" s="17" t="s">
        <v>18</v>
      </c>
      <c r="I2" s="17">
        <v>250</v>
      </c>
      <c r="J2" s="17">
        <v>100</v>
      </c>
      <c r="K2" s="30">
        <v>0</v>
      </c>
      <c r="L2" s="30">
        <f>K2-J2</f>
        <v>-100</v>
      </c>
      <c r="M2" s="17" t="s">
        <v>190</v>
      </c>
      <c r="N2" s="17" t="s">
        <v>553</v>
      </c>
    </row>
    <row r="3" spans="1:14" outlineLevel="1" x14ac:dyDescent="0.3">
      <c r="A3" s="4" t="s">
        <v>186</v>
      </c>
      <c r="C3" s="1"/>
      <c r="J3">
        <f>SUBTOTAL(9,J2:J2)</f>
        <v>100</v>
      </c>
      <c r="K3" s="33">
        <f>SUBTOTAL(9,K2:K2)</f>
        <v>0</v>
      </c>
      <c r="L3" s="33">
        <f>SUBTOTAL(9,L2:L2)</f>
        <v>-100</v>
      </c>
    </row>
    <row r="4" spans="1:14" s="17" customFormat="1" outlineLevel="2" x14ac:dyDescent="0.3">
      <c r="A4" s="17" t="s">
        <v>44</v>
      </c>
      <c r="B4" s="17">
        <v>7</v>
      </c>
      <c r="C4" s="18">
        <v>44856</v>
      </c>
      <c r="D4" s="17">
        <v>12</v>
      </c>
      <c r="E4" s="17" t="s">
        <v>132</v>
      </c>
      <c r="F4" s="17" t="s">
        <v>202</v>
      </c>
      <c r="G4" s="17" t="s">
        <v>17</v>
      </c>
      <c r="H4" s="17" t="s">
        <v>28</v>
      </c>
      <c r="I4" s="17">
        <v>-13.5</v>
      </c>
      <c r="J4" s="17">
        <v>100</v>
      </c>
      <c r="K4" s="30">
        <v>0</v>
      </c>
      <c r="L4" s="30">
        <f t="shared" ref="L4:L47" si="0">K4-J4</f>
        <v>-100</v>
      </c>
      <c r="M4" s="17" t="s">
        <v>381</v>
      </c>
      <c r="N4" s="17" t="s">
        <v>468</v>
      </c>
    </row>
    <row r="5" spans="1:14" s="17" customFormat="1" outlineLevel="2" x14ac:dyDescent="0.3">
      <c r="A5" s="17" t="s">
        <v>44</v>
      </c>
      <c r="B5" s="17">
        <v>7</v>
      </c>
      <c r="C5" s="18">
        <v>44856</v>
      </c>
      <c r="D5" s="17">
        <v>12</v>
      </c>
      <c r="E5" s="17" t="s">
        <v>132</v>
      </c>
      <c r="F5" s="17" t="s">
        <v>202</v>
      </c>
      <c r="G5" s="17" t="s">
        <v>17</v>
      </c>
      <c r="H5" s="17" t="s">
        <v>24</v>
      </c>
      <c r="I5" s="17">
        <v>49.5</v>
      </c>
      <c r="J5" s="17">
        <v>100</v>
      </c>
      <c r="K5" s="30">
        <v>0</v>
      </c>
      <c r="L5" s="30">
        <f t="shared" si="0"/>
        <v>-100</v>
      </c>
      <c r="M5" s="17" t="s">
        <v>190</v>
      </c>
      <c r="N5" s="17" t="s">
        <v>554</v>
      </c>
    </row>
    <row r="6" spans="1:14" s="17" customFormat="1" outlineLevel="2" x14ac:dyDescent="0.3">
      <c r="A6" s="17" t="s">
        <v>44</v>
      </c>
      <c r="B6" s="17">
        <v>7</v>
      </c>
      <c r="C6" s="18">
        <v>44856</v>
      </c>
      <c r="D6" s="17">
        <v>12</v>
      </c>
      <c r="E6" s="17" t="s">
        <v>80</v>
      </c>
      <c r="F6" s="17" t="s">
        <v>340</v>
      </c>
      <c r="G6" s="17" t="s">
        <v>17</v>
      </c>
      <c r="H6" s="17" t="s">
        <v>28</v>
      </c>
      <c r="I6" s="17">
        <v>3</v>
      </c>
      <c r="J6" s="17">
        <v>100</v>
      </c>
      <c r="K6" s="30">
        <v>0</v>
      </c>
      <c r="L6" s="30">
        <f t="shared" si="0"/>
        <v>-100</v>
      </c>
      <c r="M6" s="17" t="s">
        <v>190</v>
      </c>
      <c r="N6" s="17" t="s">
        <v>555</v>
      </c>
    </row>
    <row r="7" spans="1:14" s="17" customFormat="1" outlineLevel="2" x14ac:dyDescent="0.3">
      <c r="A7" s="17" t="s">
        <v>44</v>
      </c>
      <c r="B7" s="17">
        <v>7</v>
      </c>
      <c r="C7" s="18">
        <v>44856</v>
      </c>
      <c r="D7" s="17">
        <v>12</v>
      </c>
      <c r="E7" s="17" t="s">
        <v>78</v>
      </c>
      <c r="F7" s="17" t="s">
        <v>268</v>
      </c>
      <c r="G7" s="17" t="s">
        <v>17</v>
      </c>
      <c r="H7" s="17" t="s">
        <v>20</v>
      </c>
      <c r="I7" s="17">
        <v>50</v>
      </c>
      <c r="J7" s="17">
        <v>100</v>
      </c>
      <c r="K7" s="30">
        <v>0</v>
      </c>
      <c r="L7" s="30">
        <f t="shared" si="0"/>
        <v>-100</v>
      </c>
      <c r="M7" s="17" t="s">
        <v>556</v>
      </c>
      <c r="N7" s="17" t="s">
        <v>557</v>
      </c>
    </row>
    <row r="8" spans="1:14" s="9" customFormat="1" outlineLevel="2" x14ac:dyDescent="0.3">
      <c r="A8" s="9" t="s">
        <v>44</v>
      </c>
      <c r="B8" s="9">
        <v>7</v>
      </c>
      <c r="C8" s="10">
        <v>44856</v>
      </c>
      <c r="D8" s="9">
        <v>12</v>
      </c>
      <c r="E8" s="9" t="s">
        <v>87</v>
      </c>
      <c r="F8" s="9" t="s">
        <v>99</v>
      </c>
      <c r="G8" s="9" t="s">
        <v>17</v>
      </c>
      <c r="H8" s="9" t="s">
        <v>28</v>
      </c>
      <c r="I8" s="9">
        <v>-10</v>
      </c>
      <c r="J8" s="9">
        <v>100</v>
      </c>
      <c r="K8" s="29">
        <v>190.91</v>
      </c>
      <c r="L8" s="29">
        <f t="shared" si="0"/>
        <v>90.91</v>
      </c>
      <c r="M8" s="9" t="s">
        <v>190</v>
      </c>
      <c r="N8" s="9" t="s">
        <v>456</v>
      </c>
    </row>
    <row r="9" spans="1:14" s="17" customFormat="1" outlineLevel="2" x14ac:dyDescent="0.3">
      <c r="A9" s="17" t="s">
        <v>44</v>
      </c>
      <c r="B9" s="17">
        <v>7</v>
      </c>
      <c r="C9" s="18">
        <v>44856</v>
      </c>
      <c r="D9" s="17">
        <v>12</v>
      </c>
      <c r="E9" s="17" t="s">
        <v>346</v>
      </c>
      <c r="F9" s="17" t="s">
        <v>113</v>
      </c>
      <c r="G9" s="17" t="s">
        <v>17</v>
      </c>
      <c r="H9" s="17" t="s">
        <v>28</v>
      </c>
      <c r="I9" s="17">
        <v>-10</v>
      </c>
      <c r="J9" s="17">
        <v>100</v>
      </c>
      <c r="K9" s="30">
        <v>0</v>
      </c>
      <c r="L9" s="30">
        <f t="shared" si="0"/>
        <v>-100</v>
      </c>
      <c r="M9" s="17" t="s">
        <v>381</v>
      </c>
      <c r="N9" s="17" t="s">
        <v>456</v>
      </c>
    </row>
    <row r="10" spans="1:14" s="5" customFormat="1" outlineLevel="2" x14ac:dyDescent="0.3">
      <c r="A10" s="5" t="s">
        <v>44</v>
      </c>
      <c r="B10" s="5">
        <v>7</v>
      </c>
      <c r="C10" s="6">
        <v>44856</v>
      </c>
      <c r="D10" s="5">
        <v>12</v>
      </c>
      <c r="E10" s="5" t="s">
        <v>346</v>
      </c>
      <c r="F10" s="5" t="s">
        <v>113</v>
      </c>
      <c r="G10" s="5" t="s">
        <v>17</v>
      </c>
      <c r="H10" s="5" t="s">
        <v>32</v>
      </c>
      <c r="I10" s="5">
        <v>-320</v>
      </c>
      <c r="J10" s="5">
        <v>0</v>
      </c>
      <c r="K10" s="32">
        <v>0</v>
      </c>
      <c r="L10" s="32">
        <f t="shared" si="0"/>
        <v>0</v>
      </c>
      <c r="N10" s="5" t="s">
        <v>558</v>
      </c>
    </row>
    <row r="11" spans="1:14" s="17" customFormat="1" outlineLevel="2" x14ac:dyDescent="0.3">
      <c r="A11" s="17" t="s">
        <v>44</v>
      </c>
      <c r="B11" s="17">
        <v>7</v>
      </c>
      <c r="C11" s="18">
        <v>44856</v>
      </c>
      <c r="D11" s="17">
        <v>15</v>
      </c>
      <c r="E11" s="17" t="s">
        <v>559</v>
      </c>
      <c r="F11" s="17" t="s">
        <v>72</v>
      </c>
      <c r="G11" s="17" t="s">
        <v>17</v>
      </c>
      <c r="H11" s="17" t="s">
        <v>28</v>
      </c>
      <c r="I11" s="17">
        <v>6</v>
      </c>
      <c r="J11" s="17">
        <v>100</v>
      </c>
      <c r="K11" s="30">
        <v>0</v>
      </c>
      <c r="L11" s="30">
        <f t="shared" si="0"/>
        <v>-100</v>
      </c>
      <c r="M11" s="17" t="s">
        <v>190</v>
      </c>
      <c r="N11" s="17" t="s">
        <v>560</v>
      </c>
    </row>
    <row r="12" spans="1:14" s="9" customFormat="1" outlineLevel="2" x14ac:dyDescent="0.3">
      <c r="A12" s="9" t="s">
        <v>44</v>
      </c>
      <c r="B12" s="9">
        <v>7</v>
      </c>
      <c r="C12" s="10">
        <v>44856</v>
      </c>
      <c r="D12" s="9">
        <v>15</v>
      </c>
      <c r="E12" s="9" t="s">
        <v>60</v>
      </c>
      <c r="F12" s="9" t="s">
        <v>67</v>
      </c>
      <c r="G12" s="9" t="s">
        <v>17</v>
      </c>
      <c r="H12" s="9" t="s">
        <v>28</v>
      </c>
      <c r="I12" s="9">
        <v>-1.5</v>
      </c>
      <c r="J12" s="9">
        <v>100</v>
      </c>
      <c r="K12" s="29">
        <v>190.91</v>
      </c>
      <c r="L12" s="29">
        <f t="shared" si="0"/>
        <v>90.91</v>
      </c>
      <c r="M12" s="9" t="s">
        <v>190</v>
      </c>
      <c r="N12" s="9" t="s">
        <v>561</v>
      </c>
    </row>
    <row r="13" spans="1:14" s="9" customFormat="1" outlineLevel="2" x14ac:dyDescent="0.3">
      <c r="A13" s="9" t="s">
        <v>44</v>
      </c>
      <c r="B13" s="9">
        <v>7</v>
      </c>
      <c r="C13" s="10">
        <v>44856</v>
      </c>
      <c r="D13" s="9">
        <v>15</v>
      </c>
      <c r="E13" s="9" t="s">
        <v>60</v>
      </c>
      <c r="F13" s="9" t="s">
        <v>67</v>
      </c>
      <c r="G13" s="9" t="s">
        <v>17</v>
      </c>
      <c r="H13" s="9" t="s">
        <v>32</v>
      </c>
      <c r="I13" s="9">
        <v>-120</v>
      </c>
      <c r="J13" s="9">
        <v>100</v>
      </c>
      <c r="K13" s="29">
        <v>183.33</v>
      </c>
      <c r="L13" s="29">
        <f t="shared" si="0"/>
        <v>83.330000000000013</v>
      </c>
      <c r="M13" s="9" t="s">
        <v>381</v>
      </c>
      <c r="N13" s="9" t="s">
        <v>562</v>
      </c>
    </row>
    <row r="14" spans="1:14" s="5" customFormat="1" outlineLevel="2" x14ac:dyDescent="0.3">
      <c r="A14" s="5" t="s">
        <v>44</v>
      </c>
      <c r="B14" s="5">
        <v>7</v>
      </c>
      <c r="C14" s="6">
        <v>44856</v>
      </c>
      <c r="D14" s="5">
        <v>15</v>
      </c>
      <c r="E14" s="5" t="s">
        <v>248</v>
      </c>
      <c r="F14" s="5" t="s">
        <v>256</v>
      </c>
      <c r="G14" s="5" t="s">
        <v>17</v>
      </c>
      <c r="H14" s="5" t="s">
        <v>20</v>
      </c>
      <c r="I14" s="5">
        <v>65</v>
      </c>
      <c r="J14" s="5">
        <v>0</v>
      </c>
      <c r="K14" s="32">
        <v>0</v>
      </c>
      <c r="L14" s="32">
        <f t="shared" si="0"/>
        <v>0</v>
      </c>
      <c r="N14" s="5" t="s">
        <v>563</v>
      </c>
    </row>
    <row r="15" spans="1:14" s="17" customFormat="1" outlineLevel="2" x14ac:dyDescent="0.3">
      <c r="A15" s="17" t="s">
        <v>44</v>
      </c>
      <c r="B15" s="17">
        <v>7</v>
      </c>
      <c r="C15" s="18">
        <v>44856</v>
      </c>
      <c r="D15" s="17">
        <v>15</v>
      </c>
      <c r="E15" s="17" t="s">
        <v>564</v>
      </c>
      <c r="F15" s="17" t="s">
        <v>117</v>
      </c>
      <c r="G15" s="17" t="s">
        <v>17</v>
      </c>
      <c r="H15" s="17" t="s">
        <v>24</v>
      </c>
      <c r="I15" s="17">
        <v>53</v>
      </c>
      <c r="J15" s="17">
        <v>100</v>
      </c>
      <c r="K15" s="30">
        <v>0</v>
      </c>
      <c r="L15" s="30">
        <f t="shared" si="0"/>
        <v>-100</v>
      </c>
      <c r="M15" s="17" t="s">
        <v>381</v>
      </c>
      <c r="N15" s="17" t="s">
        <v>565</v>
      </c>
    </row>
    <row r="16" spans="1:14" s="9" customFormat="1" outlineLevel="2" x14ac:dyDescent="0.3">
      <c r="A16" s="9" t="s">
        <v>44</v>
      </c>
      <c r="B16" s="9">
        <v>7</v>
      </c>
      <c r="C16" s="10">
        <v>44856</v>
      </c>
      <c r="D16" s="9">
        <v>19</v>
      </c>
      <c r="E16" s="9" t="s">
        <v>447</v>
      </c>
      <c r="F16" s="9" t="s">
        <v>390</v>
      </c>
      <c r="G16" s="9" t="s">
        <v>17</v>
      </c>
      <c r="H16" s="9" t="s">
        <v>20</v>
      </c>
      <c r="I16" s="9">
        <v>61.5</v>
      </c>
      <c r="J16" s="9">
        <v>100</v>
      </c>
      <c r="K16" s="29">
        <v>190.91</v>
      </c>
      <c r="L16" s="29">
        <f t="shared" si="0"/>
        <v>90.91</v>
      </c>
      <c r="M16" s="9" t="s">
        <v>190</v>
      </c>
      <c r="N16" s="9" t="s">
        <v>566</v>
      </c>
    </row>
    <row r="17" spans="1:14" s="9" customFormat="1" outlineLevel="2" x14ac:dyDescent="0.3">
      <c r="A17" s="9" t="s">
        <v>44</v>
      </c>
      <c r="B17" s="9">
        <v>7</v>
      </c>
      <c r="C17" s="10">
        <v>44856</v>
      </c>
      <c r="D17" s="9">
        <v>19</v>
      </c>
      <c r="E17" s="9" t="s">
        <v>210</v>
      </c>
      <c r="F17" s="9" t="s">
        <v>68</v>
      </c>
      <c r="G17" s="9" t="s">
        <v>17</v>
      </c>
      <c r="H17" s="9" t="s">
        <v>28</v>
      </c>
      <c r="I17" s="9">
        <v>-4.5</v>
      </c>
      <c r="J17" s="9">
        <v>100</v>
      </c>
      <c r="K17" s="29">
        <v>190.9</v>
      </c>
      <c r="L17" s="29">
        <f t="shared" si="0"/>
        <v>90.9</v>
      </c>
      <c r="M17" s="9" t="s">
        <v>381</v>
      </c>
      <c r="N17" s="9" t="s">
        <v>567</v>
      </c>
    </row>
    <row r="18" spans="1:14" s="17" customFormat="1" outlineLevel="2" x14ac:dyDescent="0.3">
      <c r="A18" s="17" t="s">
        <v>44</v>
      </c>
      <c r="B18" s="17">
        <v>7</v>
      </c>
      <c r="C18" s="18">
        <v>44856</v>
      </c>
      <c r="D18" s="17">
        <v>19</v>
      </c>
      <c r="E18" s="17" t="s">
        <v>249</v>
      </c>
      <c r="F18" s="17" t="s">
        <v>410</v>
      </c>
      <c r="G18" s="17" t="s">
        <v>17</v>
      </c>
      <c r="H18" s="17" t="s">
        <v>28</v>
      </c>
      <c r="I18" s="17">
        <v>-3</v>
      </c>
      <c r="J18" s="17">
        <v>100</v>
      </c>
      <c r="K18" s="30">
        <v>0</v>
      </c>
      <c r="L18" s="30">
        <f t="shared" si="0"/>
        <v>-100</v>
      </c>
      <c r="M18" s="17" t="s">
        <v>190</v>
      </c>
      <c r="N18" s="17" t="s">
        <v>463</v>
      </c>
    </row>
    <row r="19" spans="1:14" s="5" customFormat="1" outlineLevel="2" x14ac:dyDescent="0.3">
      <c r="A19" s="5" t="s">
        <v>44</v>
      </c>
      <c r="B19" s="5">
        <v>7</v>
      </c>
      <c r="C19" s="6">
        <v>44856</v>
      </c>
      <c r="D19" s="5">
        <v>19</v>
      </c>
      <c r="E19" s="5" t="s">
        <v>249</v>
      </c>
      <c r="F19" s="5" t="s">
        <v>410</v>
      </c>
      <c r="G19" s="5" t="s">
        <v>17</v>
      </c>
      <c r="H19" s="5" t="s">
        <v>32</v>
      </c>
      <c r="I19" s="5">
        <v>-150</v>
      </c>
      <c r="J19" s="5">
        <v>0</v>
      </c>
      <c r="K19" s="32">
        <v>0</v>
      </c>
      <c r="L19" s="32">
        <f t="shared" si="0"/>
        <v>0</v>
      </c>
      <c r="N19" s="5" t="s">
        <v>568</v>
      </c>
    </row>
    <row r="20" spans="1:14" s="9" customFormat="1" outlineLevel="2" x14ac:dyDescent="0.3">
      <c r="A20" s="9" t="s">
        <v>44</v>
      </c>
      <c r="B20" s="9">
        <v>7</v>
      </c>
      <c r="C20" s="10">
        <v>44856</v>
      </c>
      <c r="D20" s="9">
        <v>21</v>
      </c>
      <c r="E20" s="9" t="s">
        <v>569</v>
      </c>
      <c r="F20" s="9" t="s">
        <v>540</v>
      </c>
      <c r="G20" s="9" t="s">
        <v>17</v>
      </c>
      <c r="H20" s="9" t="s">
        <v>20</v>
      </c>
      <c r="I20" s="9">
        <v>36</v>
      </c>
      <c r="J20" s="9">
        <v>100</v>
      </c>
      <c r="K20" s="29">
        <v>190.91</v>
      </c>
      <c r="L20" s="29">
        <f t="shared" si="0"/>
        <v>90.91</v>
      </c>
      <c r="M20" s="9" t="s">
        <v>190</v>
      </c>
      <c r="N20" s="9" t="s">
        <v>570</v>
      </c>
    </row>
    <row r="21" spans="1:14" s="17" customFormat="1" outlineLevel="2" x14ac:dyDescent="0.3">
      <c r="A21" s="17" t="s">
        <v>44</v>
      </c>
      <c r="B21" s="17">
        <v>7</v>
      </c>
      <c r="C21" s="18">
        <v>44856</v>
      </c>
      <c r="D21" s="17">
        <v>20</v>
      </c>
      <c r="E21" s="17" t="s">
        <v>135</v>
      </c>
      <c r="G21" s="17" t="s">
        <v>17</v>
      </c>
      <c r="H21" s="17" t="s">
        <v>32</v>
      </c>
      <c r="I21" s="17">
        <v>1200</v>
      </c>
      <c r="J21" s="17">
        <v>50</v>
      </c>
      <c r="K21" s="30">
        <v>0</v>
      </c>
      <c r="L21" s="30">
        <f t="shared" si="0"/>
        <v>-50</v>
      </c>
      <c r="M21" s="17" t="s">
        <v>381</v>
      </c>
      <c r="N21" s="17" t="s">
        <v>196</v>
      </c>
    </row>
    <row r="22" spans="1:14" s="17" customFormat="1" outlineLevel="2" x14ac:dyDescent="0.3">
      <c r="A22" s="17" t="s">
        <v>44</v>
      </c>
      <c r="B22" s="17">
        <v>7</v>
      </c>
      <c r="C22" s="18">
        <v>44856</v>
      </c>
      <c r="D22" s="17">
        <v>0</v>
      </c>
      <c r="E22" s="17" t="s">
        <v>464</v>
      </c>
      <c r="G22" s="17" t="s">
        <v>17</v>
      </c>
      <c r="H22" s="17" t="s">
        <v>32</v>
      </c>
      <c r="I22" s="17">
        <v>430</v>
      </c>
      <c r="J22" s="17">
        <v>50</v>
      </c>
      <c r="K22" s="30">
        <v>0</v>
      </c>
      <c r="L22" s="30">
        <f t="shared" si="0"/>
        <v>-50</v>
      </c>
      <c r="M22" s="17" t="s">
        <v>381</v>
      </c>
      <c r="N22" s="17" t="s">
        <v>196</v>
      </c>
    </row>
    <row r="23" spans="1:14" s="9" customFormat="1" outlineLevel="2" x14ac:dyDescent="0.3">
      <c r="A23" s="9" t="s">
        <v>44</v>
      </c>
      <c r="B23" s="9">
        <v>7</v>
      </c>
      <c r="C23" s="10">
        <v>44856</v>
      </c>
      <c r="D23" s="9">
        <v>0</v>
      </c>
      <c r="E23" s="9" t="s">
        <v>201</v>
      </c>
      <c r="G23" s="9" t="s">
        <v>17</v>
      </c>
      <c r="H23" s="9" t="s">
        <v>32</v>
      </c>
      <c r="I23" s="9">
        <v>410</v>
      </c>
      <c r="J23" s="9">
        <v>50</v>
      </c>
      <c r="K23" s="29">
        <v>255</v>
      </c>
      <c r="L23" s="29">
        <f t="shared" si="0"/>
        <v>205</v>
      </c>
      <c r="M23" s="9" t="s">
        <v>381</v>
      </c>
      <c r="N23" s="9" t="s">
        <v>196</v>
      </c>
    </row>
    <row r="24" spans="1:14" outlineLevel="1" x14ac:dyDescent="0.3">
      <c r="A24" s="4" t="s">
        <v>187</v>
      </c>
      <c r="C24" s="1"/>
      <c r="J24">
        <f>SUBTOTAL(9,J4:J23)</f>
        <v>1550</v>
      </c>
      <c r="K24" s="33">
        <f>SUBTOTAL(9,K4:K23)</f>
        <v>1392.87</v>
      </c>
      <c r="L24" s="33">
        <f>SUBTOTAL(9,L4:L23)</f>
        <v>-157.13000000000011</v>
      </c>
    </row>
    <row r="25" spans="1:14" s="9" customFormat="1" outlineLevel="2" x14ac:dyDescent="0.3">
      <c r="A25" s="9" t="s">
        <v>140</v>
      </c>
      <c r="B25" s="9">
        <v>7</v>
      </c>
      <c r="C25" s="10">
        <v>44854</v>
      </c>
      <c r="D25" s="9">
        <v>20</v>
      </c>
      <c r="E25" s="9" t="s">
        <v>143</v>
      </c>
      <c r="F25" s="9" t="s">
        <v>165</v>
      </c>
      <c r="G25" s="9" t="s">
        <v>17</v>
      </c>
      <c r="H25" s="9" t="s">
        <v>24</v>
      </c>
      <c r="I25" s="9">
        <v>43.5</v>
      </c>
      <c r="J25" s="9">
        <v>100</v>
      </c>
      <c r="K25" s="29">
        <v>190.9</v>
      </c>
      <c r="L25" s="29">
        <f t="shared" si="0"/>
        <v>90.9</v>
      </c>
      <c r="M25" s="9" t="s">
        <v>190</v>
      </c>
      <c r="N25" s="9" t="s">
        <v>485</v>
      </c>
    </row>
    <row r="26" spans="1:14" s="9" customFormat="1" outlineLevel="2" x14ac:dyDescent="0.3">
      <c r="A26" s="9" t="s">
        <v>140</v>
      </c>
      <c r="B26" s="9">
        <v>7</v>
      </c>
      <c r="C26" s="10">
        <v>44857</v>
      </c>
      <c r="D26" s="9">
        <v>13</v>
      </c>
      <c r="E26" s="9" t="s">
        <v>376</v>
      </c>
      <c r="F26" s="9" t="s">
        <v>356</v>
      </c>
      <c r="G26" s="9" t="s">
        <v>17</v>
      </c>
      <c r="H26" s="9" t="s">
        <v>28</v>
      </c>
      <c r="I26" s="9">
        <v>-2.5</v>
      </c>
      <c r="J26" s="9">
        <v>100</v>
      </c>
      <c r="K26" s="29">
        <v>190.91</v>
      </c>
      <c r="L26" s="29">
        <f t="shared" si="0"/>
        <v>90.91</v>
      </c>
      <c r="M26" s="9" t="s">
        <v>190</v>
      </c>
      <c r="N26" s="9" t="s">
        <v>561</v>
      </c>
    </row>
    <row r="27" spans="1:14" s="9" customFormat="1" outlineLevel="2" x14ac:dyDescent="0.3">
      <c r="A27" s="9" t="s">
        <v>140</v>
      </c>
      <c r="B27" s="9">
        <v>7</v>
      </c>
      <c r="C27" s="10">
        <v>44857</v>
      </c>
      <c r="D27" s="9">
        <v>13</v>
      </c>
      <c r="E27" s="9" t="s">
        <v>376</v>
      </c>
      <c r="F27" s="9" t="s">
        <v>356</v>
      </c>
      <c r="G27" s="9" t="s">
        <v>17</v>
      </c>
      <c r="H27" s="9" t="s">
        <v>32</v>
      </c>
      <c r="I27" s="9">
        <v>-135</v>
      </c>
      <c r="J27" s="9">
        <v>135</v>
      </c>
      <c r="K27" s="29">
        <v>235</v>
      </c>
      <c r="L27" s="29">
        <f t="shared" si="0"/>
        <v>100</v>
      </c>
      <c r="M27" s="9" t="s">
        <v>381</v>
      </c>
      <c r="N27" s="9" t="s">
        <v>562</v>
      </c>
    </row>
    <row r="28" spans="1:14" s="17" customFormat="1" outlineLevel="2" x14ac:dyDescent="0.3">
      <c r="A28" s="17" t="s">
        <v>140</v>
      </c>
      <c r="B28" s="17">
        <v>7</v>
      </c>
      <c r="C28" s="18">
        <v>44857</v>
      </c>
      <c r="D28" s="17">
        <v>13</v>
      </c>
      <c r="E28" s="17" t="s">
        <v>161</v>
      </c>
      <c r="F28" s="17" t="s">
        <v>363</v>
      </c>
      <c r="G28" s="17" t="s">
        <v>17</v>
      </c>
      <c r="H28" s="17" t="s">
        <v>28</v>
      </c>
      <c r="I28" s="17">
        <v>-3</v>
      </c>
      <c r="J28" s="17">
        <v>100</v>
      </c>
      <c r="K28" s="30">
        <v>0</v>
      </c>
      <c r="L28" s="30">
        <f t="shared" si="0"/>
        <v>-100</v>
      </c>
      <c r="M28" s="17" t="s">
        <v>190</v>
      </c>
      <c r="N28" s="17" t="s">
        <v>463</v>
      </c>
    </row>
    <row r="29" spans="1:14" s="17" customFormat="1" outlineLevel="2" x14ac:dyDescent="0.3">
      <c r="A29" s="17" t="s">
        <v>140</v>
      </c>
      <c r="B29" s="17">
        <v>7</v>
      </c>
      <c r="C29" s="18">
        <v>44857</v>
      </c>
      <c r="D29" s="17">
        <v>13</v>
      </c>
      <c r="E29" s="17" t="s">
        <v>161</v>
      </c>
      <c r="F29" s="17" t="s">
        <v>363</v>
      </c>
      <c r="G29" s="17" t="s">
        <v>17</v>
      </c>
      <c r="H29" s="17" t="s">
        <v>32</v>
      </c>
      <c r="I29" s="17">
        <v>-155</v>
      </c>
      <c r="J29" s="17">
        <v>125</v>
      </c>
      <c r="K29" s="30">
        <v>0</v>
      </c>
      <c r="L29" s="30">
        <f t="shared" si="0"/>
        <v>-125</v>
      </c>
      <c r="M29" s="17" t="s">
        <v>381</v>
      </c>
      <c r="N29" s="17" t="s">
        <v>568</v>
      </c>
    </row>
    <row r="30" spans="1:14" s="9" customFormat="1" outlineLevel="2" x14ac:dyDescent="0.3">
      <c r="A30" s="9" t="s">
        <v>140</v>
      </c>
      <c r="B30" s="9">
        <v>7</v>
      </c>
      <c r="C30" s="10">
        <v>44857</v>
      </c>
      <c r="D30" s="9">
        <v>13</v>
      </c>
      <c r="E30" s="9" t="s">
        <v>166</v>
      </c>
      <c r="F30" s="9" t="s">
        <v>178</v>
      </c>
      <c r="G30" s="9" t="s">
        <v>17</v>
      </c>
      <c r="H30" s="9" t="s">
        <v>28</v>
      </c>
      <c r="I30" s="9">
        <v>13.5</v>
      </c>
      <c r="J30" s="9">
        <v>80</v>
      </c>
      <c r="K30" s="29">
        <v>148</v>
      </c>
      <c r="L30" s="29">
        <f t="shared" si="0"/>
        <v>68</v>
      </c>
      <c r="M30" s="9" t="s">
        <v>556</v>
      </c>
      <c r="N30" s="9" t="s">
        <v>571</v>
      </c>
    </row>
    <row r="31" spans="1:14" s="9" customFormat="1" outlineLevel="2" x14ac:dyDescent="0.3">
      <c r="A31" s="9" t="s">
        <v>140</v>
      </c>
      <c r="B31" s="9">
        <v>7</v>
      </c>
      <c r="C31" s="10">
        <v>44857</v>
      </c>
      <c r="D31" s="9">
        <v>13</v>
      </c>
      <c r="E31" s="9" t="s">
        <v>166</v>
      </c>
      <c r="G31" s="9" t="s">
        <v>17</v>
      </c>
      <c r="H31" s="9" t="s">
        <v>291</v>
      </c>
      <c r="I31" s="9">
        <v>12.5</v>
      </c>
      <c r="J31" s="9">
        <v>80</v>
      </c>
      <c r="K31" s="29">
        <v>146.66</v>
      </c>
      <c r="L31" s="29">
        <f t="shared" si="0"/>
        <v>66.66</v>
      </c>
      <c r="M31" s="9" t="s">
        <v>381</v>
      </c>
      <c r="N31" s="9" t="s">
        <v>468</v>
      </c>
    </row>
    <row r="32" spans="1:14" s="17" customFormat="1" ht="13.8" customHeight="1" outlineLevel="2" x14ac:dyDescent="0.3">
      <c r="A32" s="17" t="s">
        <v>140</v>
      </c>
      <c r="B32" s="17">
        <v>7</v>
      </c>
      <c r="C32" s="18">
        <v>44857</v>
      </c>
      <c r="D32" s="17">
        <v>13</v>
      </c>
      <c r="E32" s="17" t="s">
        <v>178</v>
      </c>
      <c r="F32" s="17" t="s">
        <v>166</v>
      </c>
      <c r="G32" s="17" t="s">
        <v>17</v>
      </c>
      <c r="H32" s="17" t="s">
        <v>24</v>
      </c>
      <c r="I32" s="17">
        <v>39</v>
      </c>
      <c r="J32" s="17">
        <v>100</v>
      </c>
      <c r="K32" s="30">
        <v>0</v>
      </c>
      <c r="L32" s="30">
        <f t="shared" si="0"/>
        <v>-100</v>
      </c>
      <c r="M32" s="17" t="s">
        <v>381</v>
      </c>
      <c r="N32" s="17" t="s">
        <v>572</v>
      </c>
    </row>
    <row r="33" spans="1:14" s="17" customFormat="1" outlineLevel="2" x14ac:dyDescent="0.3">
      <c r="A33" s="17" t="s">
        <v>140</v>
      </c>
      <c r="B33" s="17">
        <v>7</v>
      </c>
      <c r="C33" s="18">
        <v>44857</v>
      </c>
      <c r="D33" s="17">
        <v>13</v>
      </c>
      <c r="E33" s="17" t="s">
        <v>152</v>
      </c>
      <c r="F33" s="17" t="s">
        <v>371</v>
      </c>
      <c r="G33" s="17" t="s">
        <v>17</v>
      </c>
      <c r="H33" s="17" t="s">
        <v>28</v>
      </c>
      <c r="I33" s="17">
        <v>6.5</v>
      </c>
      <c r="J33" s="17">
        <v>100</v>
      </c>
      <c r="K33" s="30">
        <v>0</v>
      </c>
      <c r="L33" s="30">
        <f t="shared" si="0"/>
        <v>-100</v>
      </c>
      <c r="M33" s="17" t="s">
        <v>381</v>
      </c>
      <c r="N33" s="17" t="s">
        <v>560</v>
      </c>
    </row>
    <row r="34" spans="1:14" s="17" customFormat="1" ht="13.2" customHeight="1" outlineLevel="2" x14ac:dyDescent="0.3">
      <c r="A34" s="17" t="s">
        <v>140</v>
      </c>
      <c r="B34" s="17">
        <v>7</v>
      </c>
      <c r="C34" s="18">
        <v>44857</v>
      </c>
      <c r="D34" s="17">
        <v>13</v>
      </c>
      <c r="E34" s="17" t="s">
        <v>141</v>
      </c>
      <c r="G34" s="17" t="s">
        <v>17</v>
      </c>
      <c r="H34" s="17" t="s">
        <v>302</v>
      </c>
      <c r="I34" s="17">
        <v>27.5</v>
      </c>
      <c r="J34" s="17">
        <v>100</v>
      </c>
      <c r="K34" s="30">
        <v>0</v>
      </c>
      <c r="L34" s="30">
        <f t="shared" si="0"/>
        <v>-100</v>
      </c>
      <c r="M34" s="17" t="s">
        <v>381</v>
      </c>
      <c r="N34" s="17" t="s">
        <v>573</v>
      </c>
    </row>
    <row r="35" spans="1:14" s="9" customFormat="1" outlineLevel="2" x14ac:dyDescent="0.3">
      <c r="A35" s="9" t="s">
        <v>140</v>
      </c>
      <c r="B35" s="9">
        <v>7</v>
      </c>
      <c r="C35" s="10">
        <v>44857</v>
      </c>
      <c r="D35" s="9">
        <v>13</v>
      </c>
      <c r="E35" s="9" t="s">
        <v>170</v>
      </c>
      <c r="F35" s="9" t="s">
        <v>479</v>
      </c>
      <c r="G35" s="9" t="s">
        <v>17</v>
      </c>
      <c r="H35" s="9" t="s">
        <v>24</v>
      </c>
      <c r="I35" s="9">
        <v>41.5</v>
      </c>
      <c r="J35" s="9">
        <v>100</v>
      </c>
      <c r="K35" s="29">
        <v>190.91</v>
      </c>
      <c r="L35" s="29">
        <f t="shared" si="0"/>
        <v>90.91</v>
      </c>
      <c r="M35" s="9" t="s">
        <v>190</v>
      </c>
      <c r="N35" s="9" t="s">
        <v>574</v>
      </c>
    </row>
    <row r="36" spans="1:14" s="17" customFormat="1" outlineLevel="2" x14ac:dyDescent="0.3">
      <c r="A36" s="17" t="s">
        <v>140</v>
      </c>
      <c r="B36" s="17">
        <v>7</v>
      </c>
      <c r="C36" s="18">
        <v>44857</v>
      </c>
      <c r="D36" s="17">
        <v>13</v>
      </c>
      <c r="E36" s="17" t="s">
        <v>170</v>
      </c>
      <c r="G36" s="17" t="s">
        <v>17</v>
      </c>
      <c r="H36" s="17" t="s">
        <v>291</v>
      </c>
      <c r="I36" s="17">
        <v>23.5</v>
      </c>
      <c r="J36" s="17">
        <v>100</v>
      </c>
      <c r="K36" s="30">
        <v>0</v>
      </c>
      <c r="L36" s="30">
        <f t="shared" si="0"/>
        <v>-100</v>
      </c>
      <c r="M36" s="17" t="s">
        <v>381</v>
      </c>
      <c r="N36" s="17" t="s">
        <v>575</v>
      </c>
    </row>
    <row r="37" spans="1:14" s="9" customFormat="1" outlineLevel="2" x14ac:dyDescent="0.3">
      <c r="A37" s="9" t="s">
        <v>140</v>
      </c>
      <c r="B37" s="9">
        <v>7</v>
      </c>
      <c r="C37" s="10">
        <v>44857</v>
      </c>
      <c r="D37" s="9">
        <v>13</v>
      </c>
      <c r="E37" s="9" t="s">
        <v>155</v>
      </c>
      <c r="F37" s="9" t="s">
        <v>370</v>
      </c>
      <c r="G37" s="9" t="s">
        <v>17</v>
      </c>
      <c r="H37" s="9" t="s">
        <v>20</v>
      </c>
      <c r="I37" s="9">
        <v>49.5</v>
      </c>
      <c r="J37" s="9">
        <v>100</v>
      </c>
      <c r="K37" s="29">
        <v>195.23</v>
      </c>
      <c r="L37" s="29">
        <f t="shared" si="0"/>
        <v>95.22999999999999</v>
      </c>
      <c r="M37" s="9" t="s">
        <v>381</v>
      </c>
      <c r="N37" s="9" t="s">
        <v>576</v>
      </c>
    </row>
    <row r="38" spans="1:14" s="9" customFormat="1" outlineLevel="2" x14ac:dyDescent="0.3">
      <c r="A38" s="9" t="s">
        <v>140</v>
      </c>
      <c r="B38" s="9">
        <v>7</v>
      </c>
      <c r="C38" s="10">
        <v>44857</v>
      </c>
      <c r="D38" s="9">
        <v>13</v>
      </c>
      <c r="E38" s="9" t="s">
        <v>577</v>
      </c>
      <c r="G38" s="9" t="s">
        <v>17</v>
      </c>
      <c r="H38" s="9" t="s">
        <v>302</v>
      </c>
      <c r="I38" s="9">
        <v>28.5</v>
      </c>
      <c r="J38" s="9">
        <v>100</v>
      </c>
      <c r="K38" s="29">
        <v>190.91</v>
      </c>
      <c r="L38" s="29">
        <f t="shared" si="0"/>
        <v>90.91</v>
      </c>
      <c r="M38" s="9" t="s">
        <v>556</v>
      </c>
      <c r="N38" s="9" t="s">
        <v>578</v>
      </c>
    </row>
    <row r="39" spans="1:14" s="9" customFormat="1" outlineLevel="2" x14ac:dyDescent="0.3">
      <c r="A39" s="9" t="s">
        <v>140</v>
      </c>
      <c r="B39" s="9">
        <v>7</v>
      </c>
      <c r="C39" s="10">
        <v>44857</v>
      </c>
      <c r="D39" s="9">
        <v>13</v>
      </c>
      <c r="E39" s="9" t="s">
        <v>579</v>
      </c>
      <c r="G39" s="9" t="s">
        <v>17</v>
      </c>
      <c r="H39" s="9" t="s">
        <v>302</v>
      </c>
      <c r="I39" s="9">
        <v>27</v>
      </c>
      <c r="J39" s="9">
        <v>100</v>
      </c>
      <c r="K39" s="29">
        <v>185</v>
      </c>
      <c r="L39" s="29">
        <f t="shared" si="0"/>
        <v>85</v>
      </c>
      <c r="M39" s="9" t="s">
        <v>556</v>
      </c>
      <c r="N39" s="9" t="s">
        <v>573</v>
      </c>
    </row>
    <row r="40" spans="1:14" s="17" customFormat="1" outlineLevel="2" x14ac:dyDescent="0.3">
      <c r="A40" s="17" t="s">
        <v>140</v>
      </c>
      <c r="B40" s="17">
        <v>7</v>
      </c>
      <c r="C40" s="18">
        <v>44857</v>
      </c>
      <c r="D40" s="17">
        <v>16</v>
      </c>
      <c r="E40" s="17" t="s">
        <v>172</v>
      </c>
      <c r="F40" s="17" t="s">
        <v>351</v>
      </c>
      <c r="G40" s="17" t="s">
        <v>17</v>
      </c>
      <c r="H40" s="17" t="s">
        <v>28</v>
      </c>
      <c r="I40" s="17">
        <v>2.5</v>
      </c>
      <c r="J40" s="17">
        <v>100</v>
      </c>
      <c r="K40" s="30">
        <v>0</v>
      </c>
      <c r="L40" s="30">
        <f t="shared" si="0"/>
        <v>-100</v>
      </c>
      <c r="M40" s="17" t="s">
        <v>190</v>
      </c>
      <c r="N40" s="17" t="s">
        <v>580</v>
      </c>
    </row>
    <row r="41" spans="1:14" s="17" customFormat="1" outlineLevel="2" x14ac:dyDescent="0.3">
      <c r="A41" s="17" t="s">
        <v>140</v>
      </c>
      <c r="B41" s="17">
        <v>7</v>
      </c>
      <c r="C41" s="18">
        <v>44857</v>
      </c>
      <c r="D41" s="17">
        <v>16</v>
      </c>
      <c r="E41" s="17" t="s">
        <v>351</v>
      </c>
      <c r="F41" s="17" t="s">
        <v>172</v>
      </c>
      <c r="G41" s="17" t="s">
        <v>17</v>
      </c>
      <c r="H41" s="17" t="s">
        <v>24</v>
      </c>
      <c r="I41" s="17">
        <v>36.5</v>
      </c>
      <c r="J41" s="17">
        <v>100</v>
      </c>
      <c r="K41" s="30">
        <v>0</v>
      </c>
      <c r="L41" s="30">
        <f t="shared" si="0"/>
        <v>-100</v>
      </c>
      <c r="M41" s="17" t="s">
        <v>381</v>
      </c>
      <c r="N41" s="17" t="s">
        <v>572</v>
      </c>
    </row>
    <row r="42" spans="1:14" s="5" customFormat="1" outlineLevel="2" x14ac:dyDescent="0.3">
      <c r="A42" s="5" t="s">
        <v>140</v>
      </c>
      <c r="B42" s="5">
        <v>7</v>
      </c>
      <c r="C42" s="6">
        <v>44857</v>
      </c>
      <c r="D42" s="5">
        <v>16</v>
      </c>
      <c r="E42" s="5" t="s">
        <v>172</v>
      </c>
      <c r="F42" s="5" t="s">
        <v>351</v>
      </c>
      <c r="G42" s="5" t="s">
        <v>17</v>
      </c>
      <c r="H42" s="5" t="s">
        <v>32</v>
      </c>
      <c r="I42" s="5">
        <v>100</v>
      </c>
      <c r="J42" s="5">
        <v>0</v>
      </c>
      <c r="K42" s="32">
        <v>0</v>
      </c>
      <c r="L42" s="32">
        <f t="shared" si="0"/>
        <v>0</v>
      </c>
      <c r="N42" s="5" t="s">
        <v>562</v>
      </c>
    </row>
    <row r="43" spans="1:14" s="17" customFormat="1" outlineLevel="2" x14ac:dyDescent="0.3">
      <c r="A43" s="17" t="s">
        <v>140</v>
      </c>
      <c r="B43" s="17">
        <v>7</v>
      </c>
      <c r="C43" s="18">
        <v>44857</v>
      </c>
      <c r="D43" s="17">
        <v>16</v>
      </c>
      <c r="E43" s="17" t="s">
        <v>581</v>
      </c>
      <c r="F43" s="17" t="s">
        <v>179</v>
      </c>
      <c r="G43" s="17" t="s">
        <v>17</v>
      </c>
      <c r="H43" s="17" t="s">
        <v>28</v>
      </c>
      <c r="I43" s="17">
        <v>1.5</v>
      </c>
      <c r="J43" s="17">
        <v>100</v>
      </c>
      <c r="K43" s="30">
        <v>0</v>
      </c>
      <c r="L43" s="30">
        <f t="shared" si="0"/>
        <v>-100</v>
      </c>
      <c r="M43" s="17" t="s">
        <v>190</v>
      </c>
      <c r="N43" s="17" t="s">
        <v>555</v>
      </c>
    </row>
    <row r="44" spans="1:14" s="17" customFormat="1" outlineLevel="2" x14ac:dyDescent="0.3">
      <c r="A44" s="17" t="s">
        <v>140</v>
      </c>
      <c r="B44" s="17">
        <v>7</v>
      </c>
      <c r="C44" s="18">
        <v>44857</v>
      </c>
      <c r="D44" s="17">
        <v>16</v>
      </c>
      <c r="E44" s="17" t="s">
        <v>581</v>
      </c>
      <c r="F44" s="17" t="s">
        <v>179</v>
      </c>
      <c r="G44" s="17" t="s">
        <v>17</v>
      </c>
      <c r="H44" s="17" t="s">
        <v>32</v>
      </c>
      <c r="I44" s="17">
        <v>125</v>
      </c>
      <c r="J44" s="17">
        <v>100</v>
      </c>
      <c r="K44" s="30">
        <v>0</v>
      </c>
      <c r="L44" s="30">
        <f t="shared" si="0"/>
        <v>-100</v>
      </c>
      <c r="M44" s="17" t="s">
        <v>381</v>
      </c>
      <c r="N44" s="17" t="s">
        <v>582</v>
      </c>
    </row>
    <row r="45" spans="1:14" s="17" customFormat="1" outlineLevel="2" x14ac:dyDescent="0.3">
      <c r="A45" s="17" t="s">
        <v>140</v>
      </c>
      <c r="B45" s="17">
        <v>7</v>
      </c>
      <c r="C45" s="18">
        <v>44857</v>
      </c>
      <c r="D45" s="17">
        <v>16</v>
      </c>
      <c r="E45" s="17" t="s">
        <v>437</v>
      </c>
      <c r="F45" s="17" t="s">
        <v>159</v>
      </c>
      <c r="G45" s="17" t="s">
        <v>17</v>
      </c>
      <c r="H45" s="17" t="s">
        <v>20</v>
      </c>
      <c r="I45" s="17">
        <v>51</v>
      </c>
      <c r="J45" s="17">
        <v>100</v>
      </c>
      <c r="K45" s="30">
        <v>0</v>
      </c>
      <c r="L45" s="30">
        <f t="shared" si="0"/>
        <v>-100</v>
      </c>
      <c r="M45" s="17" t="s">
        <v>190</v>
      </c>
      <c r="N45" s="17" t="s">
        <v>583</v>
      </c>
    </row>
    <row r="46" spans="1:14" s="9" customFormat="1" outlineLevel="2" x14ac:dyDescent="0.3">
      <c r="A46" s="9" t="s">
        <v>140</v>
      </c>
      <c r="B46" s="9">
        <v>7</v>
      </c>
      <c r="C46" s="10">
        <v>44858</v>
      </c>
      <c r="D46" s="9">
        <v>20</v>
      </c>
      <c r="E46" s="9" t="s">
        <v>374</v>
      </c>
      <c r="F46" s="9" t="s">
        <v>169</v>
      </c>
      <c r="G46" s="9" t="s">
        <v>17</v>
      </c>
      <c r="H46" s="9" t="s">
        <v>24</v>
      </c>
      <c r="I46" s="9">
        <v>40</v>
      </c>
      <c r="J46" s="9">
        <v>100</v>
      </c>
      <c r="K46" s="29">
        <v>190.91</v>
      </c>
      <c r="L46" s="29">
        <f t="shared" si="0"/>
        <v>90.91</v>
      </c>
      <c r="M46" s="9" t="s">
        <v>190</v>
      </c>
      <c r="N46" s="9" t="s">
        <v>572</v>
      </c>
    </row>
    <row r="47" spans="1:14" s="5" customFormat="1" outlineLevel="2" x14ac:dyDescent="0.3">
      <c r="A47" s="5" t="s">
        <v>140</v>
      </c>
      <c r="B47" s="5">
        <v>7</v>
      </c>
      <c r="C47" s="6">
        <v>44858</v>
      </c>
      <c r="D47" s="5">
        <v>20</v>
      </c>
      <c r="E47" s="5" t="s">
        <v>374</v>
      </c>
      <c r="G47" s="5" t="s">
        <v>17</v>
      </c>
      <c r="H47" s="5" t="s">
        <v>291</v>
      </c>
      <c r="I47" s="5">
        <v>14</v>
      </c>
      <c r="J47" s="5">
        <v>0</v>
      </c>
      <c r="K47" s="32">
        <v>0</v>
      </c>
      <c r="L47" s="32">
        <f t="shared" si="0"/>
        <v>0</v>
      </c>
      <c r="N47" s="5" t="s">
        <v>584</v>
      </c>
    </row>
    <row r="48" spans="1:14" outlineLevel="1" x14ac:dyDescent="0.3">
      <c r="A48" s="4" t="s">
        <v>188</v>
      </c>
      <c r="C48" s="1"/>
      <c r="J48">
        <f>SUBTOTAL(9,J25:J47)</f>
        <v>2120</v>
      </c>
      <c r="K48" s="33">
        <f>SUBTOTAL(9,K25:K47)</f>
        <v>1864.43</v>
      </c>
      <c r="L48" s="33">
        <f>SUBTOTAL(9,L25:L47)</f>
        <v>-255.57000000000002</v>
      </c>
    </row>
    <row r="49" spans="1:12" x14ac:dyDescent="0.3">
      <c r="A49" s="4" t="s">
        <v>189</v>
      </c>
      <c r="C49" s="1"/>
      <c r="J49">
        <f>SUBTOTAL(9,J2:J47)</f>
        <v>3770</v>
      </c>
      <c r="K49" s="33">
        <f>SUBTOTAL(9,K2:K47)</f>
        <v>3257.2999999999997</v>
      </c>
      <c r="L49" s="33">
        <f>SUBTOTAL(9,L2:L47)</f>
        <v>-512.70000000000016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5F5F-C657-45BE-8CC7-F9B07F1EB66D}">
  <dimension ref="A1:O71"/>
  <sheetViews>
    <sheetView topLeftCell="A52" workbookViewId="0">
      <selection activeCell="A2" sqref="A2:N71"/>
    </sheetView>
  </sheetViews>
  <sheetFormatPr defaultRowHeight="14.4" outlineLevelRow="2" x14ac:dyDescent="0.3"/>
  <cols>
    <col min="3" max="3" width="10.5546875" bestFit="1" customWidth="1"/>
    <col min="5" max="5" width="14.33203125" bestFit="1" customWidth="1"/>
    <col min="6" max="6" width="14.88671875" bestFit="1" customWidth="1"/>
    <col min="8" max="8" width="10.6640625" bestFit="1" customWidth="1"/>
    <col min="11" max="12" width="8.88671875" style="33"/>
    <col min="14" max="14" width="20.109375" bestFit="1" customWidth="1"/>
  </cols>
  <sheetData>
    <row r="1" spans="1:14" s="51" customFormat="1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2" t="s">
        <v>11</v>
      </c>
      <c r="M1" s="51" t="s">
        <v>12</v>
      </c>
      <c r="N1" s="51" t="s">
        <v>13</v>
      </c>
    </row>
    <row r="2" spans="1:14" s="17" customFormat="1" outlineLevel="2" x14ac:dyDescent="0.3">
      <c r="A2" s="17" t="s">
        <v>14</v>
      </c>
      <c r="B2" s="17">
        <v>6</v>
      </c>
      <c r="C2" s="18">
        <v>44848</v>
      </c>
      <c r="D2" s="17">
        <v>0</v>
      </c>
      <c r="E2" s="17" t="s">
        <v>22</v>
      </c>
      <c r="F2" s="17" t="s">
        <v>38</v>
      </c>
      <c r="G2" s="17" t="s">
        <v>17</v>
      </c>
      <c r="H2" s="17" t="s">
        <v>18</v>
      </c>
      <c r="I2" s="17">
        <v>240</v>
      </c>
      <c r="J2" s="17">
        <v>80</v>
      </c>
      <c r="K2" s="30">
        <v>0</v>
      </c>
      <c r="L2" s="30">
        <f>K2-J2</f>
        <v>-80</v>
      </c>
      <c r="N2" s="17" t="s">
        <v>497</v>
      </c>
    </row>
    <row r="3" spans="1:14" s="17" customFormat="1" outlineLevel="2" x14ac:dyDescent="0.3">
      <c r="A3" s="17" t="s">
        <v>14</v>
      </c>
      <c r="B3" s="17">
        <v>6</v>
      </c>
      <c r="C3" s="18">
        <v>44849</v>
      </c>
      <c r="D3" s="17">
        <v>0</v>
      </c>
      <c r="E3" s="17" t="s">
        <v>16</v>
      </c>
      <c r="F3" s="17" t="s">
        <v>35</v>
      </c>
      <c r="G3" s="17" t="s">
        <v>17</v>
      </c>
      <c r="H3" s="17" t="s">
        <v>24</v>
      </c>
      <c r="I3" s="17">
        <v>2.5</v>
      </c>
      <c r="J3" s="17">
        <v>80</v>
      </c>
      <c r="K3" s="30">
        <v>0</v>
      </c>
      <c r="L3" s="30">
        <f t="shared" ref="L3:L67" si="0">K3-J3</f>
        <v>-80</v>
      </c>
      <c r="N3" s="17" t="s">
        <v>498</v>
      </c>
    </row>
    <row r="4" spans="1:14" s="17" customFormat="1" outlineLevel="2" x14ac:dyDescent="0.3">
      <c r="A4" s="17" t="s">
        <v>14</v>
      </c>
      <c r="B4" s="17">
        <v>6</v>
      </c>
      <c r="C4" s="18">
        <v>44849</v>
      </c>
      <c r="D4" s="17">
        <v>0</v>
      </c>
      <c r="E4" s="17" t="s">
        <v>30</v>
      </c>
      <c r="F4" s="17" t="s">
        <v>23</v>
      </c>
      <c r="G4" s="17" t="s">
        <v>17</v>
      </c>
      <c r="H4" s="17" t="s">
        <v>32</v>
      </c>
      <c r="I4" s="17">
        <v>-115</v>
      </c>
      <c r="J4" s="17">
        <v>100</v>
      </c>
      <c r="K4" s="30">
        <v>0</v>
      </c>
      <c r="L4" s="30">
        <f t="shared" si="0"/>
        <v>-100</v>
      </c>
      <c r="N4" s="17" t="s">
        <v>499</v>
      </c>
    </row>
    <row r="5" spans="1:14" s="9" customFormat="1" outlineLevel="2" x14ac:dyDescent="0.3">
      <c r="A5" s="9" t="s">
        <v>14</v>
      </c>
      <c r="B5" s="9">
        <v>6</v>
      </c>
      <c r="C5" s="10">
        <v>44849</v>
      </c>
      <c r="D5" s="9">
        <v>0</v>
      </c>
      <c r="E5" s="9" t="s">
        <v>36</v>
      </c>
      <c r="F5" s="9" t="s">
        <v>500</v>
      </c>
      <c r="G5" s="9" t="s">
        <v>17</v>
      </c>
      <c r="H5" s="9" t="s">
        <v>32</v>
      </c>
      <c r="I5" s="9">
        <v>-140</v>
      </c>
      <c r="J5" s="9">
        <v>100</v>
      </c>
      <c r="K5" s="29">
        <v>171.42</v>
      </c>
      <c r="L5" s="29">
        <f t="shared" si="0"/>
        <v>71.419999999999987</v>
      </c>
      <c r="N5" s="9" t="s">
        <v>499</v>
      </c>
    </row>
    <row r="6" spans="1:14" s="17" customFormat="1" outlineLevel="2" x14ac:dyDescent="0.3">
      <c r="A6" s="17" t="s">
        <v>14</v>
      </c>
      <c r="B6" s="17">
        <v>6</v>
      </c>
      <c r="C6" s="18">
        <v>44850</v>
      </c>
      <c r="D6" s="17">
        <v>0</v>
      </c>
      <c r="E6" s="17" t="s">
        <v>41</v>
      </c>
      <c r="F6" s="17" t="s">
        <v>31</v>
      </c>
      <c r="G6" s="17" t="s">
        <v>17</v>
      </c>
      <c r="H6" s="17" t="s">
        <v>24</v>
      </c>
      <c r="I6" s="17">
        <v>2.5</v>
      </c>
      <c r="J6" s="17">
        <v>100</v>
      </c>
      <c r="K6" s="30">
        <v>0</v>
      </c>
      <c r="L6" s="30">
        <f t="shared" si="0"/>
        <v>-100</v>
      </c>
      <c r="M6" s="17" t="s">
        <v>381</v>
      </c>
      <c r="N6" s="17" t="s">
        <v>498</v>
      </c>
    </row>
    <row r="7" spans="1:14" s="17" customFormat="1" outlineLevel="2" x14ac:dyDescent="0.3">
      <c r="A7" s="17" t="s">
        <v>14</v>
      </c>
      <c r="B7" s="17">
        <v>6</v>
      </c>
      <c r="C7" s="18">
        <v>44850</v>
      </c>
      <c r="D7" s="17">
        <v>0</v>
      </c>
      <c r="E7" s="17" t="s">
        <v>42</v>
      </c>
      <c r="F7" s="17" t="s">
        <v>15</v>
      </c>
      <c r="G7" s="17" t="s">
        <v>17</v>
      </c>
      <c r="H7" s="17" t="s">
        <v>32</v>
      </c>
      <c r="I7" s="17">
        <v>500</v>
      </c>
      <c r="J7" s="17">
        <v>100</v>
      </c>
      <c r="K7" s="30">
        <v>0</v>
      </c>
      <c r="L7" s="30">
        <f t="shared" si="0"/>
        <v>-100</v>
      </c>
      <c r="M7" s="17" t="s">
        <v>381</v>
      </c>
      <c r="N7" s="17" t="s">
        <v>501</v>
      </c>
    </row>
    <row r="8" spans="1:14" s="17" customFormat="1" outlineLevel="2" x14ac:dyDescent="0.3">
      <c r="A8" s="17" t="s">
        <v>14</v>
      </c>
      <c r="B8" s="17">
        <v>6</v>
      </c>
      <c r="C8" s="18">
        <v>44850</v>
      </c>
      <c r="D8" s="17">
        <v>0</v>
      </c>
      <c r="E8" s="17" t="s">
        <v>43</v>
      </c>
      <c r="F8" s="17" t="s">
        <v>27</v>
      </c>
      <c r="G8" s="17" t="s">
        <v>17</v>
      </c>
      <c r="H8" s="17" t="s">
        <v>32</v>
      </c>
      <c r="I8" s="17">
        <v>360</v>
      </c>
      <c r="J8" s="17">
        <v>100</v>
      </c>
      <c r="K8" s="30">
        <v>0</v>
      </c>
      <c r="L8" s="30">
        <f t="shared" si="0"/>
        <v>-100</v>
      </c>
      <c r="M8" s="17" t="s">
        <v>381</v>
      </c>
      <c r="N8" s="17" t="s">
        <v>502</v>
      </c>
    </row>
    <row r="9" spans="1:14" s="9" customFormat="1" outlineLevel="2" x14ac:dyDescent="0.3">
      <c r="A9" s="9" t="s">
        <v>14</v>
      </c>
      <c r="B9" s="9">
        <v>6</v>
      </c>
      <c r="C9" s="10">
        <v>44850</v>
      </c>
      <c r="D9" s="9">
        <v>0</v>
      </c>
      <c r="E9" s="9" t="s">
        <v>34</v>
      </c>
      <c r="F9" s="9" t="s">
        <v>37</v>
      </c>
      <c r="G9" s="9" t="s">
        <v>17</v>
      </c>
      <c r="H9" s="9" t="s">
        <v>18</v>
      </c>
      <c r="I9" s="9">
        <v>240</v>
      </c>
      <c r="J9" s="9">
        <v>100</v>
      </c>
      <c r="K9" s="29">
        <v>340</v>
      </c>
      <c r="L9" s="29">
        <f t="shared" si="0"/>
        <v>240</v>
      </c>
      <c r="M9" s="9" t="s">
        <v>381</v>
      </c>
      <c r="N9" s="9" t="s">
        <v>503</v>
      </c>
    </row>
    <row r="10" spans="1:14" s="9" customFormat="1" outlineLevel="2" x14ac:dyDescent="0.3">
      <c r="A10" s="9" t="s">
        <v>14</v>
      </c>
      <c r="B10" s="9">
        <v>6</v>
      </c>
      <c r="C10" s="10">
        <v>44850</v>
      </c>
      <c r="D10" s="9">
        <v>0</v>
      </c>
      <c r="E10" s="9" t="s">
        <v>34</v>
      </c>
      <c r="F10" s="9" t="s">
        <v>37</v>
      </c>
      <c r="G10" s="9" t="s">
        <v>17</v>
      </c>
      <c r="H10" s="9" t="s">
        <v>20</v>
      </c>
      <c r="I10" s="9">
        <v>2.5</v>
      </c>
      <c r="J10" s="9">
        <v>100</v>
      </c>
      <c r="K10" s="29">
        <v>190.9</v>
      </c>
      <c r="L10" s="29">
        <f t="shared" si="0"/>
        <v>90.9</v>
      </c>
      <c r="M10" s="9" t="s">
        <v>190</v>
      </c>
      <c r="N10" s="9" t="s">
        <v>504</v>
      </c>
    </row>
    <row r="11" spans="1:14" s="9" customFormat="1" outlineLevel="2" x14ac:dyDescent="0.3">
      <c r="A11" s="9" t="s">
        <v>14</v>
      </c>
      <c r="B11" s="9">
        <v>6</v>
      </c>
      <c r="C11" s="10">
        <v>44850</v>
      </c>
      <c r="D11" s="9">
        <v>0</v>
      </c>
      <c r="E11" s="9" t="s">
        <v>39</v>
      </c>
      <c r="F11" s="9" t="s">
        <v>40</v>
      </c>
      <c r="G11" s="9" t="s">
        <v>17</v>
      </c>
      <c r="H11" s="9" t="s">
        <v>32</v>
      </c>
      <c r="I11" s="9">
        <v>280</v>
      </c>
      <c r="J11" s="9">
        <v>100</v>
      </c>
      <c r="K11" s="29">
        <v>380</v>
      </c>
      <c r="L11" s="29">
        <f t="shared" si="0"/>
        <v>280</v>
      </c>
      <c r="M11" s="9" t="s">
        <v>381</v>
      </c>
      <c r="N11" s="9" t="s">
        <v>505</v>
      </c>
    </row>
    <row r="12" spans="1:14" s="53" customFormat="1" outlineLevel="1" x14ac:dyDescent="0.3">
      <c r="A12" s="53" t="s">
        <v>186</v>
      </c>
      <c r="C12" s="54"/>
      <c r="J12" s="53">
        <f>SUBTOTAL(9,J2:J11)</f>
        <v>960</v>
      </c>
      <c r="K12" s="55">
        <f>SUBTOTAL(9,K2:K11)</f>
        <v>1082.32</v>
      </c>
      <c r="L12" s="55">
        <f>SUBTOTAL(9,L2:L11)</f>
        <v>122.31999999999996</v>
      </c>
    </row>
    <row r="13" spans="1:14" s="17" customFormat="1" outlineLevel="2" x14ac:dyDescent="0.3">
      <c r="A13" s="17" t="s">
        <v>44</v>
      </c>
      <c r="B13" s="17">
        <v>6</v>
      </c>
      <c r="C13" s="18">
        <v>44847</v>
      </c>
      <c r="D13" s="17">
        <v>0</v>
      </c>
      <c r="E13" s="17" t="s">
        <v>87</v>
      </c>
      <c r="F13" s="17" t="s">
        <v>506</v>
      </c>
      <c r="G13" s="17" t="s">
        <v>17</v>
      </c>
      <c r="H13" s="17" t="s">
        <v>20</v>
      </c>
      <c r="I13" s="17">
        <v>54.5</v>
      </c>
      <c r="J13" s="17">
        <v>100</v>
      </c>
      <c r="K13" s="30">
        <v>0</v>
      </c>
      <c r="L13" s="30">
        <f t="shared" si="0"/>
        <v>-100</v>
      </c>
      <c r="M13" s="17" t="s">
        <v>190</v>
      </c>
      <c r="N13" s="17" t="s">
        <v>507</v>
      </c>
    </row>
    <row r="14" spans="1:14" s="9" customFormat="1" outlineLevel="2" x14ac:dyDescent="0.3">
      <c r="A14" s="9" t="s">
        <v>44</v>
      </c>
      <c r="B14" s="9">
        <v>6</v>
      </c>
      <c r="C14" s="10">
        <v>44847</v>
      </c>
      <c r="D14" s="9">
        <v>0</v>
      </c>
      <c r="E14" s="9" t="s">
        <v>506</v>
      </c>
      <c r="F14" s="9" t="s">
        <v>87</v>
      </c>
      <c r="G14" s="9" t="s">
        <v>17</v>
      </c>
      <c r="H14" s="9" t="s">
        <v>28</v>
      </c>
      <c r="I14" s="9">
        <v>3.5</v>
      </c>
      <c r="J14" s="9">
        <v>80</v>
      </c>
      <c r="K14" s="29">
        <v>152.72999999999999</v>
      </c>
      <c r="L14" s="29">
        <f t="shared" si="0"/>
        <v>72.72999999999999</v>
      </c>
      <c r="M14" s="9" t="s">
        <v>190</v>
      </c>
      <c r="N14" s="9" t="s">
        <v>508</v>
      </c>
    </row>
    <row r="15" spans="1:14" s="9" customFormat="1" outlineLevel="2" x14ac:dyDescent="0.3">
      <c r="A15" s="9" t="s">
        <v>44</v>
      </c>
      <c r="B15" s="9">
        <v>6</v>
      </c>
      <c r="C15" s="10">
        <v>44847</v>
      </c>
      <c r="D15" s="9">
        <v>0</v>
      </c>
      <c r="E15" s="9" t="s">
        <v>506</v>
      </c>
      <c r="F15" s="9" t="s">
        <v>87</v>
      </c>
      <c r="G15" s="9" t="s">
        <v>17</v>
      </c>
      <c r="H15" s="9" t="s">
        <v>32</v>
      </c>
      <c r="I15" s="9">
        <v>140</v>
      </c>
      <c r="J15" s="9">
        <v>80</v>
      </c>
      <c r="K15" s="29">
        <v>192</v>
      </c>
      <c r="L15" s="29">
        <f t="shared" si="0"/>
        <v>112</v>
      </c>
      <c r="M15" s="9" t="s">
        <v>381</v>
      </c>
      <c r="N15" s="9" t="s">
        <v>509</v>
      </c>
    </row>
    <row r="16" spans="1:14" s="17" customFormat="1" outlineLevel="2" x14ac:dyDescent="0.3">
      <c r="A16" s="17" t="s">
        <v>44</v>
      </c>
      <c r="B16" s="17">
        <v>6</v>
      </c>
      <c r="C16" s="18">
        <v>44849</v>
      </c>
      <c r="D16" s="17">
        <v>12</v>
      </c>
      <c r="E16" s="17" t="s">
        <v>510</v>
      </c>
      <c r="F16" s="17" t="s">
        <v>511</v>
      </c>
      <c r="G16" s="17" t="s">
        <v>17</v>
      </c>
      <c r="H16" s="17" t="s">
        <v>28</v>
      </c>
      <c r="I16" s="17">
        <v>7</v>
      </c>
      <c r="J16" s="17">
        <v>100</v>
      </c>
      <c r="K16" s="30">
        <v>0</v>
      </c>
      <c r="L16" s="30">
        <f t="shared" si="0"/>
        <v>-100</v>
      </c>
      <c r="M16" s="17" t="s">
        <v>381</v>
      </c>
      <c r="N16" s="17" t="s">
        <v>512</v>
      </c>
    </row>
    <row r="17" spans="1:15" s="17" customFormat="1" outlineLevel="2" x14ac:dyDescent="0.3">
      <c r="A17" s="17" t="s">
        <v>44</v>
      </c>
      <c r="B17" s="17">
        <v>6</v>
      </c>
      <c r="C17" s="18">
        <v>44849</v>
      </c>
      <c r="D17" s="17">
        <v>12</v>
      </c>
      <c r="E17" s="17" t="s">
        <v>510</v>
      </c>
      <c r="F17" s="17" t="s">
        <v>511</v>
      </c>
      <c r="G17" s="17" t="s">
        <v>17</v>
      </c>
      <c r="H17" s="17" t="s">
        <v>32</v>
      </c>
      <c r="I17" s="17">
        <v>230</v>
      </c>
      <c r="J17" s="17">
        <v>100</v>
      </c>
      <c r="K17" s="30">
        <v>0</v>
      </c>
      <c r="L17" s="30">
        <f t="shared" si="0"/>
        <v>-100</v>
      </c>
      <c r="M17" s="17" t="s">
        <v>381</v>
      </c>
      <c r="N17" s="17" t="s">
        <v>505</v>
      </c>
    </row>
    <row r="18" spans="1:15" s="5" customFormat="1" outlineLevel="2" x14ac:dyDescent="0.3">
      <c r="A18" s="5" t="s">
        <v>44</v>
      </c>
      <c r="B18" s="5">
        <v>6</v>
      </c>
      <c r="C18" s="6">
        <v>44849</v>
      </c>
      <c r="D18" s="5">
        <v>12</v>
      </c>
      <c r="E18" s="5" t="s">
        <v>513</v>
      </c>
      <c r="F18" s="5" t="s">
        <v>68</v>
      </c>
      <c r="G18" s="5" t="s">
        <v>17</v>
      </c>
      <c r="H18" s="5" t="s">
        <v>28</v>
      </c>
      <c r="I18" s="5">
        <v>6.5</v>
      </c>
      <c r="J18" s="5">
        <v>0</v>
      </c>
      <c r="K18" s="32">
        <v>0</v>
      </c>
      <c r="L18" s="32">
        <f t="shared" si="0"/>
        <v>0</v>
      </c>
      <c r="N18" s="5" t="s">
        <v>512</v>
      </c>
      <c r="O18" s="5" t="s">
        <v>514</v>
      </c>
    </row>
    <row r="19" spans="1:15" s="56" customFormat="1" outlineLevel="2" x14ac:dyDescent="0.3">
      <c r="A19" s="56" t="s">
        <v>44</v>
      </c>
      <c r="B19" s="56">
        <v>6</v>
      </c>
      <c r="C19" s="57">
        <v>44849</v>
      </c>
      <c r="D19" s="56">
        <v>12</v>
      </c>
      <c r="E19" s="56" t="s">
        <v>513</v>
      </c>
      <c r="F19" s="56" t="s">
        <v>68</v>
      </c>
      <c r="G19" s="56" t="s">
        <v>17</v>
      </c>
      <c r="H19" s="56" t="s">
        <v>20</v>
      </c>
      <c r="I19" s="56">
        <v>39.5</v>
      </c>
      <c r="J19" s="56">
        <v>0</v>
      </c>
      <c r="K19" s="58">
        <v>0</v>
      </c>
      <c r="L19" s="58">
        <f t="shared" si="0"/>
        <v>0</v>
      </c>
      <c r="N19" s="56" t="s">
        <v>515</v>
      </c>
    </row>
    <row r="20" spans="1:15" s="9" customFormat="1" outlineLevel="2" x14ac:dyDescent="0.3">
      <c r="A20" s="9" t="s">
        <v>44</v>
      </c>
      <c r="B20" s="9">
        <v>6</v>
      </c>
      <c r="C20" s="10">
        <v>44849</v>
      </c>
      <c r="D20" s="9">
        <v>12</v>
      </c>
      <c r="E20" s="9" t="s">
        <v>516</v>
      </c>
      <c r="F20" s="9" t="s">
        <v>129</v>
      </c>
      <c r="G20" s="9" t="s">
        <v>17</v>
      </c>
      <c r="H20" s="9" t="s">
        <v>28</v>
      </c>
      <c r="I20" s="9">
        <v>16</v>
      </c>
      <c r="J20" s="9">
        <v>100</v>
      </c>
      <c r="K20" s="29">
        <v>190.91</v>
      </c>
      <c r="L20" s="29">
        <f t="shared" si="0"/>
        <v>90.91</v>
      </c>
      <c r="M20" s="9" t="s">
        <v>190</v>
      </c>
      <c r="N20" s="9" t="s">
        <v>517</v>
      </c>
    </row>
    <row r="21" spans="1:15" s="17" customFormat="1" outlineLevel="2" x14ac:dyDescent="0.3">
      <c r="A21" s="17" t="s">
        <v>44</v>
      </c>
      <c r="B21" s="17">
        <v>6</v>
      </c>
      <c r="C21" s="18">
        <v>44849</v>
      </c>
      <c r="D21" s="17">
        <v>12</v>
      </c>
      <c r="E21" s="17" t="s">
        <v>516</v>
      </c>
      <c r="F21" s="17" t="s">
        <v>129</v>
      </c>
      <c r="G21" s="17" t="s">
        <v>17</v>
      </c>
      <c r="H21" s="17" t="s">
        <v>32</v>
      </c>
      <c r="I21" s="17">
        <v>550</v>
      </c>
      <c r="J21" s="17">
        <v>100</v>
      </c>
      <c r="K21" s="30">
        <v>0</v>
      </c>
      <c r="L21" s="30">
        <f t="shared" si="0"/>
        <v>-100</v>
      </c>
      <c r="M21" s="17" t="s">
        <v>190</v>
      </c>
      <c r="N21" s="17" t="s">
        <v>518</v>
      </c>
    </row>
    <row r="22" spans="1:15" s="9" customFormat="1" outlineLevel="2" x14ac:dyDescent="0.3">
      <c r="A22" s="9" t="s">
        <v>44</v>
      </c>
      <c r="B22" s="9">
        <v>6</v>
      </c>
      <c r="C22" s="10">
        <v>44849</v>
      </c>
      <c r="D22" s="9">
        <v>12</v>
      </c>
      <c r="E22" s="9" t="s">
        <v>269</v>
      </c>
      <c r="F22" s="9" t="s">
        <v>99</v>
      </c>
      <c r="G22" s="9" t="s">
        <v>17</v>
      </c>
      <c r="H22" s="9" t="s">
        <v>28</v>
      </c>
      <c r="I22" s="9">
        <v>-9</v>
      </c>
      <c r="J22" s="9">
        <v>100</v>
      </c>
      <c r="K22" s="29">
        <v>195.23</v>
      </c>
      <c r="L22" s="29">
        <f t="shared" si="0"/>
        <v>95.22999999999999</v>
      </c>
      <c r="M22" s="9" t="s">
        <v>381</v>
      </c>
      <c r="N22" s="9" t="s">
        <v>519</v>
      </c>
      <c r="O22" s="9" t="s">
        <v>520</v>
      </c>
    </row>
    <row r="23" spans="1:15" s="5" customFormat="1" outlineLevel="2" x14ac:dyDescent="0.3">
      <c r="A23" s="5" t="s">
        <v>44</v>
      </c>
      <c r="B23" s="5">
        <v>6</v>
      </c>
      <c r="C23" s="6">
        <v>44849</v>
      </c>
      <c r="D23" s="5">
        <v>12</v>
      </c>
      <c r="E23" s="5" t="s">
        <v>269</v>
      </c>
      <c r="F23" s="5" t="s">
        <v>99</v>
      </c>
      <c r="G23" s="5" t="s">
        <v>17</v>
      </c>
      <c r="H23" s="5" t="s">
        <v>32</v>
      </c>
      <c r="I23" s="5">
        <v>-325</v>
      </c>
      <c r="J23" s="5">
        <v>0</v>
      </c>
      <c r="K23" s="32">
        <v>0</v>
      </c>
      <c r="L23" s="32">
        <f t="shared" si="0"/>
        <v>0</v>
      </c>
      <c r="N23" s="5" t="s">
        <v>521</v>
      </c>
    </row>
    <row r="24" spans="1:15" s="17" customFormat="1" outlineLevel="2" x14ac:dyDescent="0.3">
      <c r="A24" s="17" t="s">
        <v>44</v>
      </c>
      <c r="B24" s="17">
        <v>6</v>
      </c>
      <c r="C24" s="18">
        <v>44849</v>
      </c>
      <c r="D24" s="17">
        <v>12</v>
      </c>
      <c r="E24" s="17" t="s">
        <v>522</v>
      </c>
      <c r="F24" s="17" t="s">
        <v>523</v>
      </c>
      <c r="G24" s="17" t="s">
        <v>17</v>
      </c>
      <c r="H24" s="17" t="s">
        <v>20</v>
      </c>
      <c r="I24" s="17">
        <v>55.5</v>
      </c>
      <c r="J24" s="17">
        <v>80</v>
      </c>
      <c r="K24" s="30">
        <v>0</v>
      </c>
      <c r="L24" s="30">
        <f t="shared" si="0"/>
        <v>-80</v>
      </c>
      <c r="M24" s="17" t="s">
        <v>190</v>
      </c>
      <c r="N24" s="17" t="s">
        <v>507</v>
      </c>
    </row>
    <row r="25" spans="1:15" s="9" customFormat="1" outlineLevel="2" x14ac:dyDescent="0.3">
      <c r="A25" s="9" t="s">
        <v>44</v>
      </c>
      <c r="B25" s="9">
        <v>6</v>
      </c>
      <c r="C25" s="10">
        <v>44849</v>
      </c>
      <c r="D25" s="9">
        <v>12</v>
      </c>
      <c r="E25" s="9" t="s">
        <v>522</v>
      </c>
      <c r="F25" s="9" t="s">
        <v>523</v>
      </c>
      <c r="G25" s="9" t="s">
        <v>17</v>
      </c>
      <c r="H25" s="9" t="s">
        <v>28</v>
      </c>
      <c r="I25" s="9">
        <v>15.5</v>
      </c>
      <c r="J25" s="9">
        <v>80</v>
      </c>
      <c r="K25" s="29">
        <v>152.72</v>
      </c>
      <c r="L25" s="29">
        <f t="shared" si="0"/>
        <v>72.72</v>
      </c>
      <c r="M25" s="9" t="s">
        <v>381</v>
      </c>
    </row>
    <row r="26" spans="1:15" s="17" customFormat="1" outlineLevel="2" x14ac:dyDescent="0.3">
      <c r="A26" s="17" t="s">
        <v>44</v>
      </c>
      <c r="B26" s="17">
        <v>6</v>
      </c>
      <c r="C26" s="18">
        <v>44849</v>
      </c>
      <c r="D26" s="17">
        <v>12</v>
      </c>
      <c r="E26" s="17" t="s">
        <v>522</v>
      </c>
      <c r="F26" s="17" t="s">
        <v>523</v>
      </c>
      <c r="G26" s="17" t="s">
        <v>17</v>
      </c>
      <c r="H26" s="17" t="s">
        <v>32</v>
      </c>
      <c r="I26" s="17">
        <v>510</v>
      </c>
      <c r="J26" s="17">
        <v>40</v>
      </c>
      <c r="K26" s="30">
        <v>0</v>
      </c>
      <c r="L26" s="30">
        <f t="shared" si="0"/>
        <v>-40</v>
      </c>
      <c r="M26" s="17" t="s">
        <v>381</v>
      </c>
      <c r="N26" s="17" t="s">
        <v>518</v>
      </c>
    </row>
    <row r="27" spans="1:15" s="17" customFormat="1" outlineLevel="2" x14ac:dyDescent="0.3">
      <c r="A27" s="17" t="s">
        <v>44</v>
      </c>
      <c r="B27" s="17">
        <v>6</v>
      </c>
      <c r="C27" s="18">
        <v>44849</v>
      </c>
      <c r="D27" s="17">
        <v>12</v>
      </c>
      <c r="E27" s="17" t="s">
        <v>346</v>
      </c>
      <c r="F27" s="17" t="s">
        <v>524</v>
      </c>
      <c r="G27" s="17" t="s">
        <v>17</v>
      </c>
      <c r="H27" s="17" t="s">
        <v>28</v>
      </c>
      <c r="I27" s="17">
        <v>-7.5</v>
      </c>
      <c r="J27" s="17">
        <v>100</v>
      </c>
      <c r="K27" s="30">
        <v>0</v>
      </c>
      <c r="L27" s="30">
        <f t="shared" si="0"/>
        <v>-100</v>
      </c>
      <c r="M27" s="17" t="s">
        <v>190</v>
      </c>
      <c r="N27" s="17" t="s">
        <v>519</v>
      </c>
    </row>
    <row r="28" spans="1:15" s="5" customFormat="1" outlineLevel="2" x14ac:dyDescent="0.3">
      <c r="A28" s="5" t="s">
        <v>44</v>
      </c>
      <c r="B28" s="5">
        <v>6</v>
      </c>
      <c r="C28" s="6">
        <v>44849</v>
      </c>
      <c r="D28" s="5">
        <v>12</v>
      </c>
      <c r="E28" s="5" t="s">
        <v>346</v>
      </c>
      <c r="F28" s="5" t="s">
        <v>524</v>
      </c>
      <c r="G28" s="5" t="s">
        <v>17</v>
      </c>
      <c r="H28" s="5" t="s">
        <v>32</v>
      </c>
      <c r="I28" s="5">
        <v>-275</v>
      </c>
      <c r="J28" s="5">
        <v>0</v>
      </c>
      <c r="K28" s="32">
        <v>0</v>
      </c>
      <c r="L28" s="32">
        <f t="shared" si="0"/>
        <v>0</v>
      </c>
      <c r="N28" s="5" t="s">
        <v>521</v>
      </c>
    </row>
    <row r="29" spans="1:15" s="9" customFormat="1" outlineLevel="2" x14ac:dyDescent="0.3">
      <c r="A29" s="9" t="s">
        <v>44</v>
      </c>
      <c r="B29" s="9">
        <v>6</v>
      </c>
      <c r="C29" s="10">
        <v>44849</v>
      </c>
      <c r="D29" s="9">
        <v>12</v>
      </c>
      <c r="E29" s="9" t="s">
        <v>135</v>
      </c>
      <c r="F29" s="9" t="s">
        <v>334</v>
      </c>
      <c r="G29" s="9" t="s">
        <v>17</v>
      </c>
      <c r="H29" s="9" t="s">
        <v>28</v>
      </c>
      <c r="I29" s="9">
        <v>14.5</v>
      </c>
      <c r="J29" s="9">
        <v>100</v>
      </c>
      <c r="K29" s="29">
        <v>195.24</v>
      </c>
      <c r="L29" s="29">
        <f t="shared" si="0"/>
        <v>95.240000000000009</v>
      </c>
      <c r="M29" s="9" t="s">
        <v>190</v>
      </c>
      <c r="N29" s="9" t="s">
        <v>517</v>
      </c>
    </row>
    <row r="30" spans="1:15" s="9" customFormat="1" outlineLevel="2" x14ac:dyDescent="0.3">
      <c r="A30" s="9" t="s">
        <v>44</v>
      </c>
      <c r="B30" s="9">
        <v>6</v>
      </c>
      <c r="C30" s="10">
        <v>44849</v>
      </c>
      <c r="D30" s="9">
        <v>12</v>
      </c>
      <c r="E30" s="9" t="s">
        <v>135</v>
      </c>
      <c r="F30" s="9" t="s">
        <v>334</v>
      </c>
      <c r="G30" s="9" t="s">
        <v>17</v>
      </c>
      <c r="H30" s="9" t="s">
        <v>32</v>
      </c>
      <c r="I30" s="9">
        <v>510</v>
      </c>
      <c r="J30" s="9">
        <v>50</v>
      </c>
      <c r="K30" s="29">
        <v>305</v>
      </c>
      <c r="L30" s="29">
        <f t="shared" si="0"/>
        <v>255</v>
      </c>
      <c r="M30" s="9" t="s">
        <v>381</v>
      </c>
      <c r="N30" s="9" t="s">
        <v>518</v>
      </c>
    </row>
    <row r="31" spans="1:15" s="17" customFormat="1" outlineLevel="2" x14ac:dyDescent="0.3">
      <c r="A31" s="17" t="s">
        <v>44</v>
      </c>
      <c r="B31" s="17">
        <v>6</v>
      </c>
      <c r="C31" s="18">
        <v>44849</v>
      </c>
      <c r="D31" s="17">
        <v>15</v>
      </c>
      <c r="E31" s="17" t="s">
        <v>106</v>
      </c>
      <c r="F31" s="17" t="s">
        <v>298</v>
      </c>
      <c r="G31" s="17" t="s">
        <v>17</v>
      </c>
      <c r="H31" s="17" t="s">
        <v>28</v>
      </c>
      <c r="I31" s="17">
        <v>-7.5</v>
      </c>
      <c r="J31" s="17">
        <v>100</v>
      </c>
      <c r="K31" s="30">
        <v>0</v>
      </c>
      <c r="L31" s="30">
        <f t="shared" si="0"/>
        <v>-100</v>
      </c>
      <c r="M31" s="17" t="s">
        <v>190</v>
      </c>
      <c r="N31" s="17" t="s">
        <v>519</v>
      </c>
    </row>
    <row r="32" spans="1:15" s="5" customFormat="1" outlineLevel="2" x14ac:dyDescent="0.3">
      <c r="A32" s="5" t="s">
        <v>44</v>
      </c>
      <c r="B32" s="5">
        <v>6</v>
      </c>
      <c r="C32" s="6">
        <v>44849</v>
      </c>
      <c r="D32" s="5">
        <v>15</v>
      </c>
      <c r="E32" s="5" t="s">
        <v>106</v>
      </c>
      <c r="F32" s="5" t="s">
        <v>298</v>
      </c>
      <c r="G32" s="5" t="s">
        <v>17</v>
      </c>
      <c r="H32" s="5" t="s">
        <v>32</v>
      </c>
      <c r="I32" s="5">
        <v>-275</v>
      </c>
      <c r="J32" s="5">
        <v>0</v>
      </c>
      <c r="K32" s="32">
        <v>0</v>
      </c>
      <c r="L32" s="32">
        <f t="shared" si="0"/>
        <v>0</v>
      </c>
      <c r="N32" s="5" t="s">
        <v>521</v>
      </c>
    </row>
    <row r="33" spans="1:14" s="17" customFormat="1" outlineLevel="2" x14ac:dyDescent="0.3">
      <c r="A33" s="17" t="s">
        <v>44</v>
      </c>
      <c r="B33" s="17">
        <v>6</v>
      </c>
      <c r="C33" s="18">
        <v>44849</v>
      </c>
      <c r="D33" s="17">
        <v>15</v>
      </c>
      <c r="E33" s="17" t="s">
        <v>86</v>
      </c>
      <c r="F33" s="17" t="s">
        <v>223</v>
      </c>
      <c r="G33" s="17" t="s">
        <v>17</v>
      </c>
      <c r="H33" s="17" t="s">
        <v>20</v>
      </c>
      <c r="I33" s="17">
        <v>68.5</v>
      </c>
      <c r="J33" s="17">
        <v>100</v>
      </c>
      <c r="K33" s="30">
        <v>0</v>
      </c>
      <c r="L33" s="30">
        <f t="shared" si="0"/>
        <v>-100</v>
      </c>
      <c r="M33" s="17" t="s">
        <v>190</v>
      </c>
      <c r="N33" s="17" t="s">
        <v>525</v>
      </c>
    </row>
    <row r="34" spans="1:14" s="17" customFormat="1" outlineLevel="2" x14ac:dyDescent="0.3">
      <c r="A34" s="17" t="s">
        <v>44</v>
      </c>
      <c r="B34" s="17">
        <v>6</v>
      </c>
      <c r="C34" s="18">
        <v>44849</v>
      </c>
      <c r="D34" s="17">
        <v>15</v>
      </c>
      <c r="E34" s="17" t="s">
        <v>55</v>
      </c>
      <c r="F34" s="17" t="s">
        <v>125</v>
      </c>
      <c r="G34" s="17" t="s">
        <v>17</v>
      </c>
      <c r="H34" s="17" t="s">
        <v>28</v>
      </c>
      <c r="I34" s="17">
        <v>8</v>
      </c>
      <c r="J34" s="17">
        <v>100</v>
      </c>
      <c r="K34" s="30">
        <v>0</v>
      </c>
      <c r="L34" s="30">
        <f t="shared" si="0"/>
        <v>-100</v>
      </c>
      <c r="M34" s="17" t="s">
        <v>190</v>
      </c>
      <c r="N34" s="17" t="s">
        <v>526</v>
      </c>
    </row>
    <row r="35" spans="1:14" s="9" customFormat="1" outlineLevel="2" x14ac:dyDescent="0.3">
      <c r="A35" s="9" t="s">
        <v>44</v>
      </c>
      <c r="B35" s="9">
        <v>6</v>
      </c>
      <c r="C35" s="10">
        <v>44849</v>
      </c>
      <c r="D35" s="9">
        <v>15</v>
      </c>
      <c r="E35" s="9" t="s">
        <v>527</v>
      </c>
      <c r="F35" s="9" t="s">
        <v>528</v>
      </c>
      <c r="G35" s="9" t="s">
        <v>17</v>
      </c>
      <c r="H35" s="9" t="s">
        <v>28</v>
      </c>
      <c r="I35" s="9">
        <v>12.5</v>
      </c>
      <c r="J35" s="9">
        <v>100</v>
      </c>
      <c r="K35" s="29">
        <v>200</v>
      </c>
      <c r="L35" s="29">
        <f t="shared" si="0"/>
        <v>100</v>
      </c>
      <c r="M35" s="9" t="s">
        <v>381</v>
      </c>
      <c r="N35" s="9" t="s">
        <v>529</v>
      </c>
    </row>
    <row r="36" spans="1:14" s="17" customFormat="1" outlineLevel="2" x14ac:dyDescent="0.3">
      <c r="A36" s="17" t="s">
        <v>44</v>
      </c>
      <c r="B36" s="17">
        <v>6</v>
      </c>
      <c r="C36" s="18">
        <v>44849</v>
      </c>
      <c r="D36" s="17">
        <v>15</v>
      </c>
      <c r="E36" s="17" t="s">
        <v>530</v>
      </c>
      <c r="F36" s="17" t="s">
        <v>53</v>
      </c>
      <c r="G36" s="17" t="s">
        <v>17</v>
      </c>
      <c r="H36" s="17" t="s">
        <v>28</v>
      </c>
      <c r="I36" s="17">
        <v>12</v>
      </c>
      <c r="J36" s="17">
        <v>100</v>
      </c>
      <c r="K36" s="30">
        <v>0</v>
      </c>
      <c r="L36" s="30">
        <f t="shared" si="0"/>
        <v>-100</v>
      </c>
      <c r="M36" s="17" t="s">
        <v>190</v>
      </c>
      <c r="N36" s="17" t="s">
        <v>529</v>
      </c>
    </row>
    <row r="37" spans="1:14" s="17" customFormat="1" outlineLevel="2" x14ac:dyDescent="0.3">
      <c r="A37" s="17" t="s">
        <v>44</v>
      </c>
      <c r="B37" s="17">
        <v>6</v>
      </c>
      <c r="C37" s="18">
        <v>44849</v>
      </c>
      <c r="D37" s="17">
        <v>15</v>
      </c>
      <c r="E37" s="17" t="s">
        <v>530</v>
      </c>
      <c r="F37" s="17" t="s">
        <v>53</v>
      </c>
      <c r="G37" s="17" t="s">
        <v>17</v>
      </c>
      <c r="H37" s="17" t="s">
        <v>32</v>
      </c>
      <c r="I37" s="17">
        <v>350</v>
      </c>
      <c r="J37" s="17">
        <v>100</v>
      </c>
      <c r="K37" s="30">
        <v>0</v>
      </c>
      <c r="L37" s="30">
        <f t="shared" si="0"/>
        <v>-100</v>
      </c>
      <c r="M37" s="17" t="s">
        <v>381</v>
      </c>
      <c r="N37" s="17" t="s">
        <v>518</v>
      </c>
    </row>
    <row r="38" spans="1:14" s="9" customFormat="1" outlineLevel="2" x14ac:dyDescent="0.3">
      <c r="A38" s="9" t="s">
        <v>44</v>
      </c>
      <c r="B38" s="9">
        <v>6</v>
      </c>
      <c r="C38" s="10">
        <v>44849</v>
      </c>
      <c r="D38" s="9">
        <v>15</v>
      </c>
      <c r="E38" s="9" t="s">
        <v>202</v>
      </c>
      <c r="F38" s="9" t="s">
        <v>133</v>
      </c>
      <c r="G38" s="9" t="s">
        <v>17</v>
      </c>
      <c r="H38" s="9" t="s">
        <v>28</v>
      </c>
      <c r="I38" s="9">
        <v>-3</v>
      </c>
      <c r="J38" s="9">
        <v>100</v>
      </c>
      <c r="K38" s="29">
        <v>186.96</v>
      </c>
      <c r="L38" s="29">
        <f t="shared" si="0"/>
        <v>86.960000000000008</v>
      </c>
      <c r="M38" s="9" t="s">
        <v>190</v>
      </c>
      <c r="N38" s="9" t="s">
        <v>515</v>
      </c>
    </row>
    <row r="39" spans="1:14" s="9" customFormat="1" outlineLevel="2" x14ac:dyDescent="0.3">
      <c r="A39" s="9" t="s">
        <v>44</v>
      </c>
      <c r="B39" s="9">
        <v>6</v>
      </c>
      <c r="C39" s="10">
        <v>44849</v>
      </c>
      <c r="D39" s="9">
        <v>19</v>
      </c>
      <c r="E39" s="9" t="s">
        <v>531</v>
      </c>
      <c r="F39" s="9" t="s">
        <v>67</v>
      </c>
      <c r="G39" s="9" t="s">
        <v>17</v>
      </c>
      <c r="H39" s="9" t="s">
        <v>28</v>
      </c>
      <c r="I39" s="9">
        <v>14</v>
      </c>
      <c r="J39" s="9">
        <v>100</v>
      </c>
      <c r="K39" s="29">
        <v>190.91</v>
      </c>
      <c r="L39" s="29">
        <f t="shared" si="0"/>
        <v>90.91</v>
      </c>
      <c r="M39" s="9" t="s">
        <v>190</v>
      </c>
      <c r="N39" s="9" t="s">
        <v>532</v>
      </c>
    </row>
    <row r="40" spans="1:14" s="9" customFormat="1" outlineLevel="2" x14ac:dyDescent="0.3">
      <c r="A40" s="9" t="s">
        <v>44</v>
      </c>
      <c r="B40" s="9">
        <v>6</v>
      </c>
      <c r="C40" s="10">
        <v>44849</v>
      </c>
      <c r="D40" s="9">
        <v>19</v>
      </c>
      <c r="E40" s="9" t="s">
        <v>416</v>
      </c>
      <c r="F40" s="9" t="s">
        <v>533</v>
      </c>
      <c r="G40" s="9" t="s">
        <v>17</v>
      </c>
      <c r="H40" s="9" t="s">
        <v>28</v>
      </c>
      <c r="I40" s="9">
        <v>3.5</v>
      </c>
      <c r="J40" s="9">
        <v>100</v>
      </c>
      <c r="K40" s="29">
        <v>190.91</v>
      </c>
      <c r="L40" s="29">
        <f t="shared" si="0"/>
        <v>90.91</v>
      </c>
      <c r="M40" s="9" t="s">
        <v>190</v>
      </c>
      <c r="N40" s="9" t="s">
        <v>508</v>
      </c>
    </row>
    <row r="41" spans="1:14" s="9" customFormat="1" outlineLevel="2" x14ac:dyDescent="0.3">
      <c r="A41" s="9" t="s">
        <v>44</v>
      </c>
      <c r="B41" s="9">
        <v>6</v>
      </c>
      <c r="C41" s="10">
        <v>44849</v>
      </c>
      <c r="D41" s="9">
        <v>19</v>
      </c>
      <c r="E41" s="9" t="s">
        <v>416</v>
      </c>
      <c r="F41" s="9" t="s">
        <v>533</v>
      </c>
      <c r="G41" s="9" t="s">
        <v>17</v>
      </c>
      <c r="H41" s="9" t="s">
        <v>32</v>
      </c>
      <c r="I41" s="9">
        <v>145</v>
      </c>
      <c r="J41" s="9">
        <v>100</v>
      </c>
      <c r="K41" s="29">
        <v>245</v>
      </c>
      <c r="L41" s="29">
        <f t="shared" si="0"/>
        <v>145</v>
      </c>
      <c r="M41" s="9" t="s">
        <v>381</v>
      </c>
      <c r="N41" s="9" t="s">
        <v>534</v>
      </c>
    </row>
    <row r="42" spans="1:14" s="17" customFormat="1" outlineLevel="2" x14ac:dyDescent="0.3">
      <c r="A42" s="17" t="s">
        <v>44</v>
      </c>
      <c r="B42" s="17">
        <v>6</v>
      </c>
      <c r="C42" s="18">
        <v>44849</v>
      </c>
      <c r="D42" s="17">
        <v>19</v>
      </c>
      <c r="E42" s="17" t="s">
        <v>88</v>
      </c>
      <c r="F42" s="17" t="s">
        <v>113</v>
      </c>
      <c r="G42" s="17" t="s">
        <v>17</v>
      </c>
      <c r="H42" s="17" t="s">
        <v>28</v>
      </c>
      <c r="I42" s="17">
        <v>-7</v>
      </c>
      <c r="J42" s="17">
        <v>100</v>
      </c>
      <c r="K42" s="30">
        <v>0</v>
      </c>
      <c r="L42" s="30">
        <f t="shared" si="0"/>
        <v>-100</v>
      </c>
      <c r="M42" s="17" t="s">
        <v>381</v>
      </c>
      <c r="N42" s="17" t="s">
        <v>519</v>
      </c>
    </row>
    <row r="43" spans="1:14" s="5" customFormat="1" outlineLevel="2" x14ac:dyDescent="0.3">
      <c r="A43" s="5" t="s">
        <v>44</v>
      </c>
      <c r="B43" s="5">
        <v>6</v>
      </c>
      <c r="C43" s="6">
        <v>44849</v>
      </c>
      <c r="D43" s="5">
        <v>19</v>
      </c>
      <c r="E43" s="5" t="s">
        <v>88</v>
      </c>
      <c r="F43" s="5" t="s">
        <v>113</v>
      </c>
      <c r="G43" s="5" t="s">
        <v>17</v>
      </c>
      <c r="H43" s="5" t="s">
        <v>32</v>
      </c>
      <c r="I43" s="5">
        <v>-250</v>
      </c>
      <c r="J43" s="5">
        <v>0</v>
      </c>
      <c r="K43" s="32">
        <v>0</v>
      </c>
      <c r="L43" s="32">
        <f t="shared" si="0"/>
        <v>0</v>
      </c>
      <c r="N43" s="5" t="s">
        <v>521</v>
      </c>
    </row>
    <row r="44" spans="1:14" s="9" customFormat="1" outlineLevel="2" x14ac:dyDescent="0.3">
      <c r="A44" s="9" t="s">
        <v>44</v>
      </c>
      <c r="B44" s="9">
        <v>6</v>
      </c>
      <c r="C44" s="10">
        <v>44849</v>
      </c>
      <c r="D44" s="9">
        <v>19</v>
      </c>
      <c r="E44" s="9" t="s">
        <v>115</v>
      </c>
      <c r="F44" s="9" t="s">
        <v>75</v>
      </c>
      <c r="G44" s="9" t="s">
        <v>17</v>
      </c>
      <c r="H44" s="9" t="s">
        <v>28</v>
      </c>
      <c r="I44" s="9">
        <v>3.5</v>
      </c>
      <c r="J44" s="9">
        <v>100</v>
      </c>
      <c r="K44" s="29">
        <v>215</v>
      </c>
      <c r="L44" s="29">
        <f t="shared" si="0"/>
        <v>115</v>
      </c>
      <c r="M44" s="9" t="s">
        <v>381</v>
      </c>
      <c r="N44" s="9" t="s">
        <v>535</v>
      </c>
    </row>
    <row r="45" spans="1:14" s="17" customFormat="1" outlineLevel="2" x14ac:dyDescent="0.3">
      <c r="A45" s="17" t="s">
        <v>44</v>
      </c>
      <c r="B45" s="17">
        <v>6</v>
      </c>
      <c r="C45" s="18">
        <v>44849</v>
      </c>
      <c r="D45" s="17">
        <v>19</v>
      </c>
      <c r="E45" s="17" t="s">
        <v>115</v>
      </c>
      <c r="F45" s="17" t="s">
        <v>75</v>
      </c>
      <c r="G45" s="17" t="s">
        <v>17</v>
      </c>
      <c r="H45" s="17" t="s">
        <v>32</v>
      </c>
      <c r="I45" s="17">
        <v>140</v>
      </c>
      <c r="J45" s="17">
        <v>100</v>
      </c>
      <c r="K45" s="30">
        <v>0</v>
      </c>
      <c r="L45" s="30">
        <f t="shared" si="0"/>
        <v>-100</v>
      </c>
      <c r="M45" s="17" t="s">
        <v>381</v>
      </c>
      <c r="N45" s="17" t="s">
        <v>536</v>
      </c>
    </row>
    <row r="46" spans="1:14" s="17" customFormat="1" outlineLevel="2" x14ac:dyDescent="0.3">
      <c r="A46" s="17" t="s">
        <v>44</v>
      </c>
      <c r="B46" s="17">
        <v>6</v>
      </c>
      <c r="C46" s="18">
        <v>44849</v>
      </c>
      <c r="D46" s="17">
        <v>21</v>
      </c>
      <c r="E46" s="17" t="s">
        <v>58</v>
      </c>
      <c r="F46" s="17" t="s">
        <v>81</v>
      </c>
      <c r="G46" s="17" t="s">
        <v>17</v>
      </c>
      <c r="H46" s="17" t="s">
        <v>28</v>
      </c>
      <c r="I46" s="17">
        <v>10</v>
      </c>
      <c r="J46" s="17">
        <v>100</v>
      </c>
      <c r="K46" s="30">
        <v>0</v>
      </c>
      <c r="L46" s="30">
        <f t="shared" si="0"/>
        <v>-100</v>
      </c>
      <c r="M46" s="17" t="s">
        <v>190</v>
      </c>
      <c r="N46" s="17" t="s">
        <v>537</v>
      </c>
    </row>
    <row r="47" spans="1:14" s="17" customFormat="1" outlineLevel="2" x14ac:dyDescent="0.3">
      <c r="A47" s="17" t="s">
        <v>44</v>
      </c>
      <c r="B47" s="17">
        <v>6</v>
      </c>
      <c r="C47" s="18">
        <v>44849</v>
      </c>
      <c r="D47" s="17">
        <v>21</v>
      </c>
      <c r="E47" s="17" t="s">
        <v>58</v>
      </c>
      <c r="F47" s="17" t="s">
        <v>81</v>
      </c>
      <c r="G47" s="17" t="s">
        <v>17</v>
      </c>
      <c r="H47" s="17" t="s">
        <v>32</v>
      </c>
      <c r="I47" s="17">
        <v>300</v>
      </c>
      <c r="J47" s="17">
        <v>100</v>
      </c>
      <c r="K47" s="30">
        <v>0</v>
      </c>
      <c r="L47" s="30">
        <f t="shared" si="0"/>
        <v>-100</v>
      </c>
      <c r="M47" s="17" t="s">
        <v>381</v>
      </c>
      <c r="N47" s="17" t="s">
        <v>538</v>
      </c>
    </row>
    <row r="48" spans="1:14" s="9" customFormat="1" outlineLevel="2" x14ac:dyDescent="0.3">
      <c r="A48" s="9" t="s">
        <v>44</v>
      </c>
      <c r="B48" s="9">
        <v>6</v>
      </c>
      <c r="C48" s="10">
        <v>44849</v>
      </c>
      <c r="D48" s="9">
        <v>21</v>
      </c>
      <c r="E48" s="9" t="s">
        <v>347</v>
      </c>
      <c r="F48" s="9" t="s">
        <v>539</v>
      </c>
      <c r="G48" s="9" t="s">
        <v>17</v>
      </c>
      <c r="H48" s="9" t="s">
        <v>28</v>
      </c>
      <c r="I48" s="9">
        <v>7.5</v>
      </c>
      <c r="J48" s="9">
        <v>100</v>
      </c>
      <c r="K48" s="29">
        <v>190.91</v>
      </c>
      <c r="L48" s="29">
        <f t="shared" si="0"/>
        <v>90.91</v>
      </c>
      <c r="M48" s="9" t="s">
        <v>190</v>
      </c>
      <c r="N48" s="9" t="s">
        <v>526</v>
      </c>
    </row>
    <row r="49" spans="1:14" s="9" customFormat="1" outlineLevel="2" x14ac:dyDescent="0.3">
      <c r="A49" s="9" t="s">
        <v>44</v>
      </c>
      <c r="B49" s="9">
        <v>6</v>
      </c>
      <c r="C49" s="10">
        <v>44849</v>
      </c>
      <c r="D49" s="9">
        <v>24</v>
      </c>
      <c r="E49" s="9" t="s">
        <v>540</v>
      </c>
      <c r="F49" s="9" t="s">
        <v>266</v>
      </c>
      <c r="G49" s="9" t="s">
        <v>17</v>
      </c>
      <c r="H49" s="9" t="s">
        <v>20</v>
      </c>
      <c r="I49" s="9">
        <v>52</v>
      </c>
      <c r="J49" s="9">
        <v>100</v>
      </c>
      <c r="K49" s="29">
        <v>190.9</v>
      </c>
      <c r="L49" s="29">
        <f t="shared" si="0"/>
        <v>90.9</v>
      </c>
      <c r="M49" s="9" t="s">
        <v>381</v>
      </c>
      <c r="N49" s="9" t="s">
        <v>541</v>
      </c>
    </row>
    <row r="50" spans="1:14" s="53" customFormat="1" outlineLevel="1" x14ac:dyDescent="0.3">
      <c r="A50" s="53" t="s">
        <v>187</v>
      </c>
      <c r="C50" s="54"/>
      <c r="J50" s="53">
        <f>SUBTOTAL(9,J13:J49)</f>
        <v>2910</v>
      </c>
      <c r="K50" s="55">
        <f>SUBTOTAL(9,K13:K49)</f>
        <v>2994.42</v>
      </c>
      <c r="L50" s="55">
        <f>SUBTOTAL(9,L13:L49)</f>
        <v>84.419999999999987</v>
      </c>
    </row>
    <row r="51" spans="1:14" s="9" customFormat="1" outlineLevel="2" x14ac:dyDescent="0.3">
      <c r="A51" s="9" t="s">
        <v>140</v>
      </c>
      <c r="B51" s="9">
        <v>6</v>
      </c>
      <c r="C51" s="10">
        <v>44850</v>
      </c>
      <c r="D51" s="9">
        <v>13</v>
      </c>
      <c r="E51" s="9" t="s">
        <v>152</v>
      </c>
      <c r="F51" s="9" t="s">
        <v>183</v>
      </c>
      <c r="G51" s="9" t="s">
        <v>17</v>
      </c>
      <c r="H51" s="9" t="s">
        <v>32</v>
      </c>
      <c r="I51" s="9">
        <v>190</v>
      </c>
      <c r="J51" s="9">
        <v>100</v>
      </c>
      <c r="K51" s="29">
        <v>290</v>
      </c>
      <c r="L51" s="29">
        <f t="shared" si="0"/>
        <v>190</v>
      </c>
      <c r="M51" s="9" t="s">
        <v>381</v>
      </c>
      <c r="N51" s="9" t="s">
        <v>542</v>
      </c>
    </row>
    <row r="52" spans="1:14" s="5" customFormat="1" ht="13.8" customHeight="1" outlineLevel="2" x14ac:dyDescent="0.3">
      <c r="A52" s="5" t="s">
        <v>140</v>
      </c>
      <c r="B52" s="5">
        <v>6</v>
      </c>
      <c r="C52" s="6">
        <v>44850</v>
      </c>
      <c r="D52" s="5">
        <v>13</v>
      </c>
      <c r="E52" s="5" t="s">
        <v>152</v>
      </c>
      <c r="G52" s="5" t="s">
        <v>17</v>
      </c>
      <c r="H52" s="5" t="s">
        <v>291</v>
      </c>
      <c r="I52" s="5">
        <v>20.5</v>
      </c>
      <c r="J52" s="5">
        <v>0</v>
      </c>
      <c r="K52" s="32">
        <v>0</v>
      </c>
      <c r="L52" s="32">
        <f t="shared" si="0"/>
        <v>0</v>
      </c>
      <c r="N52" s="5" t="s">
        <v>543</v>
      </c>
    </row>
    <row r="53" spans="1:14" s="9" customFormat="1" outlineLevel="2" x14ac:dyDescent="0.3">
      <c r="A53" s="9" t="s">
        <v>140</v>
      </c>
      <c r="B53" s="9">
        <v>6</v>
      </c>
      <c r="C53" s="10">
        <v>44850</v>
      </c>
      <c r="D53" s="9">
        <v>13</v>
      </c>
      <c r="E53" s="9" t="s">
        <v>169</v>
      </c>
      <c r="F53" s="9" t="s">
        <v>153</v>
      </c>
      <c r="G53" s="9" t="s">
        <v>17</v>
      </c>
      <c r="H53" s="9" t="s">
        <v>24</v>
      </c>
      <c r="I53" s="9">
        <v>43</v>
      </c>
      <c r="J53" s="9">
        <v>100</v>
      </c>
      <c r="K53" s="29">
        <v>190.91</v>
      </c>
      <c r="L53" s="29">
        <f t="shared" si="0"/>
        <v>90.91</v>
      </c>
      <c r="M53" s="9" t="s">
        <v>190</v>
      </c>
      <c r="N53" s="9" t="s">
        <v>544</v>
      </c>
    </row>
    <row r="54" spans="1:14" s="17" customFormat="1" outlineLevel="2" x14ac:dyDescent="0.3">
      <c r="A54" s="17" t="s">
        <v>140</v>
      </c>
      <c r="B54" s="17">
        <v>6</v>
      </c>
      <c r="C54" s="18">
        <v>44850</v>
      </c>
      <c r="D54" s="17">
        <v>13</v>
      </c>
      <c r="E54" s="17" t="s">
        <v>170</v>
      </c>
      <c r="F54" s="17" t="s">
        <v>351</v>
      </c>
      <c r="G54" s="17" t="s">
        <v>17</v>
      </c>
      <c r="H54" s="17" t="s">
        <v>28</v>
      </c>
      <c r="I54" s="17">
        <v>-7.5</v>
      </c>
      <c r="J54" s="17">
        <v>0</v>
      </c>
      <c r="K54" s="30">
        <v>0</v>
      </c>
      <c r="L54" s="30">
        <f t="shared" si="0"/>
        <v>0</v>
      </c>
      <c r="M54" s="17" t="s">
        <v>381</v>
      </c>
      <c r="N54" s="17" t="s">
        <v>545</v>
      </c>
    </row>
    <row r="55" spans="1:14" s="9" customFormat="1" outlineLevel="2" x14ac:dyDescent="0.3">
      <c r="A55" s="9" t="s">
        <v>140</v>
      </c>
      <c r="B55" s="9">
        <v>6</v>
      </c>
      <c r="C55" s="10">
        <v>44850</v>
      </c>
      <c r="D55" s="9">
        <v>13</v>
      </c>
      <c r="E55" s="9" t="s">
        <v>161</v>
      </c>
      <c r="G55" s="9" t="s">
        <v>17</v>
      </c>
      <c r="H55" s="9" t="s">
        <v>291</v>
      </c>
      <c r="I55" s="9">
        <v>19.5</v>
      </c>
      <c r="J55" s="9">
        <v>100</v>
      </c>
      <c r="K55" s="29">
        <v>180</v>
      </c>
      <c r="L55" s="29">
        <f t="shared" si="0"/>
        <v>80</v>
      </c>
      <c r="M55" s="9" t="s">
        <v>381</v>
      </c>
      <c r="N55" s="9" t="s">
        <v>546</v>
      </c>
    </row>
    <row r="56" spans="1:14" s="17" customFormat="1" outlineLevel="2" x14ac:dyDescent="0.3">
      <c r="A56" s="17" t="s">
        <v>140</v>
      </c>
      <c r="B56" s="17">
        <v>6</v>
      </c>
      <c r="C56" s="18">
        <v>44850</v>
      </c>
      <c r="D56" s="17">
        <v>13</v>
      </c>
      <c r="E56" s="17" t="s">
        <v>354</v>
      </c>
      <c r="F56" s="17" t="s">
        <v>144</v>
      </c>
      <c r="G56" s="17" t="s">
        <v>17</v>
      </c>
      <c r="H56" s="17" t="s">
        <v>28</v>
      </c>
      <c r="I56" s="17">
        <v>3</v>
      </c>
      <c r="J56" s="17">
        <v>100</v>
      </c>
      <c r="K56" s="30">
        <v>0</v>
      </c>
      <c r="L56" s="30">
        <f t="shared" si="0"/>
        <v>-100</v>
      </c>
      <c r="M56" s="17" t="s">
        <v>190</v>
      </c>
      <c r="N56" s="17" t="s">
        <v>508</v>
      </c>
    </row>
    <row r="57" spans="1:14" s="9" customFormat="1" outlineLevel="2" x14ac:dyDescent="0.3">
      <c r="A57" s="9" t="s">
        <v>140</v>
      </c>
      <c r="B57" s="9">
        <v>6</v>
      </c>
      <c r="C57" s="10">
        <v>44850</v>
      </c>
      <c r="D57" s="9">
        <v>13</v>
      </c>
      <c r="E57" s="9" t="s">
        <v>371</v>
      </c>
      <c r="F57" s="9" t="s">
        <v>143</v>
      </c>
      <c r="G57" s="9" t="s">
        <v>17</v>
      </c>
      <c r="H57" s="9" t="s">
        <v>24</v>
      </c>
      <c r="I57" s="9">
        <v>43</v>
      </c>
      <c r="J57" s="9">
        <v>100</v>
      </c>
      <c r="K57" s="29">
        <v>190.91</v>
      </c>
      <c r="L57" s="29">
        <f t="shared" si="0"/>
        <v>90.91</v>
      </c>
      <c r="M57" s="9" t="s">
        <v>190</v>
      </c>
      <c r="N57" s="9" t="s">
        <v>544</v>
      </c>
    </row>
    <row r="58" spans="1:14" s="17" customFormat="1" outlineLevel="2" x14ac:dyDescent="0.3">
      <c r="A58" s="17" t="s">
        <v>140</v>
      </c>
      <c r="B58" s="17">
        <v>6</v>
      </c>
      <c r="C58" s="18">
        <v>44850</v>
      </c>
      <c r="D58" s="17">
        <v>13</v>
      </c>
      <c r="E58" s="17" t="s">
        <v>143</v>
      </c>
      <c r="F58" s="17" t="s">
        <v>371</v>
      </c>
      <c r="G58" s="17" t="s">
        <v>17</v>
      </c>
      <c r="H58" s="17" t="s">
        <v>28</v>
      </c>
      <c r="I58" s="17">
        <v>3</v>
      </c>
      <c r="J58" s="17">
        <v>100</v>
      </c>
      <c r="K58" s="30">
        <v>0</v>
      </c>
      <c r="L58" s="30">
        <f t="shared" si="0"/>
        <v>-100</v>
      </c>
      <c r="M58" s="17" t="s">
        <v>190</v>
      </c>
      <c r="N58" s="17" t="s">
        <v>547</v>
      </c>
    </row>
    <row r="59" spans="1:14" s="9" customFormat="1" outlineLevel="2" x14ac:dyDescent="0.3">
      <c r="A59" s="9" t="s">
        <v>140</v>
      </c>
      <c r="B59" s="9">
        <v>6</v>
      </c>
      <c r="C59" s="10">
        <v>44850</v>
      </c>
      <c r="D59" s="9">
        <v>13</v>
      </c>
      <c r="E59" s="9" t="s">
        <v>143</v>
      </c>
      <c r="G59" s="9" t="s">
        <v>17</v>
      </c>
      <c r="H59" s="9" t="s">
        <v>291</v>
      </c>
      <c r="I59" s="9">
        <v>20.5</v>
      </c>
      <c r="J59" s="9">
        <v>100</v>
      </c>
      <c r="K59" s="29">
        <v>190.9</v>
      </c>
      <c r="L59" s="29">
        <f t="shared" si="0"/>
        <v>90.9</v>
      </c>
      <c r="M59" s="9" t="s">
        <v>381</v>
      </c>
      <c r="N59" s="9" t="s">
        <v>546</v>
      </c>
    </row>
    <row r="60" spans="1:14" s="9" customFormat="1" outlineLevel="2" x14ac:dyDescent="0.3">
      <c r="A60" s="9" t="s">
        <v>140</v>
      </c>
      <c r="B60" s="9">
        <v>6</v>
      </c>
      <c r="C60" s="10">
        <v>44850</v>
      </c>
      <c r="D60" s="9">
        <v>13</v>
      </c>
      <c r="E60" s="9" t="s">
        <v>363</v>
      </c>
      <c r="F60" s="9" t="s">
        <v>150</v>
      </c>
      <c r="G60" s="9" t="s">
        <v>17</v>
      </c>
      <c r="H60" s="9" t="s">
        <v>28</v>
      </c>
      <c r="I60" s="9">
        <v>5.5</v>
      </c>
      <c r="J60" s="9">
        <v>100</v>
      </c>
      <c r="K60" s="29">
        <v>195.24</v>
      </c>
      <c r="L60" s="29">
        <f t="shared" si="0"/>
        <v>95.240000000000009</v>
      </c>
      <c r="M60" s="9" t="s">
        <v>190</v>
      </c>
      <c r="N60" s="9" t="s">
        <v>548</v>
      </c>
    </row>
    <row r="61" spans="1:14" s="9" customFormat="1" outlineLevel="2" x14ac:dyDescent="0.3">
      <c r="A61" s="9" t="s">
        <v>140</v>
      </c>
      <c r="B61" s="9">
        <v>6</v>
      </c>
      <c r="C61" s="10">
        <v>44850</v>
      </c>
      <c r="D61" s="9">
        <v>13</v>
      </c>
      <c r="E61" s="9" t="s">
        <v>486</v>
      </c>
      <c r="F61" s="9" t="s">
        <v>178</v>
      </c>
      <c r="G61" s="9" t="s">
        <v>17</v>
      </c>
      <c r="H61" s="9" t="s">
        <v>28</v>
      </c>
      <c r="I61" s="9">
        <v>10</v>
      </c>
      <c r="J61" s="9">
        <v>100</v>
      </c>
      <c r="K61" s="29">
        <v>186.95</v>
      </c>
      <c r="L61" s="29">
        <f t="shared" si="0"/>
        <v>86.949999999999989</v>
      </c>
      <c r="M61" s="9" t="s">
        <v>381</v>
      </c>
      <c r="N61" s="9" t="s">
        <v>526</v>
      </c>
    </row>
    <row r="62" spans="1:14" s="17" customFormat="1" outlineLevel="2" x14ac:dyDescent="0.3">
      <c r="A62" s="17" t="s">
        <v>140</v>
      </c>
      <c r="B62" s="17">
        <v>6</v>
      </c>
      <c r="C62" s="18">
        <v>44850</v>
      </c>
      <c r="D62" s="17">
        <v>16</v>
      </c>
      <c r="E62" s="17" t="s">
        <v>179</v>
      </c>
      <c r="F62" s="17" t="s">
        <v>151</v>
      </c>
      <c r="G62" s="17" t="s">
        <v>17</v>
      </c>
      <c r="H62" s="17" t="s">
        <v>28</v>
      </c>
      <c r="I62" s="17">
        <v>3</v>
      </c>
      <c r="J62" s="17">
        <v>100</v>
      </c>
      <c r="K62" s="30">
        <v>0</v>
      </c>
      <c r="L62" s="30">
        <f t="shared" si="0"/>
        <v>-100</v>
      </c>
      <c r="M62" s="17" t="s">
        <v>381</v>
      </c>
      <c r="N62" s="17" t="s">
        <v>535</v>
      </c>
    </row>
    <row r="63" spans="1:14" s="5" customFormat="1" outlineLevel="2" x14ac:dyDescent="0.3">
      <c r="A63" s="5" t="s">
        <v>140</v>
      </c>
      <c r="B63" s="5">
        <v>6</v>
      </c>
      <c r="C63" s="6">
        <v>44850</v>
      </c>
      <c r="D63" s="5">
        <v>16</v>
      </c>
      <c r="E63" s="5" t="s">
        <v>179</v>
      </c>
      <c r="F63" s="5" t="s">
        <v>151</v>
      </c>
      <c r="G63" s="5" t="s">
        <v>17</v>
      </c>
      <c r="H63" s="5" t="s">
        <v>32</v>
      </c>
      <c r="I63" s="5">
        <v>130</v>
      </c>
      <c r="J63" s="5">
        <v>0</v>
      </c>
      <c r="K63" s="32">
        <v>0</v>
      </c>
      <c r="L63" s="32">
        <f t="shared" si="0"/>
        <v>0</v>
      </c>
      <c r="N63" s="5" t="s">
        <v>536</v>
      </c>
    </row>
    <row r="64" spans="1:14" s="9" customFormat="1" outlineLevel="2" x14ac:dyDescent="0.3">
      <c r="A64" s="9" t="s">
        <v>140</v>
      </c>
      <c r="B64" s="9">
        <v>6</v>
      </c>
      <c r="C64" s="10">
        <v>44850</v>
      </c>
      <c r="D64" s="9">
        <v>16</v>
      </c>
      <c r="E64" s="9" t="s">
        <v>165</v>
      </c>
      <c r="F64" s="9" t="s">
        <v>437</v>
      </c>
      <c r="G64" s="9" t="s">
        <v>17</v>
      </c>
      <c r="H64" s="9" t="s">
        <v>20</v>
      </c>
      <c r="I64" s="9">
        <v>50.5</v>
      </c>
      <c r="J64" s="9">
        <v>100</v>
      </c>
      <c r="K64" s="29">
        <v>190.91</v>
      </c>
      <c r="L64" s="29">
        <f t="shared" si="0"/>
        <v>90.91</v>
      </c>
      <c r="M64" s="9" t="s">
        <v>190</v>
      </c>
      <c r="N64" s="9" t="s">
        <v>549</v>
      </c>
    </row>
    <row r="65" spans="1:14" s="9" customFormat="1" outlineLevel="2" x14ac:dyDescent="0.3">
      <c r="A65" s="9" t="s">
        <v>140</v>
      </c>
      <c r="B65" s="9">
        <v>6</v>
      </c>
      <c r="C65" s="10">
        <v>44850</v>
      </c>
      <c r="D65" s="9">
        <v>16</v>
      </c>
      <c r="E65" s="9" t="s">
        <v>165</v>
      </c>
      <c r="G65" s="9" t="s">
        <v>17</v>
      </c>
      <c r="H65" s="9" t="s">
        <v>302</v>
      </c>
      <c r="I65" s="9">
        <v>26.5</v>
      </c>
      <c r="J65" s="9">
        <v>100</v>
      </c>
      <c r="K65" s="29">
        <v>200</v>
      </c>
      <c r="L65" s="29">
        <f t="shared" si="0"/>
        <v>100</v>
      </c>
      <c r="M65" s="9" t="s">
        <v>381</v>
      </c>
      <c r="N65" s="9" t="s">
        <v>550</v>
      </c>
    </row>
    <row r="66" spans="1:14" s="9" customFormat="1" outlineLevel="2" x14ac:dyDescent="0.3">
      <c r="A66" s="9" t="s">
        <v>140</v>
      </c>
      <c r="B66" s="9">
        <v>6</v>
      </c>
      <c r="C66" s="10">
        <v>44850</v>
      </c>
      <c r="D66" s="9">
        <v>20</v>
      </c>
      <c r="E66" s="9" t="s">
        <v>162</v>
      </c>
      <c r="F66" s="9" t="s">
        <v>370</v>
      </c>
      <c r="G66" s="9" t="s">
        <v>17</v>
      </c>
      <c r="H66" s="9" t="s">
        <v>28</v>
      </c>
      <c r="I66" s="9">
        <v>-6.5</v>
      </c>
      <c r="J66" s="9">
        <v>100</v>
      </c>
      <c r="K66" s="29">
        <v>186.96</v>
      </c>
      <c r="L66" s="29">
        <f t="shared" ref="L66" si="1">K66-J66</f>
        <v>86.960000000000008</v>
      </c>
      <c r="M66" s="9" t="s">
        <v>190</v>
      </c>
      <c r="N66" s="9" t="s">
        <v>550</v>
      </c>
    </row>
    <row r="67" spans="1:14" s="17" customFormat="1" outlineLevel="2" x14ac:dyDescent="0.3">
      <c r="A67" s="17" t="s">
        <v>140</v>
      </c>
      <c r="B67" s="17">
        <v>6</v>
      </c>
      <c r="C67" s="18">
        <v>44851</v>
      </c>
      <c r="D67" s="17">
        <v>20</v>
      </c>
      <c r="E67" s="17" t="s">
        <v>172</v>
      </c>
      <c r="F67" s="17" t="s">
        <v>159</v>
      </c>
      <c r="G67" s="17" t="s">
        <v>17</v>
      </c>
      <c r="H67" s="17" t="s">
        <v>32</v>
      </c>
      <c r="I67" s="17">
        <v>205</v>
      </c>
      <c r="J67" s="17">
        <v>80</v>
      </c>
      <c r="K67" s="30">
        <v>0</v>
      </c>
      <c r="L67" s="30">
        <f t="shared" si="0"/>
        <v>-80</v>
      </c>
      <c r="M67" s="17" t="s">
        <v>381</v>
      </c>
      <c r="N67" s="17" t="s">
        <v>551</v>
      </c>
    </row>
    <row r="68" spans="1:14" s="17" customFormat="1" outlineLevel="2" x14ac:dyDescent="0.3">
      <c r="A68" s="17" t="s">
        <v>140</v>
      </c>
      <c r="B68" s="17">
        <v>6</v>
      </c>
      <c r="C68" s="18">
        <v>44851</v>
      </c>
      <c r="D68" s="17">
        <v>20</v>
      </c>
      <c r="E68" s="17" t="s">
        <v>172</v>
      </c>
      <c r="F68" s="17" t="s">
        <v>159</v>
      </c>
      <c r="G68" s="17" t="s">
        <v>17</v>
      </c>
      <c r="H68" s="17" t="s">
        <v>24</v>
      </c>
      <c r="I68" s="17">
        <v>45.5</v>
      </c>
      <c r="J68" s="17">
        <v>80</v>
      </c>
      <c r="K68" s="30">
        <v>0</v>
      </c>
      <c r="L68" s="30">
        <f t="shared" ref="L68:L69" si="2">K68-J68</f>
        <v>-80</v>
      </c>
      <c r="M68" s="17" t="s">
        <v>190</v>
      </c>
      <c r="N68" s="17" t="s">
        <v>552</v>
      </c>
    </row>
    <row r="69" spans="1:14" s="17" customFormat="1" outlineLevel="2" x14ac:dyDescent="0.3">
      <c r="A69" s="17" t="s">
        <v>140</v>
      </c>
      <c r="B69" s="17">
        <v>6</v>
      </c>
      <c r="C69" s="18">
        <v>44851</v>
      </c>
      <c r="D69" s="17">
        <v>20</v>
      </c>
      <c r="E69" s="17" t="s">
        <v>172</v>
      </c>
      <c r="G69" s="17" t="s">
        <v>17</v>
      </c>
      <c r="H69" s="17" t="s">
        <v>291</v>
      </c>
      <c r="I69" s="17">
        <v>20.5</v>
      </c>
      <c r="J69" s="17">
        <v>80</v>
      </c>
      <c r="K69" s="30">
        <v>0</v>
      </c>
      <c r="L69" s="30">
        <f t="shared" si="2"/>
        <v>-80</v>
      </c>
      <c r="M69" s="17" t="s">
        <v>381</v>
      </c>
      <c r="N69" s="17" t="s">
        <v>546</v>
      </c>
    </row>
    <row r="70" spans="1:14" s="53" customFormat="1" outlineLevel="1" x14ac:dyDescent="0.3">
      <c r="A70" s="53" t="s">
        <v>188</v>
      </c>
      <c r="C70" s="54"/>
      <c r="J70" s="53">
        <f>SUBTOTAL(9,J51:J69)</f>
        <v>1540</v>
      </c>
      <c r="K70" s="55">
        <f>SUBTOTAL(9,K51:K69)</f>
        <v>2002.7800000000002</v>
      </c>
      <c r="L70" s="55">
        <f>SUBTOTAL(9,L51:L69)</f>
        <v>462.77999999999986</v>
      </c>
    </row>
    <row r="71" spans="1:14" s="53" customFormat="1" x14ac:dyDescent="0.3">
      <c r="A71" s="53" t="s">
        <v>189</v>
      </c>
      <c r="C71" s="54"/>
      <c r="J71" s="53">
        <f>SUBTOTAL(9,J2:J69)</f>
        <v>5410</v>
      </c>
      <c r="K71" s="55">
        <f>SUBTOTAL(9,K2:K69)</f>
        <v>6079.5199999999986</v>
      </c>
      <c r="L71" s="55">
        <f>SUBTOTAL(9,L2:L69)</f>
        <v>669.51999999999987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FB6D-9D8B-4EF7-AD0F-13D3DC93AF53}">
  <dimension ref="A1:N83"/>
  <sheetViews>
    <sheetView topLeftCell="A61" zoomScaleNormal="100" workbookViewId="0">
      <selection activeCell="A2" sqref="A2:N83"/>
    </sheetView>
  </sheetViews>
  <sheetFormatPr defaultRowHeight="14.4" outlineLevelRow="2" x14ac:dyDescent="0.3"/>
  <cols>
    <col min="3" max="3" width="9.5546875" bestFit="1" customWidth="1"/>
    <col min="5" max="5" width="15.33203125" bestFit="1" customWidth="1"/>
    <col min="6" max="6" width="15.88671875" bestFit="1" customWidth="1"/>
    <col min="7" max="7" width="9.109375" bestFit="1" customWidth="1"/>
    <col min="8" max="8" width="10.6640625" bestFit="1" customWidth="1"/>
    <col min="11" max="12" width="8.88671875" style="33"/>
    <col min="14" max="14" width="14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10</v>
      </c>
      <c r="L1" s="33" t="s">
        <v>11</v>
      </c>
      <c r="M1" t="s">
        <v>12</v>
      </c>
      <c r="N1" t="s">
        <v>13</v>
      </c>
    </row>
    <row r="2" spans="1:14" s="17" customFormat="1" outlineLevel="2" x14ac:dyDescent="0.3">
      <c r="A2" s="17" t="s">
        <v>14</v>
      </c>
      <c r="B2" s="17">
        <v>5</v>
      </c>
      <c r="C2" s="18">
        <v>44842</v>
      </c>
      <c r="D2" s="17">
        <v>0</v>
      </c>
      <c r="E2" s="17" t="s">
        <v>27</v>
      </c>
      <c r="F2" s="17" t="s">
        <v>36</v>
      </c>
      <c r="G2" s="17" t="s">
        <v>17</v>
      </c>
      <c r="H2" s="17" t="s">
        <v>20</v>
      </c>
      <c r="I2" s="17">
        <v>2.5</v>
      </c>
      <c r="J2" s="17">
        <v>80</v>
      </c>
      <c r="K2" s="30">
        <v>0</v>
      </c>
      <c r="L2" s="30">
        <f>K2-J2</f>
        <v>-80</v>
      </c>
      <c r="M2" s="17" t="s">
        <v>440</v>
      </c>
      <c r="N2" s="17" t="s">
        <v>196</v>
      </c>
    </row>
    <row r="3" spans="1:14" s="17" customFormat="1" outlineLevel="2" x14ac:dyDescent="0.3">
      <c r="A3" s="17" t="s">
        <v>14</v>
      </c>
      <c r="B3" s="17">
        <v>5</v>
      </c>
      <c r="C3" s="18">
        <v>44842</v>
      </c>
      <c r="D3" s="17">
        <v>0</v>
      </c>
      <c r="E3" s="17" t="s">
        <v>34</v>
      </c>
      <c r="F3" s="17" t="s">
        <v>441</v>
      </c>
      <c r="G3" s="17" t="s">
        <v>17</v>
      </c>
      <c r="H3" s="17" t="s">
        <v>28</v>
      </c>
      <c r="I3" s="17">
        <v>2.5</v>
      </c>
      <c r="J3" s="17">
        <v>80</v>
      </c>
      <c r="K3" s="30">
        <v>0</v>
      </c>
      <c r="L3" s="30">
        <f t="shared" ref="L3:L75" si="0">K3-J3</f>
        <v>-80</v>
      </c>
      <c r="M3" s="17" t="s">
        <v>381</v>
      </c>
      <c r="N3" s="17" t="s">
        <v>196</v>
      </c>
    </row>
    <row r="4" spans="1:14" s="9" customFormat="1" outlineLevel="2" x14ac:dyDescent="0.3">
      <c r="A4" s="9" t="s">
        <v>14</v>
      </c>
      <c r="B4" s="9">
        <v>5</v>
      </c>
      <c r="C4" s="10">
        <v>44842</v>
      </c>
      <c r="D4" s="9">
        <v>0</v>
      </c>
      <c r="E4" s="9" t="s">
        <v>31</v>
      </c>
      <c r="F4" s="9" t="s">
        <v>22</v>
      </c>
      <c r="G4" s="9" t="s">
        <v>17</v>
      </c>
      <c r="H4" s="9" t="s">
        <v>24</v>
      </c>
      <c r="I4" s="9">
        <v>2.5</v>
      </c>
      <c r="J4" s="9">
        <v>80</v>
      </c>
      <c r="K4" s="29">
        <v>139.25</v>
      </c>
      <c r="L4" s="29">
        <f t="shared" si="0"/>
        <v>59.25</v>
      </c>
      <c r="M4" s="9" t="s">
        <v>381</v>
      </c>
      <c r="N4" s="9" t="s">
        <v>196</v>
      </c>
    </row>
    <row r="5" spans="1:14" s="9" customFormat="1" outlineLevel="2" x14ac:dyDescent="0.3">
      <c r="A5" s="9" t="s">
        <v>14</v>
      </c>
      <c r="B5" s="9">
        <v>5</v>
      </c>
      <c r="C5" s="10">
        <v>44842</v>
      </c>
      <c r="D5" s="9">
        <v>0</v>
      </c>
      <c r="E5" s="9" t="s">
        <v>38</v>
      </c>
      <c r="F5" s="9" t="s">
        <v>16</v>
      </c>
      <c r="G5" s="9" t="s">
        <v>17</v>
      </c>
      <c r="H5" s="9" t="s">
        <v>20</v>
      </c>
      <c r="I5" s="9">
        <v>2.5</v>
      </c>
      <c r="J5" s="9">
        <v>80</v>
      </c>
      <c r="K5" s="29">
        <v>160</v>
      </c>
      <c r="L5" s="29">
        <f t="shared" si="0"/>
        <v>80</v>
      </c>
      <c r="M5" s="9" t="s">
        <v>381</v>
      </c>
      <c r="N5" s="9" t="s">
        <v>196</v>
      </c>
    </row>
    <row r="6" spans="1:14" s="17" customFormat="1" outlineLevel="2" x14ac:dyDescent="0.3">
      <c r="A6" s="17" t="s">
        <v>14</v>
      </c>
      <c r="B6" s="17">
        <v>5</v>
      </c>
      <c r="C6" s="18">
        <v>44843</v>
      </c>
      <c r="D6" s="17">
        <v>0</v>
      </c>
      <c r="E6" s="17" t="s">
        <v>15</v>
      </c>
      <c r="F6" s="17" t="s">
        <v>39</v>
      </c>
      <c r="G6" s="17" t="s">
        <v>17</v>
      </c>
      <c r="H6" s="17" t="s">
        <v>18</v>
      </c>
      <c r="I6" s="17">
        <v>275</v>
      </c>
      <c r="J6" s="17">
        <v>80</v>
      </c>
      <c r="K6" s="30"/>
      <c r="L6" s="30">
        <f t="shared" si="0"/>
        <v>-80</v>
      </c>
      <c r="M6" s="17" t="s">
        <v>381</v>
      </c>
      <c r="N6" s="17" t="s">
        <v>442</v>
      </c>
    </row>
    <row r="7" spans="1:14" s="17" customFormat="1" outlineLevel="2" x14ac:dyDescent="0.3">
      <c r="A7" s="17" t="s">
        <v>14</v>
      </c>
      <c r="B7" s="17">
        <v>5</v>
      </c>
      <c r="C7" s="18">
        <v>44843</v>
      </c>
      <c r="D7" s="17">
        <v>0</v>
      </c>
      <c r="E7" s="17" t="s">
        <v>35</v>
      </c>
      <c r="F7" s="17" t="s">
        <v>41</v>
      </c>
      <c r="G7" s="17" t="s">
        <v>17</v>
      </c>
      <c r="H7" s="17" t="s">
        <v>28</v>
      </c>
      <c r="I7" s="17">
        <f>1/2</f>
        <v>0.5</v>
      </c>
      <c r="J7" s="17">
        <v>80</v>
      </c>
      <c r="K7" s="30"/>
      <c r="L7" s="30">
        <f t="shared" si="0"/>
        <v>-80</v>
      </c>
      <c r="M7" s="17" t="s">
        <v>381</v>
      </c>
      <c r="N7" s="17" t="s">
        <v>196</v>
      </c>
    </row>
    <row r="8" spans="1:14" s="9" customFormat="1" outlineLevel="2" x14ac:dyDescent="0.3">
      <c r="A8" s="9" t="s">
        <v>14</v>
      </c>
      <c r="B8" s="9">
        <v>5</v>
      </c>
      <c r="C8" s="10">
        <v>44843</v>
      </c>
      <c r="D8" s="9">
        <v>0</v>
      </c>
      <c r="E8" s="9" t="s">
        <v>35</v>
      </c>
      <c r="F8" s="9" t="s">
        <v>41</v>
      </c>
      <c r="G8" s="9" t="s">
        <v>17</v>
      </c>
      <c r="H8" s="9" t="s">
        <v>24</v>
      </c>
      <c r="I8" s="9">
        <v>2.5</v>
      </c>
      <c r="J8" s="9">
        <v>80</v>
      </c>
      <c r="K8" s="29">
        <v>140</v>
      </c>
      <c r="L8" s="29">
        <f t="shared" si="0"/>
        <v>60</v>
      </c>
      <c r="M8" s="9" t="s">
        <v>381</v>
      </c>
      <c r="N8" s="9" t="s">
        <v>196</v>
      </c>
    </row>
    <row r="9" spans="1:14" outlineLevel="1" x14ac:dyDescent="0.3">
      <c r="A9" s="4" t="s">
        <v>186</v>
      </c>
      <c r="C9" s="1"/>
      <c r="J9">
        <f>SUBTOTAL(9,J2:J8)</f>
        <v>560</v>
      </c>
      <c r="K9" s="33">
        <f>SUBTOTAL(9,K2:K8)</f>
        <v>439.25</v>
      </c>
      <c r="L9" s="33">
        <f>SUBTOTAL(9,L2:L8)</f>
        <v>-120.75</v>
      </c>
    </row>
    <row r="10" spans="1:14" s="9" customFormat="1" outlineLevel="2" x14ac:dyDescent="0.3">
      <c r="A10" s="9" t="s">
        <v>44</v>
      </c>
      <c r="B10" s="9">
        <v>5</v>
      </c>
      <c r="C10" s="10">
        <v>44842</v>
      </c>
      <c r="D10" s="9">
        <v>12</v>
      </c>
      <c r="E10" s="9" t="s">
        <v>67</v>
      </c>
      <c r="F10" s="9" t="s">
        <v>94</v>
      </c>
      <c r="G10" s="9" t="s">
        <v>17</v>
      </c>
      <c r="H10" s="9" t="s">
        <v>24</v>
      </c>
      <c r="I10" s="9">
        <v>59</v>
      </c>
      <c r="J10" s="9">
        <v>80</v>
      </c>
      <c r="K10" s="29">
        <v>152.72</v>
      </c>
      <c r="L10" s="29">
        <f t="shared" si="0"/>
        <v>72.72</v>
      </c>
      <c r="M10" s="9" t="s">
        <v>381</v>
      </c>
      <c r="N10" s="9" t="s">
        <v>443</v>
      </c>
    </row>
    <row r="11" spans="1:14" s="9" customFormat="1" outlineLevel="2" x14ac:dyDescent="0.3">
      <c r="A11" s="9" t="s">
        <v>44</v>
      </c>
      <c r="B11" s="9">
        <v>5</v>
      </c>
      <c r="C11" s="10">
        <v>44842</v>
      </c>
      <c r="D11" s="9">
        <v>12</v>
      </c>
      <c r="E11" s="9" t="s">
        <v>139</v>
      </c>
      <c r="F11" s="9" t="s">
        <v>79</v>
      </c>
      <c r="G11" s="9" t="s">
        <v>17</v>
      </c>
      <c r="H11" s="9" t="s">
        <v>28</v>
      </c>
      <c r="I11" s="9">
        <v>22.5</v>
      </c>
      <c r="J11" s="9">
        <v>80</v>
      </c>
      <c r="K11" s="29">
        <v>152.72999999999999</v>
      </c>
      <c r="L11" s="29">
        <f t="shared" si="0"/>
        <v>72.72999999999999</v>
      </c>
      <c r="M11" s="9" t="s">
        <v>190</v>
      </c>
      <c r="N11" s="9" t="s">
        <v>444</v>
      </c>
    </row>
    <row r="12" spans="1:14" s="17" customFormat="1" outlineLevel="2" x14ac:dyDescent="0.3">
      <c r="A12" s="17" t="s">
        <v>44</v>
      </c>
      <c r="B12" s="17">
        <v>5</v>
      </c>
      <c r="C12" s="18">
        <v>44842</v>
      </c>
      <c r="D12" s="17">
        <v>12</v>
      </c>
      <c r="E12" s="17" t="s">
        <v>139</v>
      </c>
      <c r="F12" s="17" t="s">
        <v>79</v>
      </c>
      <c r="G12" s="17" t="s">
        <v>17</v>
      </c>
      <c r="H12" s="17" t="s">
        <v>445</v>
      </c>
      <c r="I12" s="17">
        <v>1000</v>
      </c>
      <c r="J12" s="17">
        <v>40</v>
      </c>
      <c r="K12" s="30">
        <v>0</v>
      </c>
      <c r="L12" s="30">
        <f t="shared" si="0"/>
        <v>-40</v>
      </c>
      <c r="M12" s="17" t="s">
        <v>381</v>
      </c>
    </row>
    <row r="13" spans="1:14" s="9" customFormat="1" outlineLevel="2" x14ac:dyDescent="0.3">
      <c r="A13" s="9" t="s">
        <v>44</v>
      </c>
      <c r="B13" s="9">
        <v>5</v>
      </c>
      <c r="C13" s="10">
        <v>44842</v>
      </c>
      <c r="D13" s="9">
        <v>12</v>
      </c>
      <c r="E13" s="9" t="s">
        <v>223</v>
      </c>
      <c r="F13" s="9" t="s">
        <v>99</v>
      </c>
      <c r="G13" s="9" t="s">
        <v>17</v>
      </c>
      <c r="H13" s="9" t="s">
        <v>32</v>
      </c>
      <c r="I13" s="9">
        <v>-255</v>
      </c>
      <c r="J13" s="9">
        <v>160</v>
      </c>
      <c r="K13" s="29">
        <v>222.74</v>
      </c>
      <c r="L13" s="29">
        <f t="shared" si="0"/>
        <v>62.740000000000009</v>
      </c>
      <c r="M13" s="9" t="s">
        <v>381</v>
      </c>
      <c r="N13" s="9" t="s">
        <v>446</v>
      </c>
    </row>
    <row r="14" spans="1:14" s="17" customFormat="1" outlineLevel="2" x14ac:dyDescent="0.3">
      <c r="A14" s="17" t="s">
        <v>44</v>
      </c>
      <c r="B14" s="17">
        <v>5</v>
      </c>
      <c r="C14" s="18">
        <v>44842</v>
      </c>
      <c r="D14" s="17">
        <v>12</v>
      </c>
      <c r="E14" s="17" t="s">
        <v>107</v>
      </c>
      <c r="F14" s="17" t="s">
        <v>447</v>
      </c>
      <c r="G14" s="17" t="s">
        <v>17</v>
      </c>
      <c r="H14" s="17" t="s">
        <v>28</v>
      </c>
      <c r="I14" s="17">
        <v>9.5</v>
      </c>
      <c r="J14" s="17">
        <v>80</v>
      </c>
      <c r="K14" s="30">
        <v>0</v>
      </c>
      <c r="L14" s="30">
        <f t="shared" si="0"/>
        <v>-80</v>
      </c>
      <c r="M14" s="17" t="s">
        <v>190</v>
      </c>
      <c r="N14" s="17" t="s">
        <v>448</v>
      </c>
    </row>
    <row r="15" spans="1:14" s="17" customFormat="1" outlineLevel="2" x14ac:dyDescent="0.3">
      <c r="A15" s="17" t="s">
        <v>44</v>
      </c>
      <c r="B15" s="17">
        <v>5</v>
      </c>
      <c r="C15" s="18">
        <v>44842</v>
      </c>
      <c r="D15" s="17">
        <v>12</v>
      </c>
      <c r="E15" s="17" t="s">
        <v>256</v>
      </c>
      <c r="F15" s="17" t="s">
        <v>298</v>
      </c>
      <c r="G15" s="17" t="s">
        <v>17</v>
      </c>
      <c r="H15" s="17" t="s">
        <v>28</v>
      </c>
      <c r="I15" s="17">
        <v>3</v>
      </c>
      <c r="J15" s="17">
        <v>80</v>
      </c>
      <c r="K15" s="30">
        <v>0</v>
      </c>
      <c r="L15" s="30">
        <f t="shared" si="0"/>
        <v>-80</v>
      </c>
      <c r="M15" s="17" t="s">
        <v>190</v>
      </c>
      <c r="N15" s="17" t="s">
        <v>449</v>
      </c>
    </row>
    <row r="16" spans="1:14" s="17" customFormat="1" outlineLevel="2" x14ac:dyDescent="0.3">
      <c r="A16" s="17" t="s">
        <v>44</v>
      </c>
      <c r="B16" s="17">
        <v>5</v>
      </c>
      <c r="C16" s="18">
        <v>44842</v>
      </c>
      <c r="D16" s="17">
        <v>12</v>
      </c>
      <c r="E16" s="17" t="s">
        <v>256</v>
      </c>
      <c r="F16" s="17" t="s">
        <v>298</v>
      </c>
      <c r="G16" s="17" t="s">
        <v>17</v>
      </c>
      <c r="H16" s="17" t="s">
        <v>32</v>
      </c>
      <c r="I16" s="17">
        <v>125</v>
      </c>
      <c r="J16" s="17">
        <v>80</v>
      </c>
      <c r="K16" s="30">
        <v>0</v>
      </c>
      <c r="L16" s="30">
        <f t="shared" si="0"/>
        <v>-80</v>
      </c>
      <c r="M16" s="17" t="s">
        <v>381</v>
      </c>
      <c r="N16" s="17" t="s">
        <v>450</v>
      </c>
    </row>
    <row r="17" spans="1:14" s="17" customFormat="1" outlineLevel="2" x14ac:dyDescent="0.3">
      <c r="A17" s="17" t="s">
        <v>44</v>
      </c>
      <c r="B17" s="17">
        <v>5</v>
      </c>
      <c r="C17" s="18">
        <v>44842</v>
      </c>
      <c r="D17" s="17">
        <v>12</v>
      </c>
      <c r="E17" s="17" t="s">
        <v>451</v>
      </c>
      <c r="F17" s="17" t="s">
        <v>452</v>
      </c>
      <c r="G17" s="17" t="s">
        <v>17</v>
      </c>
      <c r="H17" s="17" t="s">
        <v>28</v>
      </c>
      <c r="I17" s="17">
        <v>8</v>
      </c>
      <c r="J17" s="17">
        <v>80</v>
      </c>
      <c r="K17" s="30">
        <v>0</v>
      </c>
      <c r="L17" s="30">
        <f t="shared" si="0"/>
        <v>-80</v>
      </c>
      <c r="M17" s="17" t="s">
        <v>381</v>
      </c>
      <c r="N17" s="17" t="s">
        <v>453</v>
      </c>
    </row>
    <row r="18" spans="1:14" s="17" customFormat="1" outlineLevel="2" x14ac:dyDescent="0.3">
      <c r="A18" s="17" t="s">
        <v>44</v>
      </c>
      <c r="B18" s="17">
        <v>5</v>
      </c>
      <c r="C18" s="18">
        <v>44842</v>
      </c>
      <c r="D18" s="17">
        <v>12</v>
      </c>
      <c r="E18" s="17" t="s">
        <v>451</v>
      </c>
      <c r="F18" s="17" t="s">
        <v>452</v>
      </c>
      <c r="G18" s="17" t="s">
        <v>17</v>
      </c>
      <c r="H18" s="17" t="s">
        <v>32</v>
      </c>
      <c r="I18" s="17">
        <v>255</v>
      </c>
      <c r="J18" s="17">
        <v>80</v>
      </c>
      <c r="K18" s="30">
        <v>0</v>
      </c>
      <c r="L18" s="30">
        <f t="shared" si="0"/>
        <v>-80</v>
      </c>
      <c r="M18" s="17" t="s">
        <v>381</v>
      </c>
      <c r="N18" s="17" t="s">
        <v>454</v>
      </c>
    </row>
    <row r="19" spans="1:14" s="5" customFormat="1" outlineLevel="2" x14ac:dyDescent="0.3">
      <c r="A19" s="5" t="s">
        <v>44</v>
      </c>
      <c r="B19" s="5">
        <v>5</v>
      </c>
      <c r="C19" s="6">
        <v>44842</v>
      </c>
      <c r="D19" s="5">
        <v>15</v>
      </c>
      <c r="E19" s="5" t="s">
        <v>86</v>
      </c>
      <c r="F19" s="5" t="s">
        <v>455</v>
      </c>
      <c r="G19" s="5" t="s">
        <v>17</v>
      </c>
      <c r="H19" s="5" t="s">
        <v>28</v>
      </c>
      <c r="I19" s="5">
        <v>-10</v>
      </c>
      <c r="J19" s="5">
        <v>80</v>
      </c>
      <c r="K19" s="32">
        <v>80</v>
      </c>
      <c r="L19" s="32">
        <f t="shared" si="0"/>
        <v>0</v>
      </c>
      <c r="M19" s="5" t="s">
        <v>190</v>
      </c>
      <c r="N19" s="5" t="s">
        <v>456</v>
      </c>
    </row>
    <row r="20" spans="1:14" s="17" customFormat="1" outlineLevel="2" x14ac:dyDescent="0.3">
      <c r="A20" s="17" t="s">
        <v>44</v>
      </c>
      <c r="B20" s="17">
        <v>5</v>
      </c>
      <c r="C20" s="18">
        <v>44842</v>
      </c>
      <c r="D20" s="17">
        <v>15</v>
      </c>
      <c r="E20" s="17" t="s">
        <v>86</v>
      </c>
      <c r="F20" s="17" t="s">
        <v>455</v>
      </c>
      <c r="G20" s="17" t="s">
        <v>17</v>
      </c>
      <c r="H20" s="17" t="s">
        <v>20</v>
      </c>
      <c r="I20" s="17">
        <v>66.5</v>
      </c>
      <c r="J20" s="17">
        <v>80</v>
      </c>
      <c r="K20" s="30">
        <v>0</v>
      </c>
      <c r="L20" s="30">
        <f t="shared" si="0"/>
        <v>-80</v>
      </c>
      <c r="M20" s="17" t="s">
        <v>381</v>
      </c>
      <c r="N20" s="17" t="s">
        <v>196</v>
      </c>
    </row>
    <row r="21" spans="1:14" s="9" customFormat="1" outlineLevel="2" x14ac:dyDescent="0.3">
      <c r="A21" s="9" t="s">
        <v>44</v>
      </c>
      <c r="B21" s="9">
        <v>5</v>
      </c>
      <c r="C21" s="10">
        <v>44842</v>
      </c>
      <c r="D21" s="9">
        <v>15</v>
      </c>
      <c r="E21" s="9" t="s">
        <v>47</v>
      </c>
      <c r="F21" s="9" t="s">
        <v>75</v>
      </c>
      <c r="G21" s="9" t="s">
        <v>17</v>
      </c>
      <c r="H21" s="9" t="s">
        <v>28</v>
      </c>
      <c r="I21" s="9">
        <v>3</v>
      </c>
      <c r="J21" s="9">
        <v>80</v>
      </c>
      <c r="K21" s="29">
        <v>156.19</v>
      </c>
      <c r="L21" s="29">
        <f t="shared" si="0"/>
        <v>76.19</v>
      </c>
      <c r="M21" s="9" t="s">
        <v>381</v>
      </c>
      <c r="N21" s="9" t="s">
        <v>449</v>
      </c>
    </row>
    <row r="22" spans="1:14" s="9" customFormat="1" outlineLevel="2" x14ac:dyDescent="0.3">
      <c r="A22" s="9" t="s">
        <v>44</v>
      </c>
      <c r="B22" s="9">
        <v>5</v>
      </c>
      <c r="C22" s="10">
        <v>44842</v>
      </c>
      <c r="D22" s="9">
        <v>15</v>
      </c>
      <c r="E22" s="9" t="s">
        <v>47</v>
      </c>
      <c r="F22" s="9" t="s">
        <v>75</v>
      </c>
      <c r="G22" s="9" t="s">
        <v>17</v>
      </c>
      <c r="H22" s="9" t="s">
        <v>32</v>
      </c>
      <c r="I22" s="9">
        <v>135</v>
      </c>
      <c r="J22" s="9">
        <v>80</v>
      </c>
      <c r="K22" s="29">
        <v>188</v>
      </c>
      <c r="L22" s="29">
        <f t="shared" si="0"/>
        <v>108</v>
      </c>
      <c r="M22" s="9" t="s">
        <v>190</v>
      </c>
      <c r="N22" s="9" t="s">
        <v>450</v>
      </c>
    </row>
    <row r="23" spans="1:14" s="9" customFormat="1" outlineLevel="2" x14ac:dyDescent="0.3">
      <c r="A23" s="9" t="s">
        <v>44</v>
      </c>
      <c r="B23" s="9">
        <v>5</v>
      </c>
      <c r="C23" s="10">
        <v>44842</v>
      </c>
      <c r="D23" s="9">
        <v>15</v>
      </c>
      <c r="E23" s="9" t="s">
        <v>122</v>
      </c>
      <c r="F23" s="9" t="s">
        <v>221</v>
      </c>
      <c r="G23" s="9" t="s">
        <v>17</v>
      </c>
      <c r="H23" s="9" t="s">
        <v>28</v>
      </c>
      <c r="I23" s="9">
        <f>27.5</f>
        <v>27.5</v>
      </c>
      <c r="J23" s="9">
        <v>80</v>
      </c>
      <c r="K23" s="29">
        <v>152.72999999999999</v>
      </c>
      <c r="L23" s="29">
        <f t="shared" si="0"/>
        <v>72.72999999999999</v>
      </c>
      <c r="M23" s="9" t="s">
        <v>381</v>
      </c>
      <c r="N23" s="9" t="s">
        <v>457</v>
      </c>
    </row>
    <row r="24" spans="1:14" s="17" customFormat="1" outlineLevel="2" x14ac:dyDescent="0.3">
      <c r="A24" s="17" t="s">
        <v>44</v>
      </c>
      <c r="B24" s="17">
        <v>5</v>
      </c>
      <c r="C24" s="18">
        <v>44842</v>
      </c>
      <c r="D24" s="17">
        <v>15</v>
      </c>
      <c r="E24" s="17" t="s">
        <v>93</v>
      </c>
      <c r="F24" s="17" t="s">
        <v>268</v>
      </c>
      <c r="G24" s="17" t="s">
        <v>17</v>
      </c>
      <c r="H24" s="17" t="s">
        <v>28</v>
      </c>
      <c r="I24" s="17">
        <v>27</v>
      </c>
      <c r="J24" s="17">
        <v>80</v>
      </c>
      <c r="K24" s="30">
        <v>0</v>
      </c>
      <c r="L24" s="30">
        <f t="shared" si="0"/>
        <v>-80</v>
      </c>
      <c r="M24" s="17" t="s">
        <v>190</v>
      </c>
      <c r="N24" s="17" t="s">
        <v>458</v>
      </c>
    </row>
    <row r="25" spans="1:14" s="9" customFormat="1" outlineLevel="2" x14ac:dyDescent="0.3">
      <c r="A25" s="9" t="s">
        <v>44</v>
      </c>
      <c r="B25" s="9">
        <v>5</v>
      </c>
      <c r="C25" s="10">
        <v>44842</v>
      </c>
      <c r="D25" s="9">
        <v>15</v>
      </c>
      <c r="E25" s="9" t="s">
        <v>114</v>
      </c>
      <c r="F25" s="9" t="s">
        <v>50</v>
      </c>
      <c r="G25" s="9" t="s">
        <v>17</v>
      </c>
      <c r="H25" s="9" t="s">
        <v>28</v>
      </c>
      <c r="I25" s="9">
        <v>13.5</v>
      </c>
      <c r="J25" s="9">
        <v>80</v>
      </c>
      <c r="K25" s="29">
        <v>156.19</v>
      </c>
      <c r="L25" s="29">
        <f t="shared" si="0"/>
        <v>76.19</v>
      </c>
      <c r="M25" s="9" t="s">
        <v>381</v>
      </c>
      <c r="N25" s="9" t="s">
        <v>459</v>
      </c>
    </row>
    <row r="26" spans="1:14" s="9" customFormat="1" outlineLevel="2" x14ac:dyDescent="0.3">
      <c r="A26" s="9" t="s">
        <v>44</v>
      </c>
      <c r="B26" s="9">
        <v>5</v>
      </c>
      <c r="C26" s="10">
        <v>44842</v>
      </c>
      <c r="D26" s="9">
        <v>15</v>
      </c>
      <c r="E26" s="9" t="s">
        <v>114</v>
      </c>
      <c r="F26" s="9" t="s">
        <v>50</v>
      </c>
      <c r="G26" s="9" t="s">
        <v>17</v>
      </c>
      <c r="H26" s="9" t="s">
        <v>24</v>
      </c>
      <c r="I26" s="9">
        <v>56</v>
      </c>
      <c r="J26" s="9">
        <v>80</v>
      </c>
      <c r="K26" s="29">
        <v>152.72999999999999</v>
      </c>
      <c r="L26" s="29">
        <f t="shared" si="0"/>
        <v>72.72999999999999</v>
      </c>
      <c r="M26" s="9" t="s">
        <v>190</v>
      </c>
      <c r="N26" s="9" t="s">
        <v>460</v>
      </c>
    </row>
    <row r="27" spans="1:14" s="9" customFormat="1" outlineLevel="2" x14ac:dyDescent="0.3">
      <c r="A27" s="9" t="s">
        <v>44</v>
      </c>
      <c r="B27" s="9">
        <v>5</v>
      </c>
      <c r="C27" s="10">
        <v>44842</v>
      </c>
      <c r="D27" s="9">
        <v>15</v>
      </c>
      <c r="E27" s="9" t="s">
        <v>461</v>
      </c>
      <c r="F27" s="9" t="s">
        <v>113</v>
      </c>
      <c r="G27" s="9" t="s">
        <v>17</v>
      </c>
      <c r="H27" s="9" t="s">
        <v>28</v>
      </c>
      <c r="I27" s="9">
        <v>3.5</v>
      </c>
      <c r="J27" s="9">
        <v>80</v>
      </c>
      <c r="K27" s="29">
        <v>149.56</v>
      </c>
      <c r="L27" s="29">
        <f t="shared" si="0"/>
        <v>69.56</v>
      </c>
      <c r="M27" s="9" t="s">
        <v>381</v>
      </c>
      <c r="N27" s="9" t="s">
        <v>462</v>
      </c>
    </row>
    <row r="28" spans="1:14" s="9" customFormat="1" outlineLevel="2" x14ac:dyDescent="0.3">
      <c r="A28" s="9" t="s">
        <v>44</v>
      </c>
      <c r="B28" s="9">
        <v>5</v>
      </c>
      <c r="C28" s="10">
        <v>44842</v>
      </c>
      <c r="D28" s="9">
        <v>15</v>
      </c>
      <c r="E28" s="9" t="s">
        <v>461</v>
      </c>
      <c r="F28" s="9" t="s">
        <v>113</v>
      </c>
      <c r="G28" s="9" t="s">
        <v>17</v>
      </c>
      <c r="H28" s="9" t="s">
        <v>32</v>
      </c>
      <c r="I28" s="9">
        <v>135</v>
      </c>
      <c r="J28" s="9">
        <v>80</v>
      </c>
      <c r="K28" s="29">
        <v>188</v>
      </c>
      <c r="L28" s="29">
        <f t="shared" si="0"/>
        <v>108</v>
      </c>
      <c r="M28" s="9" t="s">
        <v>381</v>
      </c>
      <c r="N28" s="9" t="s">
        <v>450</v>
      </c>
    </row>
    <row r="29" spans="1:14" s="17" customFormat="1" outlineLevel="2" x14ac:dyDescent="0.3">
      <c r="A29" s="17" t="s">
        <v>44</v>
      </c>
      <c r="B29" s="17">
        <v>5</v>
      </c>
      <c r="C29" s="18">
        <v>44842</v>
      </c>
      <c r="D29" s="17">
        <v>15</v>
      </c>
      <c r="E29" s="17" t="s">
        <v>89</v>
      </c>
      <c r="F29" s="17" t="s">
        <v>65</v>
      </c>
      <c r="G29" s="17" t="s">
        <v>17</v>
      </c>
      <c r="H29" s="17" t="s">
        <v>28</v>
      </c>
      <c r="I29" s="17">
        <v>14.5</v>
      </c>
      <c r="J29" s="17">
        <v>80</v>
      </c>
      <c r="K29" s="30">
        <v>0</v>
      </c>
      <c r="L29" s="30">
        <f t="shared" si="0"/>
        <v>-80</v>
      </c>
      <c r="M29" s="17" t="s">
        <v>190</v>
      </c>
      <c r="N29" s="17" t="s">
        <v>196</v>
      </c>
    </row>
    <row r="30" spans="1:14" s="17" customFormat="1" outlineLevel="2" x14ac:dyDescent="0.3">
      <c r="A30" s="17" t="s">
        <v>44</v>
      </c>
      <c r="B30" s="17">
        <v>5</v>
      </c>
      <c r="C30" s="18">
        <v>44842</v>
      </c>
      <c r="D30" s="17">
        <v>15</v>
      </c>
      <c r="E30" s="17" t="s">
        <v>89</v>
      </c>
      <c r="F30" s="17" t="s">
        <v>65</v>
      </c>
      <c r="G30" s="17" t="s">
        <v>17</v>
      </c>
      <c r="H30" s="17" t="s">
        <v>20</v>
      </c>
      <c r="I30" s="17">
        <v>42.5</v>
      </c>
      <c r="J30" s="17">
        <v>80</v>
      </c>
      <c r="K30" s="30">
        <v>0</v>
      </c>
      <c r="L30" s="30">
        <f t="shared" si="0"/>
        <v>-80</v>
      </c>
      <c r="M30" s="17" t="s">
        <v>190</v>
      </c>
      <c r="N30" s="17">
        <v>42</v>
      </c>
    </row>
    <row r="31" spans="1:14" s="17" customFormat="1" outlineLevel="2" x14ac:dyDescent="0.3">
      <c r="A31" s="17" t="s">
        <v>44</v>
      </c>
      <c r="B31" s="17">
        <v>5</v>
      </c>
      <c r="C31" s="18">
        <v>44842</v>
      </c>
      <c r="D31" s="17">
        <v>15</v>
      </c>
      <c r="E31" s="17" t="s">
        <v>346</v>
      </c>
      <c r="F31" s="17" t="s">
        <v>88</v>
      </c>
      <c r="G31" s="17" t="s">
        <v>17</v>
      </c>
      <c r="H31" s="17" t="s">
        <v>28</v>
      </c>
      <c r="I31" s="17">
        <v>-3.5</v>
      </c>
      <c r="J31" s="17">
        <v>80</v>
      </c>
      <c r="K31" s="30">
        <v>0</v>
      </c>
      <c r="L31" s="30">
        <f t="shared" si="0"/>
        <v>-80</v>
      </c>
      <c r="M31" s="17" t="s">
        <v>381</v>
      </c>
      <c r="N31" s="17" t="s">
        <v>463</v>
      </c>
    </row>
    <row r="32" spans="1:14" s="17" customFormat="1" outlineLevel="2" x14ac:dyDescent="0.3">
      <c r="A32" s="17" t="s">
        <v>44</v>
      </c>
      <c r="B32" s="17">
        <v>5</v>
      </c>
      <c r="C32" s="18">
        <v>44842</v>
      </c>
      <c r="D32" s="17">
        <v>15</v>
      </c>
      <c r="E32" s="17" t="s">
        <v>464</v>
      </c>
      <c r="F32" s="17" t="s">
        <v>248</v>
      </c>
      <c r="G32" s="17" t="s">
        <v>17</v>
      </c>
      <c r="H32" s="17" t="s">
        <v>28</v>
      </c>
      <c r="I32" s="17">
        <v>17</v>
      </c>
      <c r="J32" s="17">
        <v>80</v>
      </c>
      <c r="K32" s="30">
        <v>0</v>
      </c>
      <c r="L32" s="30">
        <f t="shared" si="0"/>
        <v>-80</v>
      </c>
      <c r="M32" s="17" t="s">
        <v>190</v>
      </c>
      <c r="N32" s="17" t="s">
        <v>465</v>
      </c>
    </row>
    <row r="33" spans="1:14" s="9" customFormat="1" outlineLevel="2" x14ac:dyDescent="0.3">
      <c r="A33" s="9" t="s">
        <v>44</v>
      </c>
      <c r="B33" s="9">
        <v>5</v>
      </c>
      <c r="C33" s="10">
        <v>44842</v>
      </c>
      <c r="D33" s="9">
        <v>15</v>
      </c>
      <c r="E33" s="9" t="s">
        <v>125</v>
      </c>
      <c r="F33" s="9" t="s">
        <v>56</v>
      </c>
      <c r="G33" s="9" t="s">
        <v>17</v>
      </c>
      <c r="H33" s="9" t="s">
        <v>28</v>
      </c>
      <c r="I33" s="9">
        <v>6.5</v>
      </c>
      <c r="J33" s="9">
        <v>80</v>
      </c>
      <c r="K33" s="29">
        <v>152.72999999999999</v>
      </c>
      <c r="L33" s="29">
        <f t="shared" si="0"/>
        <v>72.72999999999999</v>
      </c>
      <c r="M33" s="9" t="s">
        <v>190</v>
      </c>
      <c r="N33" s="9" t="s">
        <v>453</v>
      </c>
    </row>
    <row r="34" spans="1:14" s="17" customFormat="1" outlineLevel="2" x14ac:dyDescent="0.3">
      <c r="A34" s="17" t="s">
        <v>44</v>
      </c>
      <c r="B34" s="17">
        <v>5</v>
      </c>
      <c r="C34" s="18">
        <v>44842</v>
      </c>
      <c r="D34" s="17">
        <v>15</v>
      </c>
      <c r="E34" s="17" t="s">
        <v>125</v>
      </c>
      <c r="F34" s="17" t="s">
        <v>56</v>
      </c>
      <c r="G34" s="17" t="s">
        <v>17</v>
      </c>
      <c r="H34" s="17" t="s">
        <v>32</v>
      </c>
      <c r="I34" s="17">
        <v>205</v>
      </c>
      <c r="J34" s="17">
        <v>80</v>
      </c>
      <c r="K34" s="30">
        <v>0</v>
      </c>
      <c r="L34" s="30">
        <f t="shared" si="0"/>
        <v>-80</v>
      </c>
      <c r="M34" s="17" t="s">
        <v>190</v>
      </c>
      <c r="N34" s="17" t="s">
        <v>454</v>
      </c>
    </row>
    <row r="35" spans="1:14" s="9" customFormat="1" outlineLevel="2" x14ac:dyDescent="0.3">
      <c r="A35" s="9" t="s">
        <v>44</v>
      </c>
      <c r="B35" s="9">
        <v>5</v>
      </c>
      <c r="C35" s="10">
        <v>44842</v>
      </c>
      <c r="D35" s="9">
        <v>19</v>
      </c>
      <c r="E35" s="9" t="s">
        <v>466</v>
      </c>
      <c r="F35" s="9" t="s">
        <v>57</v>
      </c>
      <c r="G35" s="9" t="s">
        <v>17</v>
      </c>
      <c r="H35" s="9" t="s">
        <v>28</v>
      </c>
      <c r="I35" s="9">
        <v>-3</v>
      </c>
      <c r="J35" s="9">
        <v>80</v>
      </c>
      <c r="K35" s="29">
        <v>152.72999999999999</v>
      </c>
      <c r="L35" s="29">
        <f t="shared" si="0"/>
        <v>72.72999999999999</v>
      </c>
      <c r="M35" s="9" t="s">
        <v>190</v>
      </c>
      <c r="N35" s="9" t="s">
        <v>463</v>
      </c>
    </row>
    <row r="36" spans="1:14" s="9" customFormat="1" outlineLevel="2" x14ac:dyDescent="0.3">
      <c r="A36" s="9" t="s">
        <v>44</v>
      </c>
      <c r="B36" s="9">
        <v>5</v>
      </c>
      <c r="C36" s="10">
        <v>44842</v>
      </c>
      <c r="D36" s="9">
        <v>19</v>
      </c>
      <c r="E36" s="9" t="s">
        <v>78</v>
      </c>
      <c r="F36" s="9" t="s">
        <v>61</v>
      </c>
      <c r="G36" s="9" t="s">
        <v>17</v>
      </c>
      <c r="H36" s="9" t="s">
        <v>28</v>
      </c>
      <c r="I36" s="9">
        <v>4</v>
      </c>
      <c r="J36" s="9">
        <v>80</v>
      </c>
      <c r="K36" s="29">
        <v>149.56</v>
      </c>
      <c r="L36" s="29">
        <f t="shared" si="0"/>
        <v>69.56</v>
      </c>
      <c r="M36" s="9" t="s">
        <v>381</v>
      </c>
      <c r="N36" s="9" t="s">
        <v>449</v>
      </c>
    </row>
    <row r="37" spans="1:14" s="17" customFormat="1" outlineLevel="2" x14ac:dyDescent="0.3">
      <c r="A37" s="17" t="s">
        <v>44</v>
      </c>
      <c r="B37" s="17">
        <v>5</v>
      </c>
      <c r="C37" s="18">
        <v>44842</v>
      </c>
      <c r="D37" s="17">
        <v>19</v>
      </c>
      <c r="E37" s="17" t="s">
        <v>78</v>
      </c>
      <c r="F37" s="17" t="s">
        <v>61</v>
      </c>
      <c r="G37" s="17" t="s">
        <v>17</v>
      </c>
      <c r="H37" s="17" t="s">
        <v>32</v>
      </c>
      <c r="I37" s="17">
        <v>145</v>
      </c>
      <c r="J37" s="17">
        <v>80</v>
      </c>
      <c r="K37" s="30">
        <v>0</v>
      </c>
      <c r="L37" s="30">
        <f t="shared" si="0"/>
        <v>-80</v>
      </c>
      <c r="M37" s="17" t="s">
        <v>190</v>
      </c>
      <c r="N37" s="17" t="s">
        <v>450</v>
      </c>
    </row>
    <row r="38" spans="1:14" s="9" customFormat="1" outlineLevel="2" x14ac:dyDescent="0.3">
      <c r="A38" s="9" t="s">
        <v>44</v>
      </c>
      <c r="B38" s="9">
        <v>5</v>
      </c>
      <c r="C38" s="10">
        <v>44842</v>
      </c>
      <c r="D38" s="9">
        <v>19</v>
      </c>
      <c r="E38" s="9" t="s">
        <v>78</v>
      </c>
      <c r="F38" s="9" t="s">
        <v>61</v>
      </c>
      <c r="G38" s="9" t="s">
        <v>17</v>
      </c>
      <c r="H38" s="9" t="s">
        <v>20</v>
      </c>
      <c r="I38" s="9">
        <v>36.5</v>
      </c>
      <c r="J38" s="9">
        <v>80</v>
      </c>
      <c r="K38" s="29">
        <v>152.72999999999999</v>
      </c>
      <c r="L38" s="29">
        <f t="shared" si="0"/>
        <v>72.72999999999999</v>
      </c>
      <c r="M38" s="9" t="s">
        <v>190</v>
      </c>
      <c r="N38" s="9" t="s">
        <v>467</v>
      </c>
    </row>
    <row r="39" spans="1:14" s="9" customFormat="1" outlineLevel="2" x14ac:dyDescent="0.3">
      <c r="A39" s="9" t="s">
        <v>44</v>
      </c>
      <c r="B39" s="9">
        <v>5</v>
      </c>
      <c r="C39" s="10">
        <v>44842</v>
      </c>
      <c r="D39" s="9">
        <v>19</v>
      </c>
      <c r="E39" s="9" t="s">
        <v>115</v>
      </c>
      <c r="F39" s="9" t="s">
        <v>396</v>
      </c>
      <c r="G39" s="9" t="s">
        <v>17</v>
      </c>
      <c r="H39" s="9" t="s">
        <v>28</v>
      </c>
      <c r="I39" s="9">
        <v>-12.5</v>
      </c>
      <c r="J39" s="9">
        <v>80</v>
      </c>
      <c r="K39" s="29">
        <v>152.72999999999999</v>
      </c>
      <c r="L39" s="29">
        <f t="shared" si="0"/>
        <v>72.72999999999999</v>
      </c>
      <c r="M39" s="9" t="s">
        <v>190</v>
      </c>
      <c r="N39" s="9" t="s">
        <v>468</v>
      </c>
    </row>
    <row r="40" spans="1:14" s="5" customFormat="1" outlineLevel="2" x14ac:dyDescent="0.3">
      <c r="A40" s="5" t="s">
        <v>44</v>
      </c>
      <c r="B40" s="5">
        <v>5</v>
      </c>
      <c r="C40" s="6">
        <v>44842</v>
      </c>
      <c r="D40" s="5">
        <v>19</v>
      </c>
      <c r="E40" s="5" t="s">
        <v>421</v>
      </c>
      <c r="F40" s="5" t="s">
        <v>91</v>
      </c>
      <c r="G40" s="5" t="s">
        <v>17</v>
      </c>
      <c r="H40" s="5" t="s">
        <v>28</v>
      </c>
      <c r="I40" s="5">
        <v>16.5</v>
      </c>
      <c r="J40" s="5">
        <v>0</v>
      </c>
      <c r="K40" s="32"/>
      <c r="L40" s="32">
        <f t="shared" si="0"/>
        <v>0</v>
      </c>
      <c r="N40" s="5" t="s">
        <v>469</v>
      </c>
    </row>
    <row r="41" spans="1:14" s="17" customFormat="1" outlineLevel="2" x14ac:dyDescent="0.3">
      <c r="A41" s="17" t="s">
        <v>44</v>
      </c>
      <c r="B41" s="17">
        <v>5</v>
      </c>
      <c r="C41" s="18">
        <v>44842</v>
      </c>
      <c r="D41" s="17">
        <v>19</v>
      </c>
      <c r="E41" s="17" t="s">
        <v>421</v>
      </c>
      <c r="F41" s="17" t="s">
        <v>91</v>
      </c>
      <c r="G41" s="17" t="s">
        <v>17</v>
      </c>
      <c r="H41" s="17" t="s">
        <v>445</v>
      </c>
      <c r="I41" s="17">
        <v>500</v>
      </c>
      <c r="J41" s="17">
        <v>40</v>
      </c>
      <c r="K41" s="30">
        <v>0</v>
      </c>
      <c r="L41" s="30">
        <f t="shared" si="0"/>
        <v>-40</v>
      </c>
      <c r="M41" s="17" t="s">
        <v>381</v>
      </c>
    </row>
    <row r="42" spans="1:14" s="9" customFormat="1" outlineLevel="2" x14ac:dyDescent="0.3">
      <c r="A42" s="9" t="s">
        <v>44</v>
      </c>
      <c r="B42" s="9">
        <v>5</v>
      </c>
      <c r="C42" s="10">
        <v>44842</v>
      </c>
      <c r="D42" s="9">
        <v>19</v>
      </c>
      <c r="E42" s="9" t="s">
        <v>45</v>
      </c>
      <c r="F42" s="9" t="s">
        <v>81</v>
      </c>
      <c r="G42" s="9" t="s">
        <v>17</v>
      </c>
      <c r="H42" s="9" t="s">
        <v>28</v>
      </c>
      <c r="I42" s="9">
        <v>11.5</v>
      </c>
      <c r="J42" s="9">
        <v>80</v>
      </c>
      <c r="K42" s="29">
        <v>152.72999999999999</v>
      </c>
      <c r="L42" s="29">
        <f t="shared" si="0"/>
        <v>72.72999999999999</v>
      </c>
      <c r="M42" s="9" t="s">
        <v>190</v>
      </c>
      <c r="N42" s="9" t="s">
        <v>196</v>
      </c>
    </row>
    <row r="43" spans="1:14" s="9" customFormat="1" outlineLevel="2" x14ac:dyDescent="0.3">
      <c r="A43" s="9" t="s">
        <v>44</v>
      </c>
      <c r="B43" s="9">
        <v>5</v>
      </c>
      <c r="C43" s="10">
        <v>44842</v>
      </c>
      <c r="D43" s="9">
        <v>19</v>
      </c>
      <c r="E43" s="9" t="s">
        <v>98</v>
      </c>
      <c r="F43" s="9" t="s">
        <v>392</v>
      </c>
      <c r="G43" s="9" t="s">
        <v>17</v>
      </c>
      <c r="H43" s="9" t="s">
        <v>28</v>
      </c>
      <c r="I43" s="9">
        <v>1.5</v>
      </c>
      <c r="J43" s="9">
        <v>80</v>
      </c>
      <c r="K43" s="29">
        <v>152.72999999999999</v>
      </c>
      <c r="L43" s="29">
        <f t="shared" si="0"/>
        <v>72.72999999999999</v>
      </c>
      <c r="M43" s="9" t="s">
        <v>190</v>
      </c>
      <c r="N43" s="9" t="s">
        <v>470</v>
      </c>
    </row>
    <row r="44" spans="1:14" s="17" customFormat="1" outlineLevel="2" x14ac:dyDescent="0.3">
      <c r="A44" s="17" t="s">
        <v>44</v>
      </c>
      <c r="B44" s="17">
        <v>5</v>
      </c>
      <c r="C44" s="18">
        <v>44842</v>
      </c>
      <c r="D44" s="17">
        <v>19</v>
      </c>
      <c r="E44" s="17" t="s">
        <v>98</v>
      </c>
      <c r="F44" s="17" t="s">
        <v>392</v>
      </c>
      <c r="G44" s="17" t="s">
        <v>17</v>
      </c>
      <c r="H44" s="17" t="s">
        <v>32</v>
      </c>
      <c r="I44" s="17">
        <v>100</v>
      </c>
      <c r="J44" s="17">
        <v>80</v>
      </c>
      <c r="K44" s="30">
        <v>0</v>
      </c>
      <c r="L44" s="30">
        <f t="shared" si="0"/>
        <v>-80</v>
      </c>
      <c r="M44" s="17" t="s">
        <v>381</v>
      </c>
      <c r="N44" s="17" t="s">
        <v>471</v>
      </c>
    </row>
    <row r="45" spans="1:14" s="5" customFormat="1" outlineLevel="2" x14ac:dyDescent="0.3">
      <c r="A45" s="5" t="s">
        <v>44</v>
      </c>
      <c r="B45" s="5">
        <v>5</v>
      </c>
      <c r="C45" s="6">
        <v>44842</v>
      </c>
      <c r="D45" s="5">
        <v>19</v>
      </c>
      <c r="E45" s="5" t="s">
        <v>254</v>
      </c>
      <c r="F45" s="5" t="s">
        <v>261</v>
      </c>
      <c r="G45" s="5" t="s">
        <v>17</v>
      </c>
      <c r="H45" s="5" t="s">
        <v>28</v>
      </c>
      <c r="I45" s="5">
        <v>-3.5</v>
      </c>
      <c r="J45" s="5">
        <v>0</v>
      </c>
      <c r="K45" s="32">
        <v>0</v>
      </c>
      <c r="L45" s="32">
        <f t="shared" si="0"/>
        <v>0</v>
      </c>
      <c r="N45" s="48" t="s">
        <v>472</v>
      </c>
    </row>
    <row r="46" spans="1:14" s="9" customFormat="1" outlineLevel="2" x14ac:dyDescent="0.3">
      <c r="A46" s="9" t="s">
        <v>44</v>
      </c>
      <c r="B46" s="9">
        <v>5</v>
      </c>
      <c r="C46" s="10">
        <v>44842</v>
      </c>
      <c r="D46" s="9">
        <v>19</v>
      </c>
      <c r="E46" s="9" t="s">
        <v>241</v>
      </c>
      <c r="F46" s="9" t="s">
        <v>46</v>
      </c>
      <c r="G46" s="9" t="s">
        <v>17</v>
      </c>
      <c r="H46" s="9" t="s">
        <v>28</v>
      </c>
      <c r="I46" s="9">
        <v>-4</v>
      </c>
      <c r="J46" s="9">
        <v>80</v>
      </c>
      <c r="K46" s="29">
        <v>152.72999999999999</v>
      </c>
      <c r="L46" s="29">
        <f t="shared" si="0"/>
        <v>72.72999999999999</v>
      </c>
      <c r="M46" s="9" t="s">
        <v>190</v>
      </c>
      <c r="N46" s="9" t="s">
        <v>463</v>
      </c>
    </row>
    <row r="47" spans="1:14" s="9" customFormat="1" outlineLevel="2" x14ac:dyDescent="0.3">
      <c r="A47" s="9" t="s">
        <v>44</v>
      </c>
      <c r="B47" s="9">
        <v>5</v>
      </c>
      <c r="C47" s="10">
        <v>44842</v>
      </c>
      <c r="D47" s="9">
        <v>19</v>
      </c>
      <c r="E47" s="9" t="s">
        <v>241</v>
      </c>
      <c r="F47" s="9" t="s">
        <v>46</v>
      </c>
      <c r="G47" s="9" t="s">
        <v>17</v>
      </c>
      <c r="H47" s="9" t="s">
        <v>32</v>
      </c>
      <c r="I47" s="9">
        <v>-185</v>
      </c>
      <c r="J47" s="9">
        <v>120</v>
      </c>
      <c r="K47" s="29">
        <v>184.86</v>
      </c>
      <c r="L47" s="29">
        <f t="shared" si="0"/>
        <v>64.860000000000014</v>
      </c>
      <c r="M47" s="9" t="s">
        <v>190</v>
      </c>
      <c r="N47" s="9" t="s">
        <v>473</v>
      </c>
    </row>
    <row r="48" spans="1:14" s="17" customFormat="1" outlineLevel="2" x14ac:dyDescent="0.3">
      <c r="A48" s="17" t="s">
        <v>44</v>
      </c>
      <c r="B48" s="17">
        <v>5</v>
      </c>
      <c r="C48" s="18">
        <v>44842</v>
      </c>
      <c r="D48" s="17">
        <v>19</v>
      </c>
      <c r="E48" s="17" t="s">
        <v>274</v>
      </c>
      <c r="F48" s="17" t="s">
        <v>132</v>
      </c>
      <c r="G48" s="17" t="s">
        <v>17</v>
      </c>
      <c r="H48" s="17" t="s">
        <v>24</v>
      </c>
      <c r="I48" s="17">
        <v>48.5</v>
      </c>
      <c r="J48" s="17">
        <v>80</v>
      </c>
      <c r="K48" s="30">
        <v>0</v>
      </c>
      <c r="L48" s="30">
        <f t="shared" si="0"/>
        <v>-80</v>
      </c>
      <c r="M48" s="17" t="s">
        <v>190</v>
      </c>
      <c r="N48" s="17" t="s">
        <v>196</v>
      </c>
    </row>
    <row r="49" spans="1:14" s="17" customFormat="1" outlineLevel="2" x14ac:dyDescent="0.3">
      <c r="A49" s="17" t="s">
        <v>44</v>
      </c>
      <c r="B49" s="17">
        <v>5</v>
      </c>
      <c r="C49" s="18">
        <v>44842</v>
      </c>
      <c r="D49" s="17">
        <v>19</v>
      </c>
      <c r="E49" s="17" t="s">
        <v>274</v>
      </c>
      <c r="F49" s="17" t="s">
        <v>132</v>
      </c>
      <c r="G49" s="17" t="s">
        <v>17</v>
      </c>
      <c r="H49" s="17" t="s">
        <v>28</v>
      </c>
      <c r="I49" s="17">
        <v>21</v>
      </c>
      <c r="J49" s="17">
        <v>80</v>
      </c>
      <c r="K49" s="30">
        <v>0</v>
      </c>
      <c r="L49" s="30">
        <f t="shared" si="0"/>
        <v>-80</v>
      </c>
      <c r="M49" s="17" t="s">
        <v>381</v>
      </c>
      <c r="N49" s="17" t="s">
        <v>196</v>
      </c>
    </row>
    <row r="50" spans="1:14" s="9" customFormat="1" outlineLevel="2" x14ac:dyDescent="0.3">
      <c r="A50" s="9" t="s">
        <v>44</v>
      </c>
      <c r="B50" s="9">
        <v>5</v>
      </c>
      <c r="C50" s="10">
        <v>44842</v>
      </c>
      <c r="D50" s="9">
        <v>19</v>
      </c>
      <c r="E50" s="9" t="s">
        <v>273</v>
      </c>
      <c r="F50" s="9" t="s">
        <v>133</v>
      </c>
      <c r="G50" s="9" t="s">
        <v>17</v>
      </c>
      <c r="H50" s="9" t="s">
        <v>28</v>
      </c>
      <c r="I50" s="9">
        <v>3.5</v>
      </c>
      <c r="J50" s="9">
        <v>80</v>
      </c>
      <c r="K50" s="29">
        <v>152.72</v>
      </c>
      <c r="L50" s="29">
        <f t="shared" si="0"/>
        <v>72.72</v>
      </c>
      <c r="M50" s="9" t="s">
        <v>381</v>
      </c>
      <c r="N50" s="9" t="s">
        <v>462</v>
      </c>
    </row>
    <row r="51" spans="1:14" s="17" customFormat="1" outlineLevel="2" x14ac:dyDescent="0.3">
      <c r="A51" s="17" t="s">
        <v>44</v>
      </c>
      <c r="B51" s="17">
        <v>5</v>
      </c>
      <c r="C51" s="18">
        <v>44842</v>
      </c>
      <c r="D51" s="17">
        <v>19</v>
      </c>
      <c r="E51" s="17" t="s">
        <v>273</v>
      </c>
      <c r="F51" s="17" t="s">
        <v>133</v>
      </c>
      <c r="G51" s="17" t="s">
        <v>17</v>
      </c>
      <c r="H51" s="17" t="s">
        <v>32</v>
      </c>
      <c r="I51" s="17">
        <v>135</v>
      </c>
      <c r="J51" s="17">
        <v>80</v>
      </c>
      <c r="K51" s="30">
        <v>0</v>
      </c>
      <c r="L51" s="30">
        <f t="shared" si="0"/>
        <v>-80</v>
      </c>
      <c r="M51" s="17" t="s">
        <v>190</v>
      </c>
      <c r="N51" s="17" t="s">
        <v>450</v>
      </c>
    </row>
    <row r="52" spans="1:14" s="9" customFormat="1" outlineLevel="2" x14ac:dyDescent="0.3">
      <c r="A52" s="9" t="s">
        <v>44</v>
      </c>
      <c r="B52" s="9">
        <v>5</v>
      </c>
      <c r="C52" s="10">
        <v>44842</v>
      </c>
      <c r="D52" s="9">
        <v>19</v>
      </c>
      <c r="E52" s="9" t="s">
        <v>249</v>
      </c>
      <c r="F52" s="9" t="s">
        <v>106</v>
      </c>
      <c r="G52" s="9" t="s">
        <v>17</v>
      </c>
      <c r="H52" s="9" t="s">
        <v>28</v>
      </c>
      <c r="I52" s="9">
        <v>24.5</v>
      </c>
      <c r="J52" s="9">
        <v>80</v>
      </c>
      <c r="K52" s="29">
        <v>152.72999999999999</v>
      </c>
      <c r="L52" s="29">
        <f t="shared" si="0"/>
        <v>72.72999999999999</v>
      </c>
      <c r="M52" s="9" t="s">
        <v>190</v>
      </c>
      <c r="N52" s="9" t="s">
        <v>474</v>
      </c>
    </row>
    <row r="53" spans="1:14" s="17" customFormat="1" outlineLevel="2" x14ac:dyDescent="0.3">
      <c r="A53" s="17" t="s">
        <v>44</v>
      </c>
      <c r="B53" s="17">
        <v>5</v>
      </c>
      <c r="C53" s="18">
        <v>44842</v>
      </c>
      <c r="D53" s="17">
        <v>19</v>
      </c>
      <c r="E53" s="17" t="s">
        <v>136</v>
      </c>
      <c r="F53" s="17" t="s">
        <v>118</v>
      </c>
      <c r="G53" s="17" t="s">
        <v>17</v>
      </c>
      <c r="H53" s="17" t="s">
        <v>28</v>
      </c>
      <c r="I53" s="17">
        <v>13.5</v>
      </c>
      <c r="J53" s="17">
        <v>80</v>
      </c>
      <c r="K53" s="30">
        <v>0</v>
      </c>
      <c r="L53" s="30">
        <f t="shared" si="0"/>
        <v>-80</v>
      </c>
      <c r="M53" s="17" t="s">
        <v>190</v>
      </c>
      <c r="N53" s="17" t="s">
        <v>475</v>
      </c>
    </row>
    <row r="54" spans="1:14" s="17" customFormat="1" outlineLevel="2" x14ac:dyDescent="0.3">
      <c r="A54" s="17" t="s">
        <v>44</v>
      </c>
      <c r="B54" s="17">
        <v>5</v>
      </c>
      <c r="C54" s="18">
        <v>44842</v>
      </c>
      <c r="D54" s="17">
        <v>19</v>
      </c>
      <c r="E54" s="17" t="s">
        <v>136</v>
      </c>
      <c r="F54" s="17" t="s">
        <v>118</v>
      </c>
      <c r="G54" s="17" t="s">
        <v>17</v>
      </c>
      <c r="H54" s="17" t="s">
        <v>445</v>
      </c>
      <c r="I54" s="17">
        <v>400</v>
      </c>
      <c r="J54" s="17">
        <v>40</v>
      </c>
      <c r="K54" s="30">
        <v>0</v>
      </c>
      <c r="L54" s="30">
        <f t="shared" si="0"/>
        <v>-40</v>
      </c>
      <c r="M54" s="17" t="s">
        <v>381</v>
      </c>
    </row>
    <row r="55" spans="1:14" s="9" customFormat="1" outlineLevel="2" x14ac:dyDescent="0.3">
      <c r="A55" s="9" t="s">
        <v>44</v>
      </c>
      <c r="B55" s="9">
        <v>5</v>
      </c>
      <c r="C55" s="10">
        <v>44842</v>
      </c>
      <c r="D55" s="9">
        <v>22</v>
      </c>
      <c r="E55" s="9" t="s">
        <v>117</v>
      </c>
      <c r="F55" s="9" t="s">
        <v>275</v>
      </c>
      <c r="G55" s="9" t="s">
        <v>17</v>
      </c>
      <c r="H55" s="9" t="s">
        <v>24</v>
      </c>
      <c r="I55" s="9">
        <v>53.5</v>
      </c>
      <c r="J55" s="9">
        <v>80</v>
      </c>
      <c r="K55" s="29">
        <v>152.72999999999999</v>
      </c>
      <c r="L55" s="29">
        <f t="shared" si="0"/>
        <v>72.72999999999999</v>
      </c>
      <c r="M55" s="9" t="s">
        <v>190</v>
      </c>
      <c r="N55" s="9" t="s">
        <v>196</v>
      </c>
    </row>
    <row r="56" spans="1:14" s="9" customFormat="1" outlineLevel="2" x14ac:dyDescent="0.3">
      <c r="A56" s="9" t="s">
        <v>44</v>
      </c>
      <c r="B56" s="9">
        <v>5</v>
      </c>
      <c r="C56" s="10">
        <v>44842</v>
      </c>
      <c r="D56" s="9">
        <v>22</v>
      </c>
      <c r="E56" s="9" t="s">
        <v>117</v>
      </c>
      <c r="F56" s="9" t="s">
        <v>275</v>
      </c>
      <c r="G56" s="9" t="s">
        <v>17</v>
      </c>
      <c r="H56" s="9" t="s">
        <v>28</v>
      </c>
      <c r="I56" s="9">
        <v>4.5</v>
      </c>
      <c r="J56" s="9">
        <v>80</v>
      </c>
      <c r="K56" s="29">
        <v>156.19</v>
      </c>
      <c r="L56" s="29">
        <f t="shared" si="0"/>
        <v>76.19</v>
      </c>
      <c r="M56" s="9" t="s">
        <v>381</v>
      </c>
      <c r="N56" s="9" t="s">
        <v>453</v>
      </c>
    </row>
    <row r="57" spans="1:14" s="17" customFormat="1" outlineLevel="2" x14ac:dyDescent="0.3">
      <c r="A57" s="17" t="s">
        <v>44</v>
      </c>
      <c r="B57" s="17">
        <v>5</v>
      </c>
      <c r="C57" s="18">
        <v>44842</v>
      </c>
      <c r="D57" s="17">
        <v>22</v>
      </c>
      <c r="E57" s="17" t="s">
        <v>117</v>
      </c>
      <c r="F57" s="17" t="s">
        <v>275</v>
      </c>
      <c r="G57" s="17" t="s">
        <v>17</v>
      </c>
      <c r="H57" s="17" t="s">
        <v>32</v>
      </c>
      <c r="I57" s="17">
        <v>165</v>
      </c>
      <c r="J57" s="17">
        <v>80</v>
      </c>
      <c r="K57" s="30">
        <v>0</v>
      </c>
      <c r="L57" s="30">
        <f t="shared" si="0"/>
        <v>-80</v>
      </c>
      <c r="M57" s="17" t="s">
        <v>381</v>
      </c>
      <c r="N57" s="17" t="s">
        <v>454</v>
      </c>
    </row>
    <row r="58" spans="1:14" outlineLevel="1" x14ac:dyDescent="0.3">
      <c r="A58" s="4" t="s">
        <v>187</v>
      </c>
      <c r="C58" s="1"/>
      <c r="J58">
        <f>SUBTOTAL(9,J10:J57)</f>
        <v>3680</v>
      </c>
      <c r="K58" s="33">
        <f>SUBTOTAL(9,K10:K57)</f>
        <v>3769.4900000000002</v>
      </c>
      <c r="L58" s="33">
        <f>SUBTOTAL(9,L10:L57)</f>
        <v>89.489999999999895</v>
      </c>
    </row>
    <row r="59" spans="1:14" s="17" customFormat="1" outlineLevel="2" x14ac:dyDescent="0.3">
      <c r="A59" s="17" t="s">
        <v>140</v>
      </c>
      <c r="B59" s="17">
        <v>5</v>
      </c>
      <c r="C59" s="18">
        <v>44843</v>
      </c>
      <c r="D59" s="17">
        <v>0</v>
      </c>
      <c r="E59" s="17" t="s">
        <v>170</v>
      </c>
      <c r="F59" s="17" t="s">
        <v>161</v>
      </c>
      <c r="G59" s="17" t="s">
        <v>17</v>
      </c>
      <c r="H59" s="17" t="s">
        <v>476</v>
      </c>
      <c r="I59" s="49" t="s">
        <v>477</v>
      </c>
      <c r="J59" s="17">
        <v>100</v>
      </c>
      <c r="K59" s="30">
        <v>0</v>
      </c>
      <c r="L59" s="30">
        <f t="shared" si="0"/>
        <v>-100</v>
      </c>
      <c r="M59" s="17" t="s">
        <v>381</v>
      </c>
    </row>
    <row r="60" spans="1:14" s="5" customFormat="1" outlineLevel="2" x14ac:dyDescent="0.3">
      <c r="A60" s="5" t="s">
        <v>140</v>
      </c>
      <c r="B60" s="5">
        <v>5</v>
      </c>
      <c r="C60" s="6">
        <v>44843</v>
      </c>
      <c r="D60" s="5">
        <v>0</v>
      </c>
      <c r="E60" s="5" t="s">
        <v>478</v>
      </c>
      <c r="F60" s="5" t="s">
        <v>479</v>
      </c>
      <c r="G60" s="5" t="s">
        <v>17</v>
      </c>
      <c r="H60" s="5" t="s">
        <v>476</v>
      </c>
      <c r="I60" s="50" t="s">
        <v>480</v>
      </c>
      <c r="J60" s="5">
        <v>0</v>
      </c>
      <c r="K60" s="32"/>
      <c r="L60" s="32">
        <f t="shared" si="0"/>
        <v>0</v>
      </c>
    </row>
    <row r="61" spans="1:14" s="17" customFormat="1" outlineLevel="2" x14ac:dyDescent="0.3">
      <c r="A61" s="17" t="s">
        <v>140</v>
      </c>
      <c r="B61" s="17">
        <v>5</v>
      </c>
      <c r="C61" s="18">
        <v>44840</v>
      </c>
      <c r="D61" s="17">
        <v>22</v>
      </c>
      <c r="E61" s="17" t="s">
        <v>172</v>
      </c>
      <c r="F61" s="17" t="s">
        <v>356</v>
      </c>
      <c r="G61" s="17" t="s">
        <v>17</v>
      </c>
      <c r="H61" s="17" t="s">
        <v>24</v>
      </c>
      <c r="I61" s="17">
        <v>42</v>
      </c>
      <c r="J61" s="17">
        <v>100</v>
      </c>
      <c r="K61" s="30">
        <v>0</v>
      </c>
      <c r="L61" s="30">
        <f t="shared" si="0"/>
        <v>-100</v>
      </c>
      <c r="M61" s="17" t="s">
        <v>481</v>
      </c>
      <c r="N61" s="17" t="s">
        <v>482</v>
      </c>
    </row>
    <row r="62" spans="1:14" s="17" customFormat="1" outlineLevel="2" x14ac:dyDescent="0.3">
      <c r="A62" s="17" t="s">
        <v>140</v>
      </c>
      <c r="B62" s="17">
        <v>5</v>
      </c>
      <c r="C62" s="18">
        <v>44843</v>
      </c>
      <c r="D62" s="17">
        <v>22</v>
      </c>
      <c r="E62" s="17" t="s">
        <v>483</v>
      </c>
      <c r="F62" s="17" t="s">
        <v>143</v>
      </c>
      <c r="G62" s="17" t="s">
        <v>17</v>
      </c>
      <c r="H62" s="17" t="s">
        <v>20</v>
      </c>
      <c r="I62" s="17">
        <v>45.5</v>
      </c>
      <c r="J62" s="17">
        <v>100</v>
      </c>
      <c r="K62" s="30">
        <v>0</v>
      </c>
      <c r="L62" s="30">
        <f t="shared" si="0"/>
        <v>-100</v>
      </c>
      <c r="M62" s="17" t="s">
        <v>196</v>
      </c>
      <c r="N62" s="17" t="s">
        <v>484</v>
      </c>
    </row>
    <row r="63" spans="1:14" s="9" customFormat="1" outlineLevel="2" x14ac:dyDescent="0.3">
      <c r="A63" s="9" t="s">
        <v>140</v>
      </c>
      <c r="B63" s="9">
        <v>5</v>
      </c>
      <c r="C63" s="10">
        <v>44843</v>
      </c>
      <c r="D63" s="9">
        <v>22</v>
      </c>
      <c r="E63" s="9" t="s">
        <v>363</v>
      </c>
      <c r="F63" s="9" t="s">
        <v>170</v>
      </c>
      <c r="G63" s="9" t="s">
        <v>17</v>
      </c>
      <c r="H63" s="9" t="s">
        <v>24</v>
      </c>
      <c r="I63" s="9">
        <v>41.5</v>
      </c>
      <c r="J63" s="9">
        <v>100</v>
      </c>
      <c r="K63" s="29">
        <v>190.9</v>
      </c>
      <c r="L63" s="29">
        <f t="shared" si="0"/>
        <v>90.9</v>
      </c>
      <c r="N63" s="9" t="s">
        <v>485</v>
      </c>
    </row>
    <row r="64" spans="1:14" s="17" customFormat="1" outlineLevel="2" x14ac:dyDescent="0.3">
      <c r="A64" s="17" t="s">
        <v>140</v>
      </c>
      <c r="B64" s="17">
        <v>5</v>
      </c>
      <c r="C64" s="18">
        <v>44843</v>
      </c>
      <c r="D64" s="17">
        <v>22</v>
      </c>
      <c r="E64" s="17" t="s">
        <v>486</v>
      </c>
      <c r="F64" s="17" t="s">
        <v>151</v>
      </c>
      <c r="G64" s="17" t="s">
        <v>17</v>
      </c>
      <c r="H64" s="17" t="s">
        <v>28</v>
      </c>
      <c r="I64" s="17">
        <v>14</v>
      </c>
      <c r="J64" s="17">
        <v>100</v>
      </c>
      <c r="K64" s="30">
        <v>0</v>
      </c>
      <c r="L64" s="30">
        <f t="shared" si="0"/>
        <v>-100</v>
      </c>
      <c r="M64" s="17" t="s">
        <v>190</v>
      </c>
      <c r="N64" s="17" t="s">
        <v>487</v>
      </c>
    </row>
    <row r="65" spans="1:14" s="5" customFormat="1" outlineLevel="2" x14ac:dyDescent="0.3">
      <c r="A65" s="5" t="s">
        <v>140</v>
      </c>
      <c r="B65" s="5">
        <v>5</v>
      </c>
      <c r="C65" s="6">
        <v>44843</v>
      </c>
      <c r="D65" s="5">
        <v>22</v>
      </c>
      <c r="E65" s="5" t="s">
        <v>151</v>
      </c>
      <c r="G65" s="5" t="s">
        <v>17</v>
      </c>
      <c r="H65" s="5" t="s">
        <v>302</v>
      </c>
      <c r="I65" s="5">
        <v>29.5</v>
      </c>
      <c r="J65" s="5">
        <v>0</v>
      </c>
      <c r="K65" s="32"/>
      <c r="L65" s="32">
        <f t="shared" si="0"/>
        <v>0</v>
      </c>
      <c r="N65" s="5" t="s">
        <v>245</v>
      </c>
    </row>
    <row r="66" spans="1:14" s="9" customFormat="1" outlineLevel="2" x14ac:dyDescent="0.3">
      <c r="A66" s="9" t="s">
        <v>140</v>
      </c>
      <c r="B66" s="9">
        <v>5</v>
      </c>
      <c r="C66" s="10">
        <v>44843</v>
      </c>
      <c r="D66" s="9">
        <v>22</v>
      </c>
      <c r="E66" s="9" t="s">
        <v>152</v>
      </c>
      <c r="F66" s="9" t="s">
        <v>178</v>
      </c>
      <c r="G66" s="9" t="s">
        <v>17</v>
      </c>
      <c r="H66" s="9" t="s">
        <v>28</v>
      </c>
      <c r="I66" s="9">
        <v>10</v>
      </c>
      <c r="J66" s="9">
        <v>100</v>
      </c>
      <c r="K66" s="29">
        <v>190.9</v>
      </c>
      <c r="L66" s="29">
        <f t="shared" si="0"/>
        <v>90.9</v>
      </c>
      <c r="M66" s="9" t="s">
        <v>190</v>
      </c>
      <c r="N66" s="9" t="s">
        <v>488</v>
      </c>
    </row>
    <row r="67" spans="1:14" s="17" customFormat="1" outlineLevel="2" x14ac:dyDescent="0.3">
      <c r="A67" s="17" t="s">
        <v>140</v>
      </c>
      <c r="B67" s="17">
        <v>5</v>
      </c>
      <c r="C67" s="18">
        <v>44843</v>
      </c>
      <c r="D67" s="17">
        <v>22</v>
      </c>
      <c r="E67" s="17" t="s">
        <v>152</v>
      </c>
      <c r="G67" s="17" t="s">
        <v>17</v>
      </c>
      <c r="H67" s="17" t="s">
        <v>291</v>
      </c>
      <c r="I67" s="17">
        <v>17.5</v>
      </c>
      <c r="J67" s="17">
        <v>100</v>
      </c>
      <c r="K67" s="30">
        <v>0</v>
      </c>
      <c r="L67" s="30">
        <f t="shared" si="0"/>
        <v>-100</v>
      </c>
      <c r="M67" s="17" t="s">
        <v>381</v>
      </c>
      <c r="N67" s="17" t="s">
        <v>148</v>
      </c>
    </row>
    <row r="68" spans="1:14" s="5" customFormat="1" outlineLevel="2" x14ac:dyDescent="0.3">
      <c r="A68" s="5" t="s">
        <v>140</v>
      </c>
      <c r="B68" s="5">
        <v>5</v>
      </c>
      <c r="C68" s="6">
        <v>44843</v>
      </c>
      <c r="D68" s="5">
        <v>22</v>
      </c>
      <c r="E68" s="5" t="s">
        <v>479</v>
      </c>
      <c r="F68" s="5" t="s">
        <v>376</v>
      </c>
      <c r="G68" s="5" t="s">
        <v>17</v>
      </c>
      <c r="H68" s="5" t="s">
        <v>28</v>
      </c>
      <c r="I68" s="5">
        <v>1.5</v>
      </c>
      <c r="J68" s="5">
        <v>0</v>
      </c>
      <c r="K68" s="32"/>
      <c r="L68" s="32">
        <f t="shared" si="0"/>
        <v>0</v>
      </c>
      <c r="N68" s="5" t="s">
        <v>489</v>
      </c>
    </row>
    <row r="69" spans="1:14" s="9" customFormat="1" outlineLevel="2" x14ac:dyDescent="0.3">
      <c r="A69" s="9" t="s">
        <v>140</v>
      </c>
      <c r="B69" s="9">
        <v>5</v>
      </c>
      <c r="C69" s="10">
        <v>44843</v>
      </c>
      <c r="D69" s="9">
        <v>22</v>
      </c>
      <c r="E69" s="9" t="s">
        <v>351</v>
      </c>
      <c r="F69" s="9" t="s">
        <v>354</v>
      </c>
      <c r="G69" s="9" t="s">
        <v>17</v>
      </c>
      <c r="H69" s="9" t="s">
        <v>28</v>
      </c>
      <c r="I69" s="9">
        <v>3.5</v>
      </c>
      <c r="J69" s="9">
        <v>100</v>
      </c>
      <c r="K69" s="29">
        <v>190.9</v>
      </c>
      <c r="L69" s="29">
        <f t="shared" si="0"/>
        <v>90.9</v>
      </c>
      <c r="M69" s="9" t="s">
        <v>381</v>
      </c>
      <c r="N69" s="9" t="s">
        <v>490</v>
      </c>
    </row>
    <row r="70" spans="1:14" s="5" customFormat="1" outlineLevel="2" x14ac:dyDescent="0.3">
      <c r="A70" s="5" t="s">
        <v>140</v>
      </c>
      <c r="B70" s="5">
        <v>5</v>
      </c>
      <c r="C70" s="6">
        <v>44843</v>
      </c>
      <c r="D70" s="5">
        <v>22</v>
      </c>
      <c r="E70" s="5" t="s">
        <v>153</v>
      </c>
      <c r="F70" s="5" t="s">
        <v>159</v>
      </c>
      <c r="G70" s="5" t="s">
        <v>17</v>
      </c>
      <c r="H70" s="5" t="s">
        <v>28</v>
      </c>
      <c r="I70" s="5">
        <v>2</v>
      </c>
      <c r="J70" s="5">
        <v>100</v>
      </c>
      <c r="K70" s="32">
        <v>100</v>
      </c>
      <c r="L70" s="32">
        <f t="shared" si="0"/>
        <v>0</v>
      </c>
      <c r="M70" s="5" t="s">
        <v>381</v>
      </c>
      <c r="N70" s="5" t="s">
        <v>491</v>
      </c>
    </row>
    <row r="71" spans="1:14" s="17" customFormat="1" outlineLevel="2" x14ac:dyDescent="0.3">
      <c r="A71" s="17" t="s">
        <v>140</v>
      </c>
      <c r="B71" s="17">
        <v>5</v>
      </c>
      <c r="C71" s="18">
        <v>44843</v>
      </c>
      <c r="D71" s="17">
        <v>22</v>
      </c>
      <c r="E71" s="17" t="s">
        <v>155</v>
      </c>
      <c r="F71" s="17" t="s">
        <v>169</v>
      </c>
      <c r="G71" s="17" t="s">
        <v>17</v>
      </c>
      <c r="H71" s="17" t="s">
        <v>28</v>
      </c>
      <c r="I71" s="17">
        <v>3.5</v>
      </c>
      <c r="J71" s="17">
        <v>100</v>
      </c>
      <c r="K71" s="30">
        <v>0</v>
      </c>
      <c r="L71" s="30">
        <f t="shared" si="0"/>
        <v>-100</v>
      </c>
      <c r="M71" s="17" t="s">
        <v>190</v>
      </c>
      <c r="N71" s="17" t="s">
        <v>490</v>
      </c>
    </row>
    <row r="72" spans="1:14" s="17" customFormat="1" outlineLevel="2" x14ac:dyDescent="0.3">
      <c r="A72" s="17" t="s">
        <v>140</v>
      </c>
      <c r="B72" s="17">
        <v>5</v>
      </c>
      <c r="C72" s="18">
        <v>44843</v>
      </c>
      <c r="D72" s="17">
        <v>22</v>
      </c>
      <c r="E72" s="17" t="s">
        <v>169</v>
      </c>
      <c r="G72" s="17" t="s">
        <v>17</v>
      </c>
      <c r="H72" s="17" t="s">
        <v>302</v>
      </c>
      <c r="I72" s="17">
        <v>24.5</v>
      </c>
      <c r="J72" s="17">
        <v>100</v>
      </c>
      <c r="K72" s="30">
        <v>0</v>
      </c>
      <c r="L72" s="30">
        <f t="shared" si="0"/>
        <v>-100</v>
      </c>
      <c r="M72" s="17" t="s">
        <v>190</v>
      </c>
      <c r="N72" s="17" t="s">
        <v>116</v>
      </c>
    </row>
    <row r="73" spans="1:14" s="17" customFormat="1" outlineLevel="2" x14ac:dyDescent="0.3">
      <c r="A73" s="17" t="s">
        <v>140</v>
      </c>
      <c r="B73" s="17">
        <v>5</v>
      </c>
      <c r="C73" s="18">
        <v>44843</v>
      </c>
      <c r="D73" s="17">
        <v>22</v>
      </c>
      <c r="E73" s="17" t="s">
        <v>166</v>
      </c>
      <c r="F73" s="17" t="s">
        <v>183</v>
      </c>
      <c r="G73" s="17" t="s">
        <v>17</v>
      </c>
      <c r="H73" s="17" t="s">
        <v>28</v>
      </c>
      <c r="I73" s="17">
        <v>6.5</v>
      </c>
      <c r="J73" s="17">
        <v>100</v>
      </c>
      <c r="K73" s="30">
        <v>0</v>
      </c>
      <c r="L73" s="30">
        <f t="shared" si="0"/>
        <v>-100</v>
      </c>
      <c r="M73" s="17" t="s">
        <v>190</v>
      </c>
      <c r="N73" s="17" t="s">
        <v>492</v>
      </c>
    </row>
    <row r="74" spans="1:14" s="17" customFormat="1" outlineLevel="2" x14ac:dyDescent="0.3">
      <c r="A74" s="17" t="s">
        <v>140</v>
      </c>
      <c r="B74" s="17">
        <v>5</v>
      </c>
      <c r="C74" s="18">
        <v>44843</v>
      </c>
      <c r="D74" s="17">
        <v>22</v>
      </c>
      <c r="E74" s="17" t="s">
        <v>166</v>
      </c>
      <c r="F74" s="17" t="s">
        <v>183</v>
      </c>
      <c r="G74" s="17" t="s">
        <v>17</v>
      </c>
      <c r="H74" s="17" t="s">
        <v>32</v>
      </c>
      <c r="I74" s="17">
        <v>225</v>
      </c>
      <c r="J74" s="17">
        <v>100</v>
      </c>
      <c r="K74" s="30">
        <v>0</v>
      </c>
      <c r="L74" s="30">
        <f t="shared" si="0"/>
        <v>-100</v>
      </c>
      <c r="M74" s="17" t="s">
        <v>381</v>
      </c>
      <c r="N74" s="17" t="s">
        <v>493</v>
      </c>
    </row>
    <row r="75" spans="1:14" s="9" customFormat="1" outlineLevel="2" x14ac:dyDescent="0.3">
      <c r="A75" s="9" t="s">
        <v>140</v>
      </c>
      <c r="B75" s="9">
        <v>5</v>
      </c>
      <c r="C75" s="10">
        <v>44843</v>
      </c>
      <c r="D75" s="9">
        <v>22</v>
      </c>
      <c r="E75" s="9" t="s">
        <v>183</v>
      </c>
      <c r="F75" s="9" t="s">
        <v>166</v>
      </c>
      <c r="G75" s="9" t="s">
        <v>17</v>
      </c>
      <c r="H75" s="9" t="s">
        <v>24</v>
      </c>
      <c r="I75" s="9">
        <v>39.5</v>
      </c>
      <c r="J75" s="9">
        <v>100</v>
      </c>
      <c r="K75" s="29">
        <v>191</v>
      </c>
      <c r="L75" s="29">
        <f t="shared" si="0"/>
        <v>91</v>
      </c>
      <c r="M75" s="9" t="s">
        <v>190</v>
      </c>
      <c r="N75" s="9" t="s">
        <v>494</v>
      </c>
    </row>
    <row r="76" spans="1:14" s="9" customFormat="1" outlineLevel="2" x14ac:dyDescent="0.3">
      <c r="A76" s="9" t="s">
        <v>140</v>
      </c>
      <c r="B76" s="9">
        <v>5</v>
      </c>
      <c r="C76" s="10">
        <v>44843</v>
      </c>
      <c r="D76" s="9">
        <v>22</v>
      </c>
      <c r="E76" s="9" t="s">
        <v>165</v>
      </c>
      <c r="F76" s="9" t="s">
        <v>162</v>
      </c>
      <c r="G76" s="9" t="s">
        <v>17</v>
      </c>
      <c r="H76" s="9" t="s">
        <v>28</v>
      </c>
      <c r="I76" s="9">
        <v>5</v>
      </c>
      <c r="J76" s="9">
        <v>100</v>
      </c>
      <c r="K76" s="29">
        <v>190.9</v>
      </c>
      <c r="L76" s="29">
        <f t="shared" ref="L76:L77" si="1">K76-J76</f>
        <v>90.9</v>
      </c>
      <c r="M76" s="9" t="s">
        <v>381</v>
      </c>
      <c r="N76" s="9" t="s">
        <v>495</v>
      </c>
    </row>
    <row r="77" spans="1:14" s="9" customFormat="1" outlineLevel="2" x14ac:dyDescent="0.3">
      <c r="A77" s="9" t="s">
        <v>140</v>
      </c>
      <c r="B77" s="9">
        <v>5</v>
      </c>
      <c r="C77" s="10">
        <v>44843</v>
      </c>
      <c r="D77" s="9">
        <v>22</v>
      </c>
      <c r="E77" s="9" t="s">
        <v>162</v>
      </c>
      <c r="G77" s="9" t="s">
        <v>17</v>
      </c>
      <c r="H77" s="9" t="s">
        <v>302</v>
      </c>
      <c r="I77" s="9">
        <v>27</v>
      </c>
      <c r="J77" s="9">
        <v>100</v>
      </c>
      <c r="K77" s="29">
        <v>190.9</v>
      </c>
      <c r="L77" s="29">
        <f t="shared" si="1"/>
        <v>90.9</v>
      </c>
      <c r="N77" s="9" t="s">
        <v>496</v>
      </c>
    </row>
    <row r="78" spans="1:14" outlineLevel="1" x14ac:dyDescent="0.3">
      <c r="A78" s="4" t="s">
        <v>188</v>
      </c>
      <c r="C78" s="1"/>
      <c r="J78">
        <f>SUBTOTAL(9,J59:J77)</f>
        <v>1600</v>
      </c>
      <c r="K78" s="33">
        <f>SUBTOTAL(9,K59:K77)</f>
        <v>1245.5000000000002</v>
      </c>
      <c r="L78" s="33">
        <f>SUBTOTAL(9,L59:L77)</f>
        <v>-354.50000000000011</v>
      </c>
    </row>
    <row r="79" spans="1:14" outlineLevel="1" x14ac:dyDescent="0.3"/>
    <row r="80" spans="1:14" outlineLevel="1" x14ac:dyDescent="0.3"/>
    <row r="81" spans="1:12" outlineLevel="1" x14ac:dyDescent="0.3"/>
    <row r="82" spans="1:12" outlineLevel="1" x14ac:dyDescent="0.3"/>
    <row r="83" spans="1:12" outlineLevel="1" x14ac:dyDescent="0.3">
      <c r="A83" s="4" t="s">
        <v>189</v>
      </c>
      <c r="J83">
        <f>SUBTOTAL(9,J2:J82)</f>
        <v>5840</v>
      </c>
      <c r="K83" s="33">
        <f>SUBTOTAL(9,K2:K82)</f>
        <v>5454.239999999998</v>
      </c>
      <c r="L83" s="33">
        <f>SUBTOTAL(9,L2:L82)</f>
        <v>-385.76000000000022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opLeftCell="A68" workbookViewId="0">
      <selection activeCell="A2" sqref="A2:N89"/>
    </sheetView>
  </sheetViews>
  <sheetFormatPr defaultRowHeight="14.4" outlineLevelRow="2" x14ac:dyDescent="0.3"/>
  <cols>
    <col min="3" max="3" width="9.5546875" bestFit="1" customWidth="1"/>
    <col min="5" max="5" width="18" bestFit="1" customWidth="1"/>
    <col min="6" max="6" width="14.88671875" bestFit="1" customWidth="1"/>
    <col min="8" max="8" width="7.33203125" bestFit="1" customWidth="1"/>
    <col min="10" max="10" width="8.88671875" style="2"/>
    <col min="11" max="12" width="8.88671875" style="3"/>
  </cols>
  <sheetData>
    <row r="1" spans="1:14" s="25" customForma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7" t="s">
        <v>10</v>
      </c>
      <c r="L1" s="27" t="s">
        <v>11</v>
      </c>
      <c r="M1" s="25" t="s">
        <v>12</v>
      </c>
      <c r="N1" s="25" t="s">
        <v>13</v>
      </c>
    </row>
    <row r="2" spans="1:14" s="17" customFormat="1" outlineLevel="2" x14ac:dyDescent="0.3">
      <c r="A2" s="17" t="s">
        <v>14</v>
      </c>
      <c r="B2" s="17">
        <v>4</v>
      </c>
      <c r="C2" s="18">
        <v>44835</v>
      </c>
      <c r="D2" s="17">
        <v>7.3</v>
      </c>
      <c r="E2" s="17" t="s">
        <v>15</v>
      </c>
      <c r="F2" s="17" t="s">
        <v>16</v>
      </c>
      <c r="G2" s="17" t="s">
        <v>17</v>
      </c>
      <c r="H2" s="17" t="s">
        <v>18</v>
      </c>
      <c r="I2" s="17">
        <v>270</v>
      </c>
      <c r="J2" s="19">
        <v>80</v>
      </c>
      <c r="K2" s="20">
        <v>0</v>
      </c>
      <c r="L2" s="20">
        <f>K2-J2</f>
        <v>-80</v>
      </c>
      <c r="N2" s="17" t="s">
        <v>19</v>
      </c>
    </row>
    <row r="3" spans="1:14" s="17" customFormat="1" outlineLevel="2" x14ac:dyDescent="0.3">
      <c r="A3" s="17" t="s">
        <v>14</v>
      </c>
      <c r="B3" s="17">
        <v>4</v>
      </c>
      <c r="C3" s="18">
        <v>44835</v>
      </c>
      <c r="D3" s="17">
        <v>7.3</v>
      </c>
      <c r="E3" s="17" t="s">
        <v>15</v>
      </c>
      <c r="F3" s="17" t="s">
        <v>16</v>
      </c>
      <c r="G3" s="17" t="s">
        <v>191</v>
      </c>
      <c r="H3" s="17" t="s">
        <v>20</v>
      </c>
      <c r="I3" s="17">
        <v>2.75</v>
      </c>
      <c r="J3" s="19">
        <v>80</v>
      </c>
      <c r="K3" s="20">
        <v>0</v>
      </c>
      <c r="L3" s="20">
        <f t="shared" ref="L3:L69" si="0">K3-J3</f>
        <v>-80</v>
      </c>
      <c r="N3" s="17" t="s">
        <v>21</v>
      </c>
    </row>
    <row r="4" spans="1:14" s="17" customFormat="1" outlineLevel="2" x14ac:dyDescent="0.3">
      <c r="A4" s="17" t="s">
        <v>14</v>
      </c>
      <c r="B4" s="17">
        <v>4</v>
      </c>
      <c r="C4" s="18">
        <v>44835</v>
      </c>
      <c r="D4" s="17">
        <v>10</v>
      </c>
      <c r="E4" s="17" t="s">
        <v>22</v>
      </c>
      <c r="F4" s="17" t="s">
        <v>23</v>
      </c>
      <c r="G4" s="17" t="s">
        <v>17</v>
      </c>
      <c r="H4" s="17" t="s">
        <v>24</v>
      </c>
      <c r="I4" s="17">
        <v>2.5</v>
      </c>
      <c r="J4" s="19">
        <v>80</v>
      </c>
      <c r="K4" s="20">
        <v>0</v>
      </c>
      <c r="L4" s="20">
        <f t="shared" si="0"/>
        <v>-80</v>
      </c>
      <c r="N4" s="17" t="s">
        <v>25</v>
      </c>
    </row>
    <row r="5" spans="1:14" s="17" customFormat="1" outlineLevel="2" x14ac:dyDescent="0.3">
      <c r="A5" s="17" t="s">
        <v>14</v>
      </c>
      <c r="B5" s="17">
        <v>4</v>
      </c>
      <c r="C5" s="18">
        <v>44835</v>
      </c>
      <c r="D5" s="17">
        <v>10</v>
      </c>
      <c r="E5" s="17" t="s">
        <v>26</v>
      </c>
      <c r="F5" s="17" t="s">
        <v>27</v>
      </c>
      <c r="G5" s="17" t="s">
        <v>17</v>
      </c>
      <c r="H5" s="17" t="s">
        <v>28</v>
      </c>
      <c r="I5" s="17">
        <f>1/2</f>
        <v>0.5</v>
      </c>
      <c r="J5" s="19">
        <v>80</v>
      </c>
      <c r="K5" s="20">
        <v>0</v>
      </c>
      <c r="L5" s="20">
        <f t="shared" si="0"/>
        <v>-80</v>
      </c>
      <c r="N5" s="17" t="s">
        <v>25</v>
      </c>
    </row>
    <row r="6" spans="1:14" s="9" customFormat="1" outlineLevel="2" x14ac:dyDescent="0.3">
      <c r="A6" s="9" t="s">
        <v>14</v>
      </c>
      <c r="B6" s="9">
        <v>4</v>
      </c>
      <c r="C6" s="10">
        <v>44835</v>
      </c>
      <c r="D6" s="9">
        <v>10</v>
      </c>
      <c r="E6" s="9" t="s">
        <v>29</v>
      </c>
      <c r="F6" s="9" t="s">
        <v>27</v>
      </c>
      <c r="G6" s="9" t="s">
        <v>17</v>
      </c>
      <c r="H6" s="9" t="s">
        <v>24</v>
      </c>
      <c r="I6" s="9">
        <v>2.5</v>
      </c>
      <c r="J6" s="11">
        <v>80</v>
      </c>
      <c r="K6" s="12">
        <v>160</v>
      </c>
      <c r="L6" s="12">
        <f t="shared" si="0"/>
        <v>80</v>
      </c>
      <c r="N6" s="9" t="s">
        <v>25</v>
      </c>
    </row>
    <row r="7" spans="1:14" s="17" customFormat="1" outlineLevel="2" x14ac:dyDescent="0.3">
      <c r="A7" s="17" t="s">
        <v>14</v>
      </c>
      <c r="B7" s="17">
        <v>4</v>
      </c>
      <c r="C7" s="18">
        <v>44835</v>
      </c>
      <c r="D7" s="17">
        <v>10</v>
      </c>
      <c r="E7" s="17" t="s">
        <v>30</v>
      </c>
      <c r="F7" s="17" t="s">
        <v>31</v>
      </c>
      <c r="G7" s="17" t="s">
        <v>17</v>
      </c>
      <c r="H7" s="17" t="s">
        <v>32</v>
      </c>
      <c r="I7" s="17">
        <v>200</v>
      </c>
      <c r="J7" s="19">
        <v>80</v>
      </c>
      <c r="K7" s="20">
        <v>0</v>
      </c>
      <c r="L7" s="20">
        <f t="shared" si="0"/>
        <v>-80</v>
      </c>
      <c r="N7" s="17" t="s">
        <v>33</v>
      </c>
    </row>
    <row r="8" spans="1:14" s="17" customFormat="1" outlineLevel="2" x14ac:dyDescent="0.3">
      <c r="A8" s="17" t="s">
        <v>14</v>
      </c>
      <c r="B8" s="17">
        <v>4</v>
      </c>
      <c r="C8" s="18">
        <v>44835</v>
      </c>
      <c r="D8" s="17">
        <v>10</v>
      </c>
      <c r="E8" s="17" t="s">
        <v>30</v>
      </c>
      <c r="F8" s="17" t="s">
        <v>31</v>
      </c>
      <c r="G8" s="17" t="s">
        <v>17</v>
      </c>
      <c r="H8" s="17" t="s">
        <v>24</v>
      </c>
      <c r="I8" s="17">
        <v>2.5</v>
      </c>
      <c r="J8" s="19">
        <v>75</v>
      </c>
      <c r="K8" s="20">
        <v>0</v>
      </c>
      <c r="L8" s="20">
        <f t="shared" si="0"/>
        <v>-75</v>
      </c>
      <c r="M8" s="17" t="s">
        <v>190</v>
      </c>
      <c r="N8" s="17" t="s">
        <v>25</v>
      </c>
    </row>
    <row r="9" spans="1:14" s="5" customFormat="1" outlineLevel="2" x14ac:dyDescent="0.3">
      <c r="A9" s="5" t="s">
        <v>14</v>
      </c>
      <c r="B9" s="5">
        <v>4</v>
      </c>
      <c r="C9" s="6">
        <v>44835</v>
      </c>
      <c r="D9" s="5">
        <v>10</v>
      </c>
      <c r="E9" s="5" t="s">
        <v>34</v>
      </c>
      <c r="F9" s="5" t="s">
        <v>35</v>
      </c>
      <c r="G9" s="5" t="s">
        <v>17</v>
      </c>
      <c r="H9" s="5" t="s">
        <v>18</v>
      </c>
      <c r="I9" s="5">
        <v>235</v>
      </c>
      <c r="J9" s="7"/>
      <c r="K9" s="8"/>
      <c r="L9" s="8">
        <f t="shared" si="0"/>
        <v>0</v>
      </c>
      <c r="N9" s="5" t="s">
        <v>19</v>
      </c>
    </row>
    <row r="10" spans="1:14" s="17" customFormat="1" outlineLevel="2" x14ac:dyDescent="0.3">
      <c r="A10" s="17" t="s">
        <v>14</v>
      </c>
      <c r="B10" s="17">
        <v>4</v>
      </c>
      <c r="C10" s="18">
        <v>44835</v>
      </c>
      <c r="D10" s="17">
        <v>12.3</v>
      </c>
      <c r="E10" s="17" t="s">
        <v>36</v>
      </c>
      <c r="F10" s="17" t="s">
        <v>37</v>
      </c>
      <c r="G10" s="17" t="s">
        <v>17</v>
      </c>
      <c r="H10" s="17" t="s">
        <v>28</v>
      </c>
      <c r="I10" s="17">
        <f>1/2</f>
        <v>0.5</v>
      </c>
      <c r="J10" s="19">
        <v>80</v>
      </c>
      <c r="K10" s="20">
        <v>0</v>
      </c>
      <c r="L10" s="20">
        <f t="shared" si="0"/>
        <v>-80</v>
      </c>
      <c r="N10" s="17" t="s">
        <v>25</v>
      </c>
    </row>
    <row r="11" spans="1:14" s="5" customFormat="1" outlineLevel="2" x14ac:dyDescent="0.3">
      <c r="A11" s="5" t="s">
        <v>14</v>
      </c>
      <c r="B11" s="5">
        <v>4</v>
      </c>
      <c r="C11" s="6">
        <v>44835</v>
      </c>
      <c r="D11" s="5">
        <v>0</v>
      </c>
      <c r="E11" s="5" t="s">
        <v>37</v>
      </c>
      <c r="F11" s="5" t="s">
        <v>36</v>
      </c>
      <c r="G11" s="5" t="s">
        <v>17</v>
      </c>
      <c r="H11" s="5" t="s">
        <v>20</v>
      </c>
      <c r="I11" s="5">
        <v>2.5</v>
      </c>
      <c r="J11" s="7"/>
      <c r="K11" s="8"/>
      <c r="L11" s="8">
        <f t="shared" si="0"/>
        <v>0</v>
      </c>
      <c r="N11" s="5" t="s">
        <v>25</v>
      </c>
    </row>
    <row r="12" spans="1:14" s="9" customFormat="1" outlineLevel="2" x14ac:dyDescent="0.3">
      <c r="A12" s="9" t="s">
        <v>14</v>
      </c>
      <c r="B12" s="9">
        <v>4</v>
      </c>
      <c r="C12" s="10">
        <v>44835</v>
      </c>
      <c r="D12" s="9">
        <v>10</v>
      </c>
      <c r="E12" s="9" t="s">
        <v>38</v>
      </c>
      <c r="F12" s="9" t="s">
        <v>39</v>
      </c>
      <c r="G12" s="9" t="s">
        <v>17</v>
      </c>
      <c r="H12" s="9" t="s">
        <v>28</v>
      </c>
      <c r="I12" s="9">
        <v>1.5</v>
      </c>
      <c r="J12" s="11">
        <v>80</v>
      </c>
      <c r="K12" s="12">
        <v>144</v>
      </c>
      <c r="L12" s="12">
        <f t="shared" si="0"/>
        <v>64</v>
      </c>
      <c r="N12" s="9" t="s">
        <v>25</v>
      </c>
    </row>
    <row r="13" spans="1:14" s="13" customFormat="1" outlineLevel="2" x14ac:dyDescent="0.3">
      <c r="A13" s="13" t="s">
        <v>14</v>
      </c>
      <c r="B13" s="13">
        <v>4</v>
      </c>
      <c r="C13" s="14">
        <v>44836</v>
      </c>
      <c r="D13" s="13">
        <v>0</v>
      </c>
      <c r="E13" s="13" t="s">
        <v>40</v>
      </c>
      <c r="F13" s="13" t="s">
        <v>41</v>
      </c>
      <c r="G13" s="13" t="s">
        <v>17</v>
      </c>
      <c r="H13" s="13" t="s">
        <v>198</v>
      </c>
      <c r="I13" s="23" t="s">
        <v>199</v>
      </c>
      <c r="J13" s="15">
        <v>80</v>
      </c>
      <c r="K13" s="16">
        <v>0</v>
      </c>
      <c r="L13" s="16">
        <f t="shared" si="0"/>
        <v>-80</v>
      </c>
      <c r="N13" s="13" t="s">
        <v>25</v>
      </c>
    </row>
    <row r="14" spans="1:14" s="13" customFormat="1" outlineLevel="2" x14ac:dyDescent="0.3">
      <c r="A14" s="13" t="s">
        <v>14</v>
      </c>
      <c r="B14" s="13">
        <v>4</v>
      </c>
      <c r="C14" s="14">
        <v>44836</v>
      </c>
      <c r="D14" s="13">
        <v>0</v>
      </c>
      <c r="E14" s="13" t="s">
        <v>40</v>
      </c>
      <c r="F14" s="13" t="s">
        <v>41</v>
      </c>
      <c r="G14" s="13" t="s">
        <v>17</v>
      </c>
      <c r="H14" s="13" t="s">
        <v>198</v>
      </c>
      <c r="I14" s="24" t="s">
        <v>200</v>
      </c>
      <c r="J14" s="15">
        <v>80</v>
      </c>
      <c r="K14" s="16">
        <v>0</v>
      </c>
      <c r="L14" s="16">
        <f t="shared" si="0"/>
        <v>-80</v>
      </c>
      <c r="N14" s="13" t="s">
        <v>25</v>
      </c>
    </row>
    <row r="15" spans="1:14" s="9" customFormat="1" outlineLevel="2" x14ac:dyDescent="0.3">
      <c r="A15" s="9" t="s">
        <v>14</v>
      </c>
      <c r="B15" s="9">
        <v>4</v>
      </c>
      <c r="C15" s="10">
        <v>44836</v>
      </c>
      <c r="D15" s="9">
        <v>0</v>
      </c>
      <c r="E15" s="9" t="s">
        <v>42</v>
      </c>
      <c r="F15" s="9" t="s">
        <v>43</v>
      </c>
      <c r="G15" s="9" t="s">
        <v>17</v>
      </c>
      <c r="H15" s="9" t="s">
        <v>18</v>
      </c>
      <c r="I15" s="9">
        <v>250</v>
      </c>
      <c r="J15" s="11">
        <v>80</v>
      </c>
      <c r="K15" s="12">
        <v>280</v>
      </c>
      <c r="L15" s="12">
        <f t="shared" si="0"/>
        <v>200</v>
      </c>
      <c r="M15" s="9" t="s">
        <v>190</v>
      </c>
      <c r="N15" s="9" t="s">
        <v>19</v>
      </c>
    </row>
    <row r="16" spans="1:14" s="9" customFormat="1" outlineLevel="2" x14ac:dyDescent="0.3">
      <c r="A16" s="9" t="s">
        <v>14</v>
      </c>
      <c r="B16" s="9">
        <v>4</v>
      </c>
      <c r="C16" s="10">
        <v>44836</v>
      </c>
      <c r="D16" s="9">
        <v>0</v>
      </c>
      <c r="E16" s="9" t="s">
        <v>42</v>
      </c>
      <c r="F16" s="9" t="s">
        <v>43</v>
      </c>
      <c r="G16" s="9" t="s">
        <v>17</v>
      </c>
      <c r="H16" s="9" t="s">
        <v>20</v>
      </c>
      <c r="I16" s="9">
        <v>2.5</v>
      </c>
      <c r="J16" s="11">
        <v>80</v>
      </c>
      <c r="K16" s="12">
        <v>172</v>
      </c>
      <c r="L16" s="12">
        <f t="shared" si="0"/>
        <v>92</v>
      </c>
      <c r="N16" s="9" t="s">
        <v>25</v>
      </c>
    </row>
    <row r="17" spans="1:16" outlineLevel="1" x14ac:dyDescent="0.3">
      <c r="A17" s="22" t="s">
        <v>186</v>
      </c>
      <c r="C17" s="1"/>
      <c r="J17" s="2">
        <f>SUBTOTAL(9,J2:J16)</f>
        <v>1035</v>
      </c>
      <c r="K17" s="3">
        <f>SUBTOTAL(9,K2:K16)</f>
        <v>756</v>
      </c>
      <c r="L17" s="3">
        <f>SUBTOTAL(9,L2:L16)</f>
        <v>-279</v>
      </c>
    </row>
    <row r="18" spans="1:16" s="9" customFormat="1" outlineLevel="2" x14ac:dyDescent="0.3">
      <c r="A18" s="9" t="s">
        <v>44</v>
      </c>
      <c r="B18" s="9">
        <v>4</v>
      </c>
      <c r="C18" s="10">
        <v>44833</v>
      </c>
      <c r="D18" s="9">
        <v>0</v>
      </c>
      <c r="E18" s="9" t="s">
        <v>45</v>
      </c>
      <c r="F18" s="9" t="s">
        <v>46</v>
      </c>
      <c r="G18" s="9" t="s">
        <v>17</v>
      </c>
      <c r="H18" s="9" t="s">
        <v>28</v>
      </c>
      <c r="I18" s="9">
        <v>24.5</v>
      </c>
      <c r="J18" s="11">
        <v>75</v>
      </c>
      <c r="K18" s="12">
        <v>150</v>
      </c>
      <c r="L18" s="12">
        <f t="shared" si="0"/>
        <v>75</v>
      </c>
      <c r="M18" s="9" t="s">
        <v>190</v>
      </c>
      <c r="P18" s="9" t="s">
        <v>193</v>
      </c>
    </row>
    <row r="19" spans="1:16" s="9" customFormat="1" outlineLevel="2" x14ac:dyDescent="0.3">
      <c r="A19" s="9" t="s">
        <v>44</v>
      </c>
      <c r="B19" s="9">
        <v>4</v>
      </c>
      <c r="C19" s="10">
        <v>44834</v>
      </c>
      <c r="D19" s="9">
        <v>0</v>
      </c>
      <c r="E19" s="9" t="s">
        <v>47</v>
      </c>
      <c r="F19" s="9" t="s">
        <v>48</v>
      </c>
      <c r="G19" s="9" t="s">
        <v>17</v>
      </c>
      <c r="H19" s="9" t="s">
        <v>28</v>
      </c>
      <c r="I19" s="9">
        <v>3</v>
      </c>
      <c r="J19" s="11">
        <v>75</v>
      </c>
      <c r="K19" s="12">
        <v>140.22</v>
      </c>
      <c r="L19" s="12">
        <f t="shared" ref="L19:L61" si="1">K19-J19</f>
        <v>65.22</v>
      </c>
      <c r="M19" s="9" t="s">
        <v>190</v>
      </c>
      <c r="N19" s="9" t="s">
        <v>49</v>
      </c>
    </row>
    <row r="20" spans="1:16" s="9" customFormat="1" outlineLevel="2" x14ac:dyDescent="0.3">
      <c r="A20" s="9" t="s">
        <v>44</v>
      </c>
      <c r="B20" s="9">
        <v>4</v>
      </c>
      <c r="C20" s="10">
        <v>44834</v>
      </c>
      <c r="D20" s="9">
        <v>0</v>
      </c>
      <c r="E20" s="9" t="s">
        <v>47</v>
      </c>
      <c r="F20" s="9" t="s">
        <v>50</v>
      </c>
      <c r="G20" s="9" t="s">
        <v>17</v>
      </c>
      <c r="H20" s="9" t="s">
        <v>32</v>
      </c>
      <c r="I20" s="9">
        <v>125</v>
      </c>
      <c r="J20" s="11">
        <v>80</v>
      </c>
      <c r="K20" s="12">
        <v>180</v>
      </c>
      <c r="L20" s="12">
        <f t="shared" si="1"/>
        <v>100</v>
      </c>
      <c r="N20" s="9" t="s">
        <v>51</v>
      </c>
    </row>
    <row r="21" spans="1:16" s="5" customFormat="1" outlineLevel="2" x14ac:dyDescent="0.3">
      <c r="A21" s="5" t="s">
        <v>44</v>
      </c>
      <c r="B21" s="5">
        <v>4</v>
      </c>
      <c r="C21" s="6">
        <v>44834</v>
      </c>
      <c r="D21" s="5">
        <v>0</v>
      </c>
      <c r="E21" s="5" t="s">
        <v>47</v>
      </c>
      <c r="F21" s="5" t="s">
        <v>50</v>
      </c>
      <c r="G21" s="5" t="s">
        <v>17</v>
      </c>
      <c r="H21" s="5" t="s">
        <v>24</v>
      </c>
      <c r="I21" s="5">
        <v>64.5</v>
      </c>
      <c r="J21" s="7">
        <v>0</v>
      </c>
      <c r="K21" s="8"/>
      <c r="L21" s="8">
        <f t="shared" si="1"/>
        <v>0</v>
      </c>
      <c r="N21" s="5" t="s">
        <v>52</v>
      </c>
    </row>
    <row r="22" spans="1:16" s="9" customFormat="1" outlineLevel="2" x14ac:dyDescent="0.3">
      <c r="A22" s="9" t="s">
        <v>44</v>
      </c>
      <c r="B22" s="9">
        <v>4</v>
      </c>
      <c r="C22" s="10">
        <v>44834</v>
      </c>
      <c r="D22" s="9">
        <v>0</v>
      </c>
      <c r="E22" s="9" t="s">
        <v>53</v>
      </c>
      <c r="F22" s="9" t="s">
        <v>54</v>
      </c>
      <c r="G22" s="9" t="s">
        <v>17</v>
      </c>
      <c r="H22" s="9" t="s">
        <v>28</v>
      </c>
      <c r="I22" s="9">
        <v>4</v>
      </c>
      <c r="J22" s="11">
        <v>80</v>
      </c>
      <c r="K22" s="12">
        <v>152.72</v>
      </c>
      <c r="L22" s="12">
        <f t="shared" si="1"/>
        <v>72.72</v>
      </c>
      <c r="N22" s="9" t="s">
        <v>49</v>
      </c>
    </row>
    <row r="23" spans="1:16" s="13" customFormat="1" outlineLevel="2" x14ac:dyDescent="0.3">
      <c r="A23" s="13" t="s">
        <v>44</v>
      </c>
      <c r="B23" s="13">
        <v>4</v>
      </c>
      <c r="C23" s="14">
        <v>44834</v>
      </c>
      <c r="D23" s="13">
        <v>0</v>
      </c>
      <c r="E23" s="13" t="s">
        <v>55</v>
      </c>
      <c r="F23" s="13" t="s">
        <v>56</v>
      </c>
      <c r="G23" s="13" t="s">
        <v>17</v>
      </c>
      <c r="H23" s="13" t="s">
        <v>28</v>
      </c>
      <c r="I23" s="13">
        <v>4.5</v>
      </c>
      <c r="J23" s="15">
        <v>80</v>
      </c>
      <c r="K23" s="16">
        <v>0</v>
      </c>
      <c r="L23" s="16">
        <f t="shared" si="1"/>
        <v>-80</v>
      </c>
      <c r="N23" s="13" t="s">
        <v>49</v>
      </c>
    </row>
    <row r="24" spans="1:16" s="9" customFormat="1" outlineLevel="2" x14ac:dyDescent="0.3">
      <c r="A24" s="9" t="s">
        <v>44</v>
      </c>
      <c r="B24" s="9">
        <v>4</v>
      </c>
      <c r="C24" s="10">
        <v>44834</v>
      </c>
      <c r="D24" s="9">
        <v>0</v>
      </c>
      <c r="E24" s="9" t="s">
        <v>57</v>
      </c>
      <c r="F24" s="9" t="s">
        <v>58</v>
      </c>
      <c r="G24" s="9" t="s">
        <v>17</v>
      </c>
      <c r="H24" s="9" t="s">
        <v>28</v>
      </c>
      <c r="I24" s="9">
        <v>14</v>
      </c>
      <c r="J24" s="11">
        <v>80</v>
      </c>
      <c r="K24" s="12">
        <v>152.72999999999999</v>
      </c>
      <c r="L24" s="12">
        <f t="shared" si="1"/>
        <v>72.72999999999999</v>
      </c>
      <c r="N24" s="9" t="s">
        <v>59</v>
      </c>
    </row>
    <row r="25" spans="1:16" s="17" customFormat="1" outlineLevel="2" x14ac:dyDescent="0.3">
      <c r="A25" s="17" t="s">
        <v>44</v>
      </c>
      <c r="B25" s="17">
        <v>4</v>
      </c>
      <c r="C25" s="18">
        <v>44835</v>
      </c>
      <c r="D25" s="17">
        <v>12</v>
      </c>
      <c r="E25" s="17" t="s">
        <v>60</v>
      </c>
      <c r="F25" s="17" t="s">
        <v>61</v>
      </c>
      <c r="G25" s="17" t="s">
        <v>17</v>
      </c>
      <c r="H25" s="17" t="s">
        <v>28</v>
      </c>
      <c r="I25" s="17">
        <v>-7</v>
      </c>
      <c r="J25" s="19">
        <v>100</v>
      </c>
      <c r="K25" s="20">
        <v>0</v>
      </c>
      <c r="L25" s="20">
        <f t="shared" si="1"/>
        <v>-100</v>
      </c>
      <c r="N25" s="17" t="s">
        <v>62</v>
      </c>
      <c r="P25" s="17" t="s">
        <v>193</v>
      </c>
    </row>
    <row r="26" spans="1:16" s="17" customFormat="1" outlineLevel="2" x14ac:dyDescent="0.3">
      <c r="A26" s="17" t="s">
        <v>44</v>
      </c>
      <c r="B26" s="17">
        <v>4</v>
      </c>
      <c r="C26" s="18">
        <v>44835</v>
      </c>
      <c r="D26" s="17">
        <v>12</v>
      </c>
      <c r="E26" s="17" t="s">
        <v>60</v>
      </c>
      <c r="F26" s="17" t="s">
        <v>61</v>
      </c>
      <c r="G26" s="17" t="s">
        <v>17</v>
      </c>
      <c r="H26" s="17" t="s">
        <v>24</v>
      </c>
      <c r="I26" s="17">
        <v>43.5</v>
      </c>
      <c r="J26" s="19">
        <v>80</v>
      </c>
      <c r="K26" s="20">
        <v>0</v>
      </c>
      <c r="L26" s="20">
        <f t="shared" si="1"/>
        <v>-80</v>
      </c>
      <c r="N26" s="17" t="s">
        <v>63</v>
      </c>
    </row>
    <row r="27" spans="1:16" s="9" customFormat="1" outlineLevel="2" x14ac:dyDescent="0.3">
      <c r="A27" s="9" t="s">
        <v>44</v>
      </c>
      <c r="B27" s="9">
        <v>4</v>
      </c>
      <c r="C27" s="10">
        <v>44835</v>
      </c>
      <c r="D27" s="9">
        <v>12</v>
      </c>
      <c r="E27" s="9" t="s">
        <v>67</v>
      </c>
      <c r="F27" s="9" t="s">
        <v>68</v>
      </c>
      <c r="G27" s="9" t="s">
        <v>17</v>
      </c>
      <c r="H27" s="9" t="s">
        <v>28</v>
      </c>
      <c r="I27" s="9">
        <v>11.5</v>
      </c>
      <c r="J27" s="11">
        <v>80</v>
      </c>
      <c r="K27" s="12">
        <v>152.72</v>
      </c>
      <c r="L27" s="12">
        <f t="shared" si="1"/>
        <v>72.72</v>
      </c>
      <c r="N27" s="9" t="s">
        <v>69</v>
      </c>
    </row>
    <row r="28" spans="1:16" s="17" customFormat="1" outlineLevel="2" x14ac:dyDescent="0.3">
      <c r="A28" s="17" t="s">
        <v>44</v>
      </c>
      <c r="B28" s="17">
        <v>4</v>
      </c>
      <c r="C28" s="18">
        <v>44835</v>
      </c>
      <c r="D28" s="17">
        <v>12</v>
      </c>
      <c r="E28" s="17" t="s">
        <v>67</v>
      </c>
      <c r="F28" s="17" t="s">
        <v>70</v>
      </c>
      <c r="G28" s="17" t="s">
        <v>17</v>
      </c>
      <c r="H28" s="17" t="s">
        <v>24</v>
      </c>
      <c r="I28" s="17">
        <v>52</v>
      </c>
      <c r="J28" s="19">
        <v>80</v>
      </c>
      <c r="K28" s="20">
        <v>0</v>
      </c>
      <c r="L28" s="20">
        <f t="shared" si="1"/>
        <v>-80</v>
      </c>
      <c r="N28" s="17" t="s">
        <v>71</v>
      </c>
      <c r="P28" s="17" t="s">
        <v>193</v>
      </c>
    </row>
    <row r="29" spans="1:16" s="17" customFormat="1" outlineLevel="2" x14ac:dyDescent="0.3">
      <c r="A29" s="17" t="s">
        <v>44</v>
      </c>
      <c r="B29" s="17">
        <v>4</v>
      </c>
      <c r="C29" s="18">
        <v>44835</v>
      </c>
      <c r="D29" s="17">
        <v>12</v>
      </c>
      <c r="E29" s="17" t="s">
        <v>72</v>
      </c>
      <c r="F29" s="17" t="s">
        <v>73</v>
      </c>
      <c r="G29" s="17" t="s">
        <v>17</v>
      </c>
      <c r="H29" s="17" t="s">
        <v>28</v>
      </c>
      <c r="I29" s="17">
        <v>7.5</v>
      </c>
      <c r="J29" s="19">
        <v>75</v>
      </c>
      <c r="K29" s="20">
        <v>0</v>
      </c>
      <c r="L29" s="20">
        <f t="shared" si="1"/>
        <v>-75</v>
      </c>
      <c r="M29" s="17" t="s">
        <v>190</v>
      </c>
      <c r="N29" s="17" t="s">
        <v>74</v>
      </c>
    </row>
    <row r="30" spans="1:16" s="9" customFormat="1" outlineLevel="2" x14ac:dyDescent="0.3">
      <c r="A30" s="9" t="s">
        <v>44</v>
      </c>
      <c r="B30" s="9">
        <v>4</v>
      </c>
      <c r="C30" s="10">
        <v>44835</v>
      </c>
      <c r="D30" s="9">
        <v>12</v>
      </c>
      <c r="E30" s="9" t="s">
        <v>75</v>
      </c>
      <c r="F30" s="9" t="s">
        <v>76</v>
      </c>
      <c r="G30" s="9" t="s">
        <v>17</v>
      </c>
      <c r="H30" s="9" t="s">
        <v>28</v>
      </c>
      <c r="I30" s="9">
        <v>-10.5</v>
      </c>
      <c r="J30" s="11">
        <v>80</v>
      </c>
      <c r="K30" s="12">
        <v>152.72</v>
      </c>
      <c r="L30" s="12">
        <f t="shared" si="1"/>
        <v>72.72</v>
      </c>
      <c r="N30" s="9" t="s">
        <v>77</v>
      </c>
    </row>
    <row r="31" spans="1:16" s="17" customFormat="1" outlineLevel="2" x14ac:dyDescent="0.3">
      <c r="A31" s="17" t="s">
        <v>44</v>
      </c>
      <c r="B31" s="17">
        <v>4</v>
      </c>
      <c r="C31" s="18">
        <v>44835</v>
      </c>
      <c r="D31" s="17">
        <v>12</v>
      </c>
      <c r="E31" s="17" t="s">
        <v>75</v>
      </c>
      <c r="F31" s="17" t="s">
        <v>76</v>
      </c>
      <c r="G31" s="17" t="s">
        <v>17</v>
      </c>
      <c r="H31" s="17" t="s">
        <v>24</v>
      </c>
      <c r="I31" s="17">
        <v>54.5</v>
      </c>
      <c r="J31" s="19">
        <v>80</v>
      </c>
      <c r="K31" s="20">
        <v>0</v>
      </c>
      <c r="L31" s="20">
        <f t="shared" si="1"/>
        <v>-80</v>
      </c>
      <c r="N31" s="17" t="s">
        <v>71</v>
      </c>
    </row>
    <row r="32" spans="1:16" s="17" customFormat="1" outlineLevel="2" x14ac:dyDescent="0.3">
      <c r="A32" s="17" t="s">
        <v>44</v>
      </c>
      <c r="B32" s="17">
        <v>4</v>
      </c>
      <c r="C32" s="18">
        <v>44835</v>
      </c>
      <c r="D32" s="17">
        <v>12</v>
      </c>
      <c r="E32" s="17" t="s">
        <v>78</v>
      </c>
      <c r="F32" s="17" t="s">
        <v>79</v>
      </c>
      <c r="G32" s="17" t="s">
        <v>17</v>
      </c>
      <c r="H32" s="17" t="s">
        <v>28</v>
      </c>
      <c r="I32" s="17">
        <v>10.5</v>
      </c>
      <c r="J32" s="19">
        <v>80</v>
      </c>
      <c r="K32" s="20">
        <v>0</v>
      </c>
      <c r="L32" s="20">
        <f t="shared" si="1"/>
        <v>-80</v>
      </c>
      <c r="N32" s="17" t="s">
        <v>69</v>
      </c>
    </row>
    <row r="33" spans="1:16" s="17" customFormat="1" outlineLevel="2" x14ac:dyDescent="0.3">
      <c r="A33" s="17" t="s">
        <v>44</v>
      </c>
      <c r="B33" s="17">
        <v>4</v>
      </c>
      <c r="C33" s="18">
        <v>44835</v>
      </c>
      <c r="D33" s="17">
        <v>12</v>
      </c>
      <c r="E33" s="17" t="s">
        <v>80</v>
      </c>
      <c r="F33" s="17" t="s">
        <v>81</v>
      </c>
      <c r="G33" s="17" t="s">
        <v>17</v>
      </c>
      <c r="H33" s="17" t="s">
        <v>20</v>
      </c>
      <c r="I33" s="17">
        <v>38.5</v>
      </c>
      <c r="J33" s="19">
        <v>75</v>
      </c>
      <c r="K33" s="20">
        <v>0</v>
      </c>
      <c r="L33" s="20">
        <f t="shared" si="1"/>
        <v>-75</v>
      </c>
      <c r="M33" s="17" t="s">
        <v>190</v>
      </c>
      <c r="N33" s="17" t="s">
        <v>82</v>
      </c>
    </row>
    <row r="34" spans="1:16" s="9" customFormat="1" outlineLevel="2" x14ac:dyDescent="0.3">
      <c r="A34" s="9" t="s">
        <v>44</v>
      </c>
      <c r="B34" s="9">
        <v>4</v>
      </c>
      <c r="C34" s="10">
        <v>44835</v>
      </c>
      <c r="D34" s="9">
        <v>12</v>
      </c>
      <c r="E34" s="9" t="s">
        <v>83</v>
      </c>
      <c r="F34" s="9" t="s">
        <v>84</v>
      </c>
      <c r="G34" s="9" t="s">
        <v>17</v>
      </c>
      <c r="H34" s="9" t="s">
        <v>24</v>
      </c>
      <c r="I34" s="9">
        <v>60.5</v>
      </c>
      <c r="J34" s="11">
        <v>75</v>
      </c>
      <c r="K34" s="12">
        <v>143.18</v>
      </c>
      <c r="L34" s="12">
        <f t="shared" si="1"/>
        <v>68.180000000000007</v>
      </c>
      <c r="M34" s="9" t="s">
        <v>190</v>
      </c>
      <c r="N34" s="9" t="s">
        <v>85</v>
      </c>
      <c r="P34" s="9" t="s">
        <v>197</v>
      </c>
    </row>
    <row r="35" spans="1:16" s="13" customFormat="1" outlineLevel="2" x14ac:dyDescent="0.3">
      <c r="A35" s="13" t="s">
        <v>44</v>
      </c>
      <c r="B35" s="13">
        <v>4</v>
      </c>
      <c r="C35" s="14">
        <v>44835</v>
      </c>
      <c r="D35" s="13">
        <v>15</v>
      </c>
      <c r="E35" s="13" t="s">
        <v>86</v>
      </c>
      <c r="F35" s="13" t="s">
        <v>87</v>
      </c>
      <c r="G35" s="13" t="s">
        <v>17</v>
      </c>
      <c r="H35" s="13" t="s">
        <v>20</v>
      </c>
      <c r="I35" s="13">
        <v>56.5</v>
      </c>
      <c r="J35" s="15">
        <v>80</v>
      </c>
      <c r="K35" s="16">
        <v>0</v>
      </c>
      <c r="L35" s="16">
        <f t="shared" si="1"/>
        <v>-80</v>
      </c>
      <c r="M35" s="13" t="s">
        <v>190</v>
      </c>
      <c r="N35" s="13" t="s">
        <v>85</v>
      </c>
    </row>
    <row r="36" spans="1:16" s="9" customFormat="1" outlineLevel="2" x14ac:dyDescent="0.3">
      <c r="A36" s="9" t="s">
        <v>44</v>
      </c>
      <c r="B36" s="9">
        <v>4</v>
      </c>
      <c r="C36" s="10">
        <v>44835</v>
      </c>
      <c r="D36" s="9">
        <v>15</v>
      </c>
      <c r="E36" s="9" t="s">
        <v>88</v>
      </c>
      <c r="F36" s="9" t="s">
        <v>89</v>
      </c>
      <c r="G36" s="9" t="s">
        <v>17</v>
      </c>
      <c r="H36" s="9" t="s">
        <v>28</v>
      </c>
      <c r="I36" s="9">
        <v>-9</v>
      </c>
      <c r="J36" s="11">
        <v>80</v>
      </c>
      <c r="K36" s="12">
        <v>152.72</v>
      </c>
      <c r="L36" s="12">
        <f t="shared" si="1"/>
        <v>72.72</v>
      </c>
      <c r="N36" s="9" t="s">
        <v>62</v>
      </c>
      <c r="P36" s="9" t="s">
        <v>193</v>
      </c>
    </row>
    <row r="37" spans="1:16" s="13" customFormat="1" outlineLevel="2" x14ac:dyDescent="0.3">
      <c r="A37" s="13" t="s">
        <v>44</v>
      </c>
      <c r="B37" s="13">
        <v>4</v>
      </c>
      <c r="C37" s="14">
        <v>44835</v>
      </c>
      <c r="D37" s="13">
        <v>15</v>
      </c>
      <c r="E37" s="13" t="s">
        <v>90</v>
      </c>
      <c r="F37" s="13" t="s">
        <v>91</v>
      </c>
      <c r="G37" s="13" t="s">
        <v>17</v>
      </c>
      <c r="H37" s="13" t="s">
        <v>28</v>
      </c>
      <c r="I37" s="13">
        <v>-6</v>
      </c>
      <c r="J37" s="15">
        <v>80</v>
      </c>
      <c r="K37" s="16">
        <v>0</v>
      </c>
      <c r="L37" s="16">
        <f t="shared" si="1"/>
        <v>-80</v>
      </c>
      <c r="N37" s="13" t="s">
        <v>92</v>
      </c>
    </row>
    <row r="38" spans="1:16" s="17" customFormat="1" outlineLevel="2" x14ac:dyDescent="0.3">
      <c r="A38" s="17" t="s">
        <v>44</v>
      </c>
      <c r="B38" s="17">
        <v>4</v>
      </c>
      <c r="C38" s="18">
        <v>44835</v>
      </c>
      <c r="D38" s="17">
        <v>15</v>
      </c>
      <c r="E38" s="17" t="s">
        <v>93</v>
      </c>
      <c r="F38" s="17" t="s">
        <v>94</v>
      </c>
      <c r="G38" s="17" t="s">
        <v>17</v>
      </c>
      <c r="H38" s="17" t="s">
        <v>28</v>
      </c>
      <c r="I38" s="17">
        <v>7.5</v>
      </c>
      <c r="J38" s="19">
        <v>80</v>
      </c>
      <c r="K38" s="20">
        <v>0</v>
      </c>
      <c r="L38" s="20">
        <f t="shared" si="1"/>
        <v>-80</v>
      </c>
      <c r="M38" s="17" t="s">
        <v>190</v>
      </c>
      <c r="N38" s="17" t="s">
        <v>95</v>
      </c>
    </row>
    <row r="39" spans="1:16" s="17" customFormat="1" outlineLevel="2" x14ac:dyDescent="0.3">
      <c r="A39" s="17" t="s">
        <v>44</v>
      </c>
      <c r="B39" s="17">
        <v>4</v>
      </c>
      <c r="C39" s="18">
        <v>44835</v>
      </c>
      <c r="D39" s="17">
        <v>15</v>
      </c>
      <c r="E39" s="17" t="s">
        <v>93</v>
      </c>
      <c r="F39" s="17" t="s">
        <v>94</v>
      </c>
      <c r="G39" s="17" t="s">
        <v>17</v>
      </c>
      <c r="H39" s="17" t="s">
        <v>24</v>
      </c>
      <c r="I39" s="17">
        <v>57.5</v>
      </c>
      <c r="J39" s="19">
        <v>80</v>
      </c>
      <c r="K39" s="20">
        <v>0</v>
      </c>
      <c r="L39" s="20">
        <f t="shared" si="1"/>
        <v>-80</v>
      </c>
      <c r="N39" s="17" t="s">
        <v>96</v>
      </c>
    </row>
    <row r="40" spans="1:16" s="17" customFormat="1" outlineLevel="2" x14ac:dyDescent="0.3">
      <c r="A40" s="17" t="s">
        <v>44</v>
      </c>
      <c r="B40" s="17">
        <v>4</v>
      </c>
      <c r="C40" s="18">
        <v>44835</v>
      </c>
      <c r="D40" s="17">
        <v>15</v>
      </c>
      <c r="E40" s="17" t="s">
        <v>93</v>
      </c>
      <c r="F40" s="17" t="s">
        <v>94</v>
      </c>
      <c r="G40" s="17" t="s">
        <v>17</v>
      </c>
      <c r="H40" s="17" t="s">
        <v>32</v>
      </c>
      <c r="I40" s="17">
        <v>245</v>
      </c>
      <c r="J40" s="19">
        <v>80</v>
      </c>
      <c r="K40" s="20">
        <v>0</v>
      </c>
      <c r="L40" s="20">
        <f t="shared" si="1"/>
        <v>-80</v>
      </c>
      <c r="N40" s="17" t="s">
        <v>97</v>
      </c>
    </row>
    <row r="41" spans="1:16" s="13" customFormat="1" outlineLevel="2" x14ac:dyDescent="0.3">
      <c r="A41" s="13" t="s">
        <v>44</v>
      </c>
      <c r="B41" s="13">
        <v>4</v>
      </c>
      <c r="C41" s="14">
        <v>44835</v>
      </c>
      <c r="D41" s="13">
        <v>15</v>
      </c>
      <c r="E41" s="13" t="s">
        <v>98</v>
      </c>
      <c r="F41" s="13" t="s">
        <v>99</v>
      </c>
      <c r="G41" s="13" t="s">
        <v>17</v>
      </c>
      <c r="H41" s="13" t="s">
        <v>28</v>
      </c>
      <c r="I41" s="13">
        <v>-3.5</v>
      </c>
      <c r="J41" s="15">
        <v>80</v>
      </c>
      <c r="K41" s="16">
        <v>0</v>
      </c>
      <c r="L41" s="16">
        <f t="shared" si="1"/>
        <v>-80</v>
      </c>
      <c r="N41" s="13" t="s">
        <v>100</v>
      </c>
    </row>
    <row r="42" spans="1:16" s="5" customFormat="1" outlineLevel="2" x14ac:dyDescent="0.3">
      <c r="A42" s="5" t="s">
        <v>44</v>
      </c>
      <c r="B42" s="5">
        <v>4</v>
      </c>
      <c r="C42" s="6">
        <v>44835</v>
      </c>
      <c r="D42" s="5">
        <v>15</v>
      </c>
      <c r="E42" s="5" t="s">
        <v>98</v>
      </c>
      <c r="F42" s="5" t="s">
        <v>99</v>
      </c>
      <c r="G42" s="5" t="s">
        <v>17</v>
      </c>
      <c r="H42" s="5" t="s">
        <v>32</v>
      </c>
      <c r="I42" s="5">
        <v>-145</v>
      </c>
      <c r="J42" s="7">
        <v>0</v>
      </c>
      <c r="K42" s="8"/>
      <c r="L42" s="8">
        <f t="shared" si="1"/>
        <v>0</v>
      </c>
      <c r="N42" s="5" t="s">
        <v>101</v>
      </c>
    </row>
    <row r="43" spans="1:16" s="17" customFormat="1" outlineLevel="2" x14ac:dyDescent="0.3">
      <c r="A43" s="17" t="s">
        <v>44</v>
      </c>
      <c r="B43" s="17">
        <v>4</v>
      </c>
      <c r="C43" s="18">
        <v>44835</v>
      </c>
      <c r="D43" s="17">
        <v>15</v>
      </c>
      <c r="E43" s="17" t="s">
        <v>102</v>
      </c>
      <c r="F43" s="17" t="s">
        <v>103</v>
      </c>
      <c r="G43" s="17" t="s">
        <v>17</v>
      </c>
      <c r="H43" s="17" t="s">
        <v>28</v>
      </c>
      <c r="I43" s="17">
        <v>4</v>
      </c>
      <c r="J43" s="19">
        <v>80</v>
      </c>
      <c r="K43" s="20">
        <v>0</v>
      </c>
      <c r="L43" s="20">
        <f t="shared" si="1"/>
        <v>-80</v>
      </c>
      <c r="N43" s="17" t="s">
        <v>49</v>
      </c>
    </row>
    <row r="44" spans="1:16" s="9" customFormat="1" outlineLevel="2" x14ac:dyDescent="0.3">
      <c r="A44" s="9" t="s">
        <v>44</v>
      </c>
      <c r="B44" s="9">
        <v>4</v>
      </c>
      <c r="C44" s="10">
        <v>44835</v>
      </c>
      <c r="D44" s="9">
        <v>15</v>
      </c>
      <c r="E44" s="9" t="s">
        <v>102</v>
      </c>
      <c r="F44" s="9" t="s">
        <v>104</v>
      </c>
      <c r="G44" s="9" t="s">
        <v>17</v>
      </c>
      <c r="H44" s="9" t="s">
        <v>24</v>
      </c>
      <c r="I44" s="9">
        <v>44.5</v>
      </c>
      <c r="J44" s="11">
        <v>80</v>
      </c>
      <c r="K44" s="12">
        <v>152.72</v>
      </c>
      <c r="L44" s="12">
        <f t="shared" si="1"/>
        <v>72.72</v>
      </c>
      <c r="N44" s="9" t="s">
        <v>105</v>
      </c>
    </row>
    <row r="45" spans="1:16" s="17" customFormat="1" outlineLevel="2" x14ac:dyDescent="0.3">
      <c r="A45" s="17" t="s">
        <v>44</v>
      </c>
      <c r="B45" s="17">
        <v>4</v>
      </c>
      <c r="C45" s="18">
        <v>44835</v>
      </c>
      <c r="D45" s="17">
        <v>15</v>
      </c>
      <c r="E45" s="17" t="s">
        <v>106</v>
      </c>
      <c r="F45" s="17" t="s">
        <v>107</v>
      </c>
      <c r="G45" s="17" t="s">
        <v>17</v>
      </c>
      <c r="H45" s="17" t="s">
        <v>20</v>
      </c>
      <c r="I45" s="17">
        <v>61</v>
      </c>
      <c r="J45" s="19">
        <v>80</v>
      </c>
      <c r="K45" s="20">
        <v>0</v>
      </c>
      <c r="L45" s="20">
        <f t="shared" si="1"/>
        <v>-80</v>
      </c>
      <c r="N45" s="17" t="s">
        <v>85</v>
      </c>
      <c r="P45" s="17" t="s">
        <v>192</v>
      </c>
    </row>
    <row r="46" spans="1:16" s="5" customFormat="1" outlineLevel="2" x14ac:dyDescent="0.3">
      <c r="A46" s="5" t="s">
        <v>44</v>
      </c>
      <c r="B46" s="5">
        <v>4</v>
      </c>
      <c r="C46" s="6">
        <v>44835</v>
      </c>
      <c r="D46" s="5">
        <v>15</v>
      </c>
      <c r="E46" s="5" t="s">
        <v>108</v>
      </c>
      <c r="F46" s="5" t="s">
        <v>109</v>
      </c>
      <c r="G46" s="5" t="s">
        <v>17</v>
      </c>
      <c r="H46" s="5" t="s">
        <v>28</v>
      </c>
      <c r="I46" s="5">
        <v>6.5</v>
      </c>
      <c r="J46" s="7">
        <v>0</v>
      </c>
      <c r="K46" s="8"/>
      <c r="L46" s="8">
        <f t="shared" si="1"/>
        <v>0</v>
      </c>
      <c r="N46" s="5" t="s">
        <v>95</v>
      </c>
    </row>
    <row r="47" spans="1:16" s="17" customFormat="1" outlineLevel="2" x14ac:dyDescent="0.3">
      <c r="A47" s="17" t="s">
        <v>44</v>
      </c>
      <c r="B47" s="17">
        <v>4</v>
      </c>
      <c r="C47" s="18">
        <v>44835</v>
      </c>
      <c r="D47" s="17">
        <v>18</v>
      </c>
      <c r="E47" s="17" t="s">
        <v>110</v>
      </c>
      <c r="F47" s="17" t="s">
        <v>111</v>
      </c>
      <c r="G47" s="17" t="s">
        <v>17</v>
      </c>
      <c r="H47" s="17" t="s">
        <v>28</v>
      </c>
      <c r="I47" s="17">
        <v>3.5</v>
      </c>
      <c r="J47" s="19">
        <v>80</v>
      </c>
      <c r="K47" s="20">
        <v>0</v>
      </c>
      <c r="L47" s="20">
        <f t="shared" si="1"/>
        <v>-80</v>
      </c>
      <c r="M47" s="17" t="s">
        <v>190</v>
      </c>
      <c r="N47" s="17" t="s">
        <v>49</v>
      </c>
    </row>
    <row r="48" spans="1:16" s="17" customFormat="1" outlineLevel="2" x14ac:dyDescent="0.3">
      <c r="A48" s="17" t="s">
        <v>44</v>
      </c>
      <c r="B48" s="17">
        <v>4</v>
      </c>
      <c r="C48" s="18">
        <v>44835</v>
      </c>
      <c r="D48" s="17">
        <v>19</v>
      </c>
      <c r="E48" s="17" t="s">
        <v>112</v>
      </c>
      <c r="F48" s="17" t="s">
        <v>113</v>
      </c>
      <c r="G48" s="17" t="s">
        <v>17</v>
      </c>
      <c r="H48" s="17" t="s">
        <v>28</v>
      </c>
      <c r="I48" s="17">
        <v>2.5</v>
      </c>
      <c r="J48" s="19">
        <v>80</v>
      </c>
      <c r="K48" s="20">
        <v>0</v>
      </c>
      <c r="L48" s="20">
        <f t="shared" si="1"/>
        <v>-80</v>
      </c>
      <c r="M48" s="17" t="s">
        <v>190</v>
      </c>
      <c r="N48" s="17" t="s">
        <v>49</v>
      </c>
    </row>
    <row r="49" spans="1:16" s="9" customFormat="1" outlineLevel="2" x14ac:dyDescent="0.3">
      <c r="A49" s="9" t="s">
        <v>44</v>
      </c>
      <c r="B49" s="9">
        <v>4</v>
      </c>
      <c r="C49" s="10">
        <v>44835</v>
      </c>
      <c r="D49" s="9">
        <v>19</v>
      </c>
      <c r="E49" s="9" t="s">
        <v>121</v>
      </c>
      <c r="F49" s="9" t="s">
        <v>122</v>
      </c>
      <c r="G49" s="9" t="s">
        <v>17</v>
      </c>
      <c r="H49" s="9" t="s">
        <v>28</v>
      </c>
      <c r="I49" s="9">
        <v>30.5</v>
      </c>
      <c r="J49" s="11">
        <v>80</v>
      </c>
      <c r="K49" s="12">
        <v>152.72999999999999</v>
      </c>
      <c r="L49" s="12">
        <f t="shared" si="1"/>
        <v>72.72999999999999</v>
      </c>
      <c r="M49" s="9" t="s">
        <v>190</v>
      </c>
      <c r="N49" s="9" t="s">
        <v>123</v>
      </c>
    </row>
    <row r="50" spans="1:16" s="9" customFormat="1" outlineLevel="2" x14ac:dyDescent="0.3">
      <c r="A50" s="9" t="s">
        <v>44</v>
      </c>
      <c r="B50" s="9">
        <v>4</v>
      </c>
      <c r="C50" s="10">
        <v>44835</v>
      </c>
      <c r="D50" s="9">
        <v>19</v>
      </c>
      <c r="E50" s="9" t="s">
        <v>124</v>
      </c>
      <c r="F50" s="9" t="s">
        <v>125</v>
      </c>
      <c r="G50" s="9" t="s">
        <v>17</v>
      </c>
      <c r="H50" s="9" t="s">
        <v>28</v>
      </c>
      <c r="I50" s="9">
        <v>5</v>
      </c>
      <c r="J50" s="11">
        <v>80</v>
      </c>
      <c r="K50" s="12">
        <v>156.19</v>
      </c>
      <c r="L50" s="12">
        <f t="shared" si="1"/>
        <v>76.19</v>
      </c>
      <c r="N50" s="9" t="s">
        <v>126</v>
      </c>
      <c r="P50" s="9" t="s">
        <v>193</v>
      </c>
    </row>
    <row r="51" spans="1:16" s="9" customFormat="1" outlineLevel="2" x14ac:dyDescent="0.3">
      <c r="A51" s="9" t="s">
        <v>44</v>
      </c>
      <c r="B51" s="9">
        <v>4</v>
      </c>
      <c r="C51" s="10">
        <v>44835</v>
      </c>
      <c r="D51" s="9">
        <v>19</v>
      </c>
      <c r="E51" s="9" t="s">
        <v>127</v>
      </c>
      <c r="F51" s="9" t="s">
        <v>128</v>
      </c>
      <c r="G51" s="9" t="s">
        <v>17</v>
      </c>
      <c r="H51" s="9" t="s">
        <v>20</v>
      </c>
      <c r="I51" s="9">
        <v>58.5</v>
      </c>
      <c r="J51" s="11">
        <v>80</v>
      </c>
      <c r="K51" s="12">
        <v>152.72999999999999</v>
      </c>
      <c r="L51" s="12">
        <f t="shared" si="1"/>
        <v>72.72999999999999</v>
      </c>
      <c r="M51" s="9" t="s">
        <v>190</v>
      </c>
      <c r="N51" s="9" t="s">
        <v>96</v>
      </c>
    </row>
    <row r="52" spans="1:16" s="9" customFormat="1" outlineLevel="2" x14ac:dyDescent="0.3">
      <c r="A52" s="9" t="s">
        <v>44</v>
      </c>
      <c r="B52" s="9">
        <v>4</v>
      </c>
      <c r="C52" s="10">
        <v>44835</v>
      </c>
      <c r="D52" s="9">
        <v>19</v>
      </c>
      <c r="E52" s="9" t="s">
        <v>129</v>
      </c>
      <c r="F52" s="9" t="s">
        <v>130</v>
      </c>
      <c r="G52" s="9" t="s">
        <v>17</v>
      </c>
      <c r="H52" s="9" t="s">
        <v>28</v>
      </c>
      <c r="I52" s="9">
        <v>-7.5</v>
      </c>
      <c r="J52" s="11">
        <v>80</v>
      </c>
      <c r="K52" s="12">
        <v>156.19</v>
      </c>
      <c r="L52" s="12">
        <f t="shared" si="1"/>
        <v>76.19</v>
      </c>
      <c r="N52" s="9" t="s">
        <v>62</v>
      </c>
    </row>
    <row r="53" spans="1:16" s="9" customFormat="1" outlineLevel="2" x14ac:dyDescent="0.3">
      <c r="A53" s="9" t="s">
        <v>44</v>
      </c>
      <c r="B53" s="9">
        <v>4</v>
      </c>
      <c r="C53" s="10">
        <v>44835</v>
      </c>
      <c r="D53" s="9">
        <v>19</v>
      </c>
      <c r="E53" s="9" t="s">
        <v>129</v>
      </c>
      <c r="F53" s="9" t="s">
        <v>130</v>
      </c>
      <c r="G53" s="9" t="s">
        <v>17</v>
      </c>
      <c r="H53" s="9" t="s">
        <v>20</v>
      </c>
      <c r="I53" s="9">
        <v>61.5</v>
      </c>
      <c r="J53" s="11">
        <v>80</v>
      </c>
      <c r="K53" s="12">
        <v>152.72999999999999</v>
      </c>
      <c r="L53" s="12">
        <f t="shared" si="1"/>
        <v>72.72999999999999</v>
      </c>
      <c r="M53" s="9" t="s">
        <v>190</v>
      </c>
      <c r="N53" s="9" t="s">
        <v>131</v>
      </c>
    </row>
    <row r="54" spans="1:16" s="9" customFormat="1" outlineLevel="2" x14ac:dyDescent="0.3">
      <c r="A54" s="9" t="s">
        <v>44</v>
      </c>
      <c r="B54" s="9">
        <v>4</v>
      </c>
      <c r="C54" s="10">
        <v>44835</v>
      </c>
      <c r="D54" s="9">
        <v>19</v>
      </c>
      <c r="E54" s="9" t="s">
        <v>132</v>
      </c>
      <c r="F54" s="9" t="s">
        <v>133</v>
      </c>
      <c r="G54" s="9" t="s">
        <v>17</v>
      </c>
      <c r="H54" s="9" t="s">
        <v>28</v>
      </c>
      <c r="I54" s="9">
        <v>-6.5</v>
      </c>
      <c r="J54" s="11">
        <v>80</v>
      </c>
      <c r="K54" s="12">
        <v>152.72999999999999</v>
      </c>
      <c r="L54" s="12">
        <f t="shared" si="1"/>
        <v>72.72999999999999</v>
      </c>
      <c r="M54" s="9" t="s">
        <v>190</v>
      </c>
      <c r="N54" s="9" t="s">
        <v>134</v>
      </c>
    </row>
    <row r="55" spans="1:16" s="9" customFormat="1" outlineLevel="2" x14ac:dyDescent="0.3">
      <c r="A55" s="9" t="s">
        <v>44</v>
      </c>
      <c r="B55" s="9">
        <v>4</v>
      </c>
      <c r="C55" s="10">
        <v>44835</v>
      </c>
      <c r="D55" s="9">
        <v>19</v>
      </c>
      <c r="E55" s="9" t="s">
        <v>138</v>
      </c>
      <c r="F55" s="9" t="s">
        <v>139</v>
      </c>
      <c r="G55" s="9" t="s">
        <v>17</v>
      </c>
      <c r="H55" s="9" t="s">
        <v>28</v>
      </c>
      <c r="I55" s="9">
        <v>-5.5</v>
      </c>
      <c r="J55" s="11">
        <v>80</v>
      </c>
      <c r="K55" s="12">
        <v>152.72</v>
      </c>
      <c r="L55" s="12">
        <f t="shared" si="1"/>
        <v>72.72</v>
      </c>
      <c r="N55" s="9" t="s">
        <v>134</v>
      </c>
    </row>
    <row r="56" spans="1:16" s="9" customFormat="1" outlineLevel="2" x14ac:dyDescent="0.3">
      <c r="A56" s="9" t="s">
        <v>44</v>
      </c>
      <c r="B56" s="9">
        <v>4</v>
      </c>
      <c r="C56" s="10">
        <v>44835</v>
      </c>
      <c r="D56" s="9">
        <v>20</v>
      </c>
      <c r="E56" s="9" t="s">
        <v>201</v>
      </c>
      <c r="F56" s="9" t="s">
        <v>195</v>
      </c>
      <c r="G56" s="9" t="s">
        <v>17</v>
      </c>
      <c r="H56" s="9" t="s">
        <v>20</v>
      </c>
      <c r="I56" s="9">
        <v>54.5</v>
      </c>
      <c r="J56" s="11">
        <v>80</v>
      </c>
      <c r="K56" s="12">
        <v>152.72999999999999</v>
      </c>
      <c r="L56" s="12">
        <f t="shared" si="1"/>
        <v>72.72999999999999</v>
      </c>
      <c r="M56" s="9" t="s">
        <v>190</v>
      </c>
      <c r="N56" s="9" t="s">
        <v>196</v>
      </c>
    </row>
    <row r="57" spans="1:16" s="9" customFormat="1" outlineLevel="2" x14ac:dyDescent="0.3">
      <c r="A57" s="9" t="s">
        <v>44</v>
      </c>
      <c r="B57" s="9">
        <v>4</v>
      </c>
      <c r="C57" s="10">
        <v>44835</v>
      </c>
      <c r="D57" s="9">
        <v>20</v>
      </c>
      <c r="E57" s="9" t="s">
        <v>64</v>
      </c>
      <c r="F57" s="9" t="s">
        <v>65</v>
      </c>
      <c r="G57" s="9" t="s">
        <v>17</v>
      </c>
      <c r="H57" s="9" t="s">
        <v>28</v>
      </c>
      <c r="I57" s="9">
        <v>22.5</v>
      </c>
      <c r="J57" s="11">
        <v>80</v>
      </c>
      <c r="K57" s="12">
        <v>152.72999999999999</v>
      </c>
      <c r="L57" s="12">
        <f t="shared" si="1"/>
        <v>72.72999999999999</v>
      </c>
      <c r="M57" s="9" t="s">
        <v>190</v>
      </c>
      <c r="N57" s="9" t="s">
        <v>66</v>
      </c>
    </row>
    <row r="58" spans="1:16" s="9" customFormat="1" outlineLevel="2" x14ac:dyDescent="0.3">
      <c r="A58" s="9" t="s">
        <v>44</v>
      </c>
      <c r="B58" s="9">
        <v>4</v>
      </c>
      <c r="C58" s="10">
        <v>44835</v>
      </c>
      <c r="D58" s="9">
        <v>20.3</v>
      </c>
      <c r="E58" s="9" t="s">
        <v>114</v>
      </c>
      <c r="F58" s="9" t="s">
        <v>115</v>
      </c>
      <c r="G58" s="9" t="s">
        <v>17</v>
      </c>
      <c r="H58" s="9" t="s">
        <v>28</v>
      </c>
      <c r="I58" s="9">
        <v>25.5</v>
      </c>
      <c r="J58" s="11">
        <v>80</v>
      </c>
      <c r="K58" s="12">
        <v>152.72999999999999</v>
      </c>
      <c r="L58" s="12">
        <f t="shared" si="1"/>
        <v>72.72999999999999</v>
      </c>
      <c r="M58" s="9" t="s">
        <v>190</v>
      </c>
      <c r="N58" s="9" t="s">
        <v>116</v>
      </c>
      <c r="P58" s="9" t="s">
        <v>193</v>
      </c>
    </row>
    <row r="59" spans="1:16" s="9" customFormat="1" outlineLevel="2" x14ac:dyDescent="0.3">
      <c r="A59" s="9" t="s">
        <v>44</v>
      </c>
      <c r="B59" s="9">
        <v>4</v>
      </c>
      <c r="C59" s="10">
        <v>44835</v>
      </c>
      <c r="D59" s="9">
        <v>21.3</v>
      </c>
      <c r="E59" s="9" t="s">
        <v>135</v>
      </c>
      <c r="F59" s="9" t="s">
        <v>136</v>
      </c>
      <c r="G59" s="9" t="s">
        <v>17</v>
      </c>
      <c r="H59" s="9" t="s">
        <v>24</v>
      </c>
      <c r="I59" s="9">
        <v>58</v>
      </c>
      <c r="J59" s="11">
        <v>80</v>
      </c>
      <c r="K59" s="12">
        <v>152.72</v>
      </c>
      <c r="L59" s="12">
        <f t="shared" si="1"/>
        <v>72.72</v>
      </c>
      <c r="N59" s="9" t="s">
        <v>137</v>
      </c>
    </row>
    <row r="60" spans="1:16" s="9" customFormat="1" outlineLevel="2" x14ac:dyDescent="0.3">
      <c r="A60" s="9" t="s">
        <v>44</v>
      </c>
      <c r="B60" s="9">
        <v>4</v>
      </c>
      <c r="C60" s="10">
        <v>44835</v>
      </c>
      <c r="D60" s="9">
        <v>23</v>
      </c>
      <c r="E60" s="9" t="s">
        <v>117</v>
      </c>
      <c r="F60" s="9" t="s">
        <v>118</v>
      </c>
      <c r="G60" s="9" t="s">
        <v>17</v>
      </c>
      <c r="H60" s="9" t="s">
        <v>28</v>
      </c>
      <c r="I60" s="9">
        <v>17</v>
      </c>
      <c r="J60" s="11">
        <v>80</v>
      </c>
      <c r="K60" s="12">
        <v>152.72</v>
      </c>
      <c r="L60" s="12">
        <f t="shared" si="1"/>
        <v>72.72</v>
      </c>
      <c r="N60" s="9" t="s">
        <v>119</v>
      </c>
    </row>
    <row r="61" spans="1:16" s="9" customFormat="1" outlineLevel="2" x14ac:dyDescent="0.3">
      <c r="A61" s="9" t="s">
        <v>44</v>
      </c>
      <c r="B61" s="9">
        <v>4</v>
      </c>
      <c r="C61" s="10">
        <v>44835</v>
      </c>
      <c r="D61" s="9">
        <v>23</v>
      </c>
      <c r="E61" s="9" t="s">
        <v>117</v>
      </c>
      <c r="F61" s="9" t="s">
        <v>118</v>
      </c>
      <c r="G61" s="9" t="s">
        <v>17</v>
      </c>
      <c r="H61" s="9" t="s">
        <v>24</v>
      </c>
      <c r="I61" s="9">
        <v>62.5</v>
      </c>
      <c r="J61" s="11">
        <v>80</v>
      </c>
      <c r="K61" s="12">
        <v>152.72</v>
      </c>
      <c r="L61" s="12">
        <f t="shared" si="1"/>
        <v>72.72</v>
      </c>
      <c r="N61" s="9" t="s">
        <v>120</v>
      </c>
    </row>
    <row r="62" spans="1:16" outlineLevel="1" x14ac:dyDescent="0.3">
      <c r="A62" s="4" t="s">
        <v>187</v>
      </c>
      <c r="C62" s="1"/>
      <c r="J62" s="2">
        <f>SUBTOTAL(9,J18:J61)</f>
        <v>3275</v>
      </c>
      <c r="K62" s="3">
        <f>SUBTOTAL(9,K18:K61)</f>
        <v>3522.0999999999995</v>
      </c>
      <c r="L62" s="3">
        <f>SUBTOTAL(9,L18:L61)</f>
        <v>247.10000000000005</v>
      </c>
    </row>
    <row r="63" spans="1:16" s="13" customFormat="1" outlineLevel="2" x14ac:dyDescent="0.3">
      <c r="A63" s="13" t="s">
        <v>140</v>
      </c>
      <c r="B63" s="13">
        <v>4</v>
      </c>
      <c r="C63" s="14">
        <v>44833</v>
      </c>
      <c r="D63" s="13">
        <v>8</v>
      </c>
      <c r="E63" s="13" t="s">
        <v>141</v>
      </c>
      <c r="G63" s="13" t="s">
        <v>185</v>
      </c>
      <c r="H63" s="13" t="s">
        <v>20</v>
      </c>
      <c r="I63" s="13">
        <v>26.5</v>
      </c>
      <c r="J63" s="15">
        <v>80</v>
      </c>
      <c r="K63" s="16">
        <v>0</v>
      </c>
      <c r="L63" s="16">
        <f t="shared" si="0"/>
        <v>-80</v>
      </c>
      <c r="N63" s="13" t="s">
        <v>142</v>
      </c>
    </row>
    <row r="64" spans="1:16" s="5" customFormat="1" outlineLevel="2" x14ac:dyDescent="0.3">
      <c r="A64" s="5" t="s">
        <v>140</v>
      </c>
      <c r="B64" s="5">
        <v>4</v>
      </c>
      <c r="C64" s="6">
        <v>44836</v>
      </c>
      <c r="D64" s="5">
        <v>13</v>
      </c>
      <c r="E64" s="5" t="s">
        <v>143</v>
      </c>
      <c r="F64" s="5" t="s">
        <v>144</v>
      </c>
      <c r="G64" s="5" t="s">
        <v>17</v>
      </c>
      <c r="H64" s="5" t="s">
        <v>28</v>
      </c>
      <c r="I64" s="5">
        <v>6</v>
      </c>
      <c r="J64" s="7"/>
      <c r="K64" s="8"/>
      <c r="L64" s="8">
        <f t="shared" si="0"/>
        <v>0</v>
      </c>
      <c r="N64" s="5">
        <v>6</v>
      </c>
      <c r="P64" s="5" t="s">
        <v>194</v>
      </c>
    </row>
    <row r="65" spans="1:14" s="5" customFormat="1" outlineLevel="2" x14ac:dyDescent="0.3">
      <c r="A65" s="5" t="s">
        <v>140</v>
      </c>
      <c r="B65" s="5">
        <v>4</v>
      </c>
      <c r="C65" s="6">
        <v>44836</v>
      </c>
      <c r="D65" s="5">
        <v>13</v>
      </c>
      <c r="E65" s="5" t="s">
        <v>144</v>
      </c>
      <c r="F65" s="5" t="s">
        <v>143</v>
      </c>
      <c r="G65" s="5" t="s">
        <v>17</v>
      </c>
      <c r="H65" s="5" t="s">
        <v>24</v>
      </c>
      <c r="I65" s="5">
        <v>43</v>
      </c>
      <c r="J65" s="7"/>
      <c r="K65" s="8"/>
      <c r="L65" s="8">
        <f t="shared" si="0"/>
        <v>0</v>
      </c>
      <c r="N65" s="5" t="s">
        <v>146</v>
      </c>
    </row>
    <row r="66" spans="1:14" s="5" customFormat="1" outlineLevel="2" x14ac:dyDescent="0.3">
      <c r="A66" s="5" t="s">
        <v>140</v>
      </c>
      <c r="B66" s="5">
        <v>4</v>
      </c>
      <c r="C66" s="6">
        <v>44836</v>
      </c>
      <c r="D66" s="5">
        <v>13</v>
      </c>
      <c r="E66" s="5" t="s">
        <v>147</v>
      </c>
      <c r="G66" s="5" t="s">
        <v>185</v>
      </c>
      <c r="H66" s="5" t="s">
        <v>24</v>
      </c>
      <c r="I66" s="5">
        <v>20.5</v>
      </c>
      <c r="J66" s="7"/>
      <c r="K66" s="8"/>
      <c r="L66" s="8">
        <f t="shared" si="0"/>
        <v>0</v>
      </c>
      <c r="N66" s="5" t="s">
        <v>148</v>
      </c>
    </row>
    <row r="67" spans="1:14" s="9" customFormat="1" outlineLevel="2" x14ac:dyDescent="0.3">
      <c r="A67" s="9" t="s">
        <v>140</v>
      </c>
      <c r="B67" s="9">
        <v>4</v>
      </c>
      <c r="C67" s="10">
        <v>44836</v>
      </c>
      <c r="D67" s="9">
        <v>13</v>
      </c>
      <c r="E67" s="9" t="s">
        <v>149</v>
      </c>
      <c r="G67" s="9" t="s">
        <v>185</v>
      </c>
      <c r="H67" s="9" t="s">
        <v>24</v>
      </c>
      <c r="I67" s="9">
        <v>19.5</v>
      </c>
      <c r="J67" s="11">
        <v>80</v>
      </c>
      <c r="K67" s="12">
        <v>146.66</v>
      </c>
      <c r="L67" s="12">
        <f t="shared" si="0"/>
        <v>66.66</v>
      </c>
      <c r="N67" s="9" t="s">
        <v>148</v>
      </c>
    </row>
    <row r="68" spans="1:14" s="9" customFormat="1" outlineLevel="2" x14ac:dyDescent="0.3">
      <c r="A68" s="9" t="s">
        <v>140</v>
      </c>
      <c r="B68" s="9">
        <v>4</v>
      </c>
      <c r="C68" s="10">
        <v>44836</v>
      </c>
      <c r="D68" s="9">
        <v>13</v>
      </c>
      <c r="E68" s="9" t="s">
        <v>150</v>
      </c>
      <c r="F68" s="9" t="s">
        <v>151</v>
      </c>
      <c r="G68" s="9" t="s">
        <v>17</v>
      </c>
      <c r="H68" s="9" t="s">
        <v>28</v>
      </c>
      <c r="I68" s="9">
        <v>3</v>
      </c>
      <c r="J68" s="11">
        <v>80</v>
      </c>
      <c r="K68" s="12">
        <v>80</v>
      </c>
      <c r="L68" s="12">
        <f t="shared" si="0"/>
        <v>0</v>
      </c>
      <c r="N68" s="9" t="s">
        <v>145</v>
      </c>
    </row>
    <row r="69" spans="1:14" s="9" customFormat="1" outlineLevel="2" x14ac:dyDescent="0.3">
      <c r="A69" s="9" t="s">
        <v>140</v>
      </c>
      <c r="B69" s="9">
        <v>4</v>
      </c>
      <c r="C69" s="10">
        <v>44836</v>
      </c>
      <c r="D69" s="9">
        <v>13</v>
      </c>
      <c r="E69" s="9" t="s">
        <v>152</v>
      </c>
      <c r="F69" s="9" t="s">
        <v>153</v>
      </c>
      <c r="G69" s="9" t="s">
        <v>17</v>
      </c>
      <c r="H69" s="9" t="s">
        <v>28</v>
      </c>
      <c r="I69" s="9">
        <v>1</v>
      </c>
      <c r="J69" s="11">
        <v>80</v>
      </c>
      <c r="K69" s="12">
        <v>156.19</v>
      </c>
      <c r="L69" s="12">
        <f t="shared" si="0"/>
        <v>76.19</v>
      </c>
      <c r="M69" s="9" t="s">
        <v>190</v>
      </c>
      <c r="N69" s="9" t="s">
        <v>49</v>
      </c>
    </row>
    <row r="70" spans="1:14" s="9" customFormat="1" outlineLevel="2" x14ac:dyDescent="0.3">
      <c r="A70" s="9" t="s">
        <v>140</v>
      </c>
      <c r="B70" s="9">
        <v>4</v>
      </c>
      <c r="C70" s="10">
        <v>44836</v>
      </c>
      <c r="D70" s="9">
        <v>13</v>
      </c>
      <c r="E70" s="9" t="s">
        <v>152</v>
      </c>
      <c r="F70" s="9" t="s">
        <v>153</v>
      </c>
      <c r="G70" s="9" t="s">
        <v>17</v>
      </c>
      <c r="H70" s="9" t="s">
        <v>32</v>
      </c>
      <c r="I70" s="9">
        <v>105</v>
      </c>
      <c r="J70" s="11">
        <v>80</v>
      </c>
      <c r="K70" s="12">
        <v>164</v>
      </c>
      <c r="L70" s="12">
        <f t="shared" ref="L70:L87" si="2">K70-J70</f>
        <v>84</v>
      </c>
      <c r="N70" s="9" t="s">
        <v>49</v>
      </c>
    </row>
    <row r="71" spans="1:14" s="13" customFormat="1" outlineLevel="2" x14ac:dyDescent="0.3">
      <c r="A71" s="13" t="s">
        <v>140</v>
      </c>
      <c r="B71" s="13">
        <v>4</v>
      </c>
      <c r="C71" s="14">
        <v>44836</v>
      </c>
      <c r="D71" s="13">
        <v>13</v>
      </c>
      <c r="E71" s="13" t="s">
        <v>154</v>
      </c>
      <c r="F71" s="13" t="s">
        <v>155</v>
      </c>
      <c r="G71" s="13" t="s">
        <v>17</v>
      </c>
      <c r="H71" s="13" t="s">
        <v>20</v>
      </c>
      <c r="I71" s="13">
        <v>48</v>
      </c>
      <c r="J71" s="15">
        <v>80</v>
      </c>
      <c r="K71" s="16">
        <v>0</v>
      </c>
      <c r="L71" s="16">
        <f t="shared" si="2"/>
        <v>-80</v>
      </c>
      <c r="M71" s="13" t="s">
        <v>190</v>
      </c>
      <c r="N71" s="13" t="s">
        <v>156</v>
      </c>
    </row>
    <row r="72" spans="1:14" s="5" customFormat="1" outlineLevel="2" x14ac:dyDescent="0.3">
      <c r="A72" s="5" t="s">
        <v>140</v>
      </c>
      <c r="B72" s="5">
        <v>4</v>
      </c>
      <c r="C72" s="6">
        <v>44836</v>
      </c>
      <c r="D72" s="5">
        <v>13</v>
      </c>
      <c r="E72" s="5" t="s">
        <v>157</v>
      </c>
      <c r="G72" s="5" t="s">
        <v>185</v>
      </c>
      <c r="H72" s="5" t="s">
        <v>20</v>
      </c>
      <c r="I72" s="5">
        <v>25.5</v>
      </c>
      <c r="J72" s="7">
        <v>0</v>
      </c>
      <c r="K72" s="8"/>
      <c r="L72" s="8">
        <f t="shared" si="2"/>
        <v>0</v>
      </c>
      <c r="N72" s="5" t="s">
        <v>142</v>
      </c>
    </row>
    <row r="73" spans="1:14" s="13" customFormat="1" outlineLevel="2" x14ac:dyDescent="0.3">
      <c r="A73" s="13" t="s">
        <v>140</v>
      </c>
      <c r="B73" s="13">
        <v>4</v>
      </c>
      <c r="C73" s="14">
        <v>44836</v>
      </c>
      <c r="D73" s="13">
        <v>13</v>
      </c>
      <c r="E73" s="13" t="s">
        <v>158</v>
      </c>
      <c r="F73" s="13" t="s">
        <v>159</v>
      </c>
      <c r="G73" s="13" t="s">
        <v>17</v>
      </c>
      <c r="H73" s="13" t="s">
        <v>28</v>
      </c>
      <c r="I73" s="13">
        <v>6</v>
      </c>
      <c r="J73" s="15">
        <v>80</v>
      </c>
      <c r="K73" s="16">
        <v>0</v>
      </c>
      <c r="L73" s="16">
        <f t="shared" si="2"/>
        <v>-80</v>
      </c>
      <c r="N73" s="13" t="s">
        <v>160</v>
      </c>
    </row>
    <row r="74" spans="1:14" s="13" customFormat="1" outlineLevel="2" x14ac:dyDescent="0.3">
      <c r="A74" s="13" t="s">
        <v>140</v>
      </c>
      <c r="B74" s="13">
        <v>4</v>
      </c>
      <c r="C74" s="14">
        <v>44836</v>
      </c>
      <c r="D74" s="13">
        <v>13</v>
      </c>
      <c r="E74" s="13" t="s">
        <v>161</v>
      </c>
      <c r="F74" s="13" t="s">
        <v>162</v>
      </c>
      <c r="G74" s="13" t="s">
        <v>17</v>
      </c>
      <c r="H74" s="13" t="s">
        <v>28</v>
      </c>
      <c r="I74" s="13">
        <v>6.5</v>
      </c>
      <c r="J74" s="15">
        <v>80</v>
      </c>
      <c r="K74" s="16">
        <v>0</v>
      </c>
      <c r="L74" s="16">
        <f t="shared" si="2"/>
        <v>-80</v>
      </c>
      <c r="M74" s="13" t="s">
        <v>190</v>
      </c>
      <c r="N74" s="13" t="s">
        <v>74</v>
      </c>
    </row>
    <row r="75" spans="1:14" s="9" customFormat="1" outlineLevel="2" x14ac:dyDescent="0.3">
      <c r="A75" s="9" t="s">
        <v>140</v>
      </c>
      <c r="B75" s="9">
        <v>4</v>
      </c>
      <c r="C75" s="10">
        <v>44836</v>
      </c>
      <c r="D75" s="9">
        <v>13</v>
      </c>
      <c r="E75" s="9" t="s">
        <v>163</v>
      </c>
      <c r="G75" s="9" t="s">
        <v>185</v>
      </c>
      <c r="H75" s="9" t="s">
        <v>24</v>
      </c>
      <c r="I75" s="9">
        <v>19.5</v>
      </c>
      <c r="J75" s="11">
        <v>80</v>
      </c>
      <c r="K75" s="12">
        <v>152.72</v>
      </c>
      <c r="L75" s="12">
        <f t="shared" si="2"/>
        <v>72.72</v>
      </c>
      <c r="N75" s="9" t="s">
        <v>148</v>
      </c>
    </row>
    <row r="76" spans="1:14" s="13" customFormat="1" outlineLevel="2" x14ac:dyDescent="0.3">
      <c r="A76" s="13" t="s">
        <v>140</v>
      </c>
      <c r="B76" s="13">
        <v>4</v>
      </c>
      <c r="C76" s="14">
        <v>44836</v>
      </c>
      <c r="D76" s="13">
        <v>13</v>
      </c>
      <c r="E76" s="13" t="s">
        <v>164</v>
      </c>
      <c r="G76" s="13" t="s">
        <v>185</v>
      </c>
      <c r="H76" s="13" t="s">
        <v>20</v>
      </c>
      <c r="I76" s="13">
        <v>26.5</v>
      </c>
      <c r="J76" s="15">
        <v>80</v>
      </c>
      <c r="K76" s="16">
        <v>0</v>
      </c>
      <c r="L76" s="16">
        <f t="shared" si="2"/>
        <v>-80</v>
      </c>
      <c r="N76" s="13" t="s">
        <v>142</v>
      </c>
    </row>
    <row r="77" spans="1:14" s="9" customFormat="1" outlineLevel="2" x14ac:dyDescent="0.3">
      <c r="A77" s="9" t="s">
        <v>140</v>
      </c>
      <c r="B77" s="9">
        <v>4</v>
      </c>
      <c r="C77" s="10">
        <v>44836</v>
      </c>
      <c r="D77" s="9">
        <v>16</v>
      </c>
      <c r="E77" s="9" t="s">
        <v>165</v>
      </c>
      <c r="F77" s="9" t="s">
        <v>166</v>
      </c>
      <c r="G77" s="9" t="s">
        <v>17</v>
      </c>
      <c r="H77" s="9" t="s">
        <v>20</v>
      </c>
      <c r="I77" s="9">
        <v>43.5</v>
      </c>
      <c r="J77" s="11">
        <v>80</v>
      </c>
      <c r="K77" s="12">
        <v>152.72</v>
      </c>
      <c r="L77" s="12">
        <f t="shared" si="2"/>
        <v>72.72</v>
      </c>
      <c r="N77" s="9" t="s">
        <v>167</v>
      </c>
    </row>
    <row r="78" spans="1:14" s="9" customFormat="1" outlineLevel="2" x14ac:dyDescent="0.3">
      <c r="A78" s="9" t="s">
        <v>140</v>
      </c>
      <c r="B78" s="9">
        <v>4</v>
      </c>
      <c r="C78" s="10">
        <v>44836</v>
      </c>
      <c r="D78" s="9">
        <v>16</v>
      </c>
      <c r="E78" s="9" t="s">
        <v>165</v>
      </c>
      <c r="F78" s="9" t="s">
        <v>166</v>
      </c>
      <c r="G78" s="9" t="s">
        <v>17</v>
      </c>
      <c r="H78" s="9" t="s">
        <v>32</v>
      </c>
      <c r="I78" s="9">
        <v>-105</v>
      </c>
      <c r="J78" s="11">
        <v>80</v>
      </c>
      <c r="K78" s="12">
        <v>156.19</v>
      </c>
      <c r="L78" s="12">
        <f t="shared" si="2"/>
        <v>76.19</v>
      </c>
      <c r="N78" s="9" t="s">
        <v>168</v>
      </c>
    </row>
    <row r="79" spans="1:14" s="9" customFormat="1" outlineLevel="2" x14ac:dyDescent="0.3">
      <c r="A79" s="9" t="s">
        <v>140</v>
      </c>
      <c r="B79" s="9">
        <v>4</v>
      </c>
      <c r="C79" s="10">
        <v>44836</v>
      </c>
      <c r="D79" s="9">
        <v>16</v>
      </c>
      <c r="E79" s="9" t="s">
        <v>169</v>
      </c>
      <c r="F79" s="9" t="s">
        <v>170</v>
      </c>
      <c r="G79" s="9" t="s">
        <v>17</v>
      </c>
      <c r="H79" s="9" t="s">
        <v>24</v>
      </c>
      <c r="I79" s="9">
        <v>40</v>
      </c>
      <c r="J79" s="11">
        <v>80</v>
      </c>
      <c r="K79" s="12">
        <v>152.72</v>
      </c>
      <c r="L79" s="12">
        <f t="shared" si="2"/>
        <v>72.72</v>
      </c>
      <c r="N79" s="9" t="s">
        <v>171</v>
      </c>
    </row>
    <row r="80" spans="1:14" s="9" customFormat="1" outlineLevel="2" x14ac:dyDescent="0.3">
      <c r="A80" s="9" t="s">
        <v>140</v>
      </c>
      <c r="B80" s="9">
        <v>4</v>
      </c>
      <c r="C80" s="10">
        <v>44836</v>
      </c>
      <c r="D80" s="9">
        <v>16</v>
      </c>
      <c r="E80" s="9" t="s">
        <v>176</v>
      </c>
      <c r="G80" s="9" t="s">
        <v>185</v>
      </c>
      <c r="H80" s="9" t="s">
        <v>24</v>
      </c>
      <c r="I80" s="9">
        <v>15.5</v>
      </c>
      <c r="J80" s="11">
        <v>80</v>
      </c>
      <c r="K80" s="12">
        <v>156.19</v>
      </c>
      <c r="L80" s="12">
        <f>K80-J80</f>
        <v>76.19</v>
      </c>
      <c r="N80" s="9" t="s">
        <v>177</v>
      </c>
    </row>
    <row r="81" spans="1:14" s="9" customFormat="1" outlineLevel="2" x14ac:dyDescent="0.3">
      <c r="A81" s="9" t="s">
        <v>140</v>
      </c>
      <c r="B81" s="9">
        <v>4</v>
      </c>
      <c r="C81" s="10">
        <v>44836</v>
      </c>
      <c r="D81" s="9">
        <v>16</v>
      </c>
      <c r="E81" s="9" t="s">
        <v>172</v>
      </c>
      <c r="F81" s="9" t="s">
        <v>173</v>
      </c>
      <c r="G81" s="9" t="s">
        <v>17</v>
      </c>
      <c r="H81" s="9" t="s">
        <v>24</v>
      </c>
      <c r="I81" s="9">
        <v>45</v>
      </c>
      <c r="J81" s="11">
        <v>80</v>
      </c>
      <c r="K81" s="12">
        <v>152.72</v>
      </c>
      <c r="L81" s="12">
        <f t="shared" si="2"/>
        <v>72.72</v>
      </c>
      <c r="N81" s="9" t="s">
        <v>174</v>
      </c>
    </row>
    <row r="82" spans="1:14" s="5" customFormat="1" outlineLevel="2" x14ac:dyDescent="0.3">
      <c r="A82" s="5" t="s">
        <v>140</v>
      </c>
      <c r="B82" s="5">
        <v>4</v>
      </c>
      <c r="C82" s="6">
        <v>44836</v>
      </c>
      <c r="D82" s="5">
        <v>16</v>
      </c>
      <c r="E82" s="5" t="s">
        <v>175</v>
      </c>
      <c r="G82" s="5" t="s">
        <v>185</v>
      </c>
      <c r="H82" s="5" t="s">
        <v>24</v>
      </c>
      <c r="I82" s="5">
        <v>21.5</v>
      </c>
      <c r="J82" s="7">
        <v>0</v>
      </c>
      <c r="K82" s="8"/>
      <c r="L82" s="8">
        <f t="shared" si="2"/>
        <v>0</v>
      </c>
      <c r="N82" s="5" t="s">
        <v>148</v>
      </c>
    </row>
    <row r="83" spans="1:14" s="17" customFormat="1" outlineLevel="2" x14ac:dyDescent="0.3">
      <c r="A83" s="17" t="s">
        <v>140</v>
      </c>
      <c r="B83" s="17">
        <v>4</v>
      </c>
      <c r="C83" s="18">
        <v>44836</v>
      </c>
      <c r="D83" s="17">
        <v>20</v>
      </c>
      <c r="E83" s="17" t="s">
        <v>178</v>
      </c>
      <c r="F83" s="17" t="s">
        <v>179</v>
      </c>
      <c r="G83" s="17" t="s">
        <v>17</v>
      </c>
      <c r="H83" s="17" t="s">
        <v>32</v>
      </c>
      <c r="I83" s="17">
        <v>-125</v>
      </c>
      <c r="J83" s="19">
        <v>100</v>
      </c>
      <c r="K83" s="20">
        <v>0</v>
      </c>
      <c r="L83" s="20">
        <f t="shared" si="2"/>
        <v>-100</v>
      </c>
      <c r="N83" s="17" t="s">
        <v>168</v>
      </c>
    </row>
    <row r="84" spans="1:14" s="9" customFormat="1" outlineLevel="2" x14ac:dyDescent="0.3">
      <c r="A84" s="9" t="s">
        <v>140</v>
      </c>
      <c r="B84" s="9">
        <v>4</v>
      </c>
      <c r="C84" s="10">
        <v>44836</v>
      </c>
      <c r="D84" s="9">
        <v>20</v>
      </c>
      <c r="E84" s="9" t="s">
        <v>178</v>
      </c>
      <c r="F84" s="9" t="s">
        <v>179</v>
      </c>
      <c r="G84" s="9" t="s">
        <v>17</v>
      </c>
      <c r="H84" s="9" t="s">
        <v>24</v>
      </c>
      <c r="I84" s="9">
        <v>47</v>
      </c>
      <c r="J84" s="11">
        <v>80</v>
      </c>
      <c r="K84" s="12">
        <v>152.72999999999999</v>
      </c>
      <c r="L84" s="12">
        <f t="shared" si="2"/>
        <v>72.72999999999999</v>
      </c>
      <c r="M84" s="9" t="s">
        <v>190</v>
      </c>
      <c r="N84" s="9" t="s">
        <v>105</v>
      </c>
    </row>
    <row r="85" spans="1:14" s="9" customFormat="1" outlineLevel="2" x14ac:dyDescent="0.3">
      <c r="A85" s="9" t="s">
        <v>140</v>
      </c>
      <c r="B85" s="9">
        <v>4</v>
      </c>
      <c r="C85" s="10">
        <v>44836</v>
      </c>
      <c r="D85" s="9">
        <v>20</v>
      </c>
      <c r="E85" s="9" t="s">
        <v>180</v>
      </c>
      <c r="G85" s="9" t="s">
        <v>185</v>
      </c>
      <c r="H85" s="9" t="s">
        <v>24</v>
      </c>
      <c r="I85" s="9">
        <v>23</v>
      </c>
      <c r="J85" s="11">
        <v>80</v>
      </c>
      <c r="K85" s="12">
        <v>159.56</v>
      </c>
      <c r="L85" s="12">
        <f t="shared" si="2"/>
        <v>79.56</v>
      </c>
      <c r="N85" s="9" t="s">
        <v>181</v>
      </c>
    </row>
    <row r="86" spans="1:14" s="17" customFormat="1" outlineLevel="2" x14ac:dyDescent="0.3">
      <c r="A86" s="17" t="s">
        <v>140</v>
      </c>
      <c r="B86" s="17">
        <v>4</v>
      </c>
      <c r="C86" s="18">
        <v>44837</v>
      </c>
      <c r="D86" s="17">
        <v>20</v>
      </c>
      <c r="E86" s="17" t="s">
        <v>182</v>
      </c>
      <c r="F86" s="17" t="s">
        <v>183</v>
      </c>
      <c r="G86" s="17" t="s">
        <v>17</v>
      </c>
      <c r="H86" s="17" t="s">
        <v>24</v>
      </c>
      <c r="I86" s="17">
        <v>42.5</v>
      </c>
      <c r="J86" s="19">
        <v>100</v>
      </c>
      <c r="K86" s="20">
        <v>0</v>
      </c>
      <c r="L86" s="20">
        <f t="shared" si="2"/>
        <v>-100</v>
      </c>
      <c r="N86" s="17" t="s">
        <v>184</v>
      </c>
    </row>
    <row r="87" spans="1:14" s="9" customFormat="1" outlineLevel="2" x14ac:dyDescent="0.3">
      <c r="A87" s="9" t="s">
        <v>140</v>
      </c>
      <c r="B87" s="9">
        <v>4</v>
      </c>
      <c r="C87" s="10">
        <v>44837</v>
      </c>
      <c r="D87" s="9">
        <v>20</v>
      </c>
      <c r="E87" s="9" t="s">
        <v>183</v>
      </c>
      <c r="F87" s="9" t="s">
        <v>182</v>
      </c>
      <c r="G87" s="9" t="s">
        <v>17</v>
      </c>
      <c r="H87" s="9" t="s">
        <v>32</v>
      </c>
      <c r="I87" s="9">
        <v>-125</v>
      </c>
      <c r="J87" s="11">
        <v>100</v>
      </c>
      <c r="K87" s="12">
        <v>180</v>
      </c>
      <c r="L87" s="12">
        <f t="shared" si="2"/>
        <v>80</v>
      </c>
      <c r="M87" s="9" t="s">
        <v>190</v>
      </c>
      <c r="N87" s="9" t="s">
        <v>168</v>
      </c>
    </row>
    <row r="88" spans="1:14" outlineLevel="1" x14ac:dyDescent="0.3">
      <c r="A88" s="4" t="s">
        <v>188</v>
      </c>
      <c r="C88" s="1"/>
      <c r="J88" s="2">
        <f>SUBTOTAL(9,J63:J87)</f>
        <v>1660</v>
      </c>
      <c r="K88" s="3">
        <f>SUBTOTAL(9,K63:K87)</f>
        <v>1962.4</v>
      </c>
      <c r="L88" s="3">
        <f>SUBTOTAL(9,L63:L87)</f>
        <v>302.39999999999998</v>
      </c>
    </row>
    <row r="89" spans="1:14" x14ac:dyDescent="0.3">
      <c r="A89" s="4" t="s">
        <v>189</v>
      </c>
      <c r="C89" s="1"/>
      <c r="J89" s="2">
        <f>SUBTOTAL(9,J2:J87)</f>
        <v>5970</v>
      </c>
      <c r="K89" s="3">
        <f>SUBTOTAL(9,K2:K87)</f>
        <v>6240.5</v>
      </c>
      <c r="L89" s="3">
        <f>SUBTOTAL(9,L2:L87)</f>
        <v>270.50000000000023</v>
      </c>
    </row>
    <row r="90" spans="1:14" outlineLevel="1" x14ac:dyDescent="0.3"/>
    <row r="91" spans="1:14" outlineLevel="1" x14ac:dyDescent="0.3">
      <c r="A91" s="4" t="s">
        <v>189</v>
      </c>
      <c r="J91" s="2">
        <f>SUBTOTAL(9,J2:J90)</f>
        <v>5970</v>
      </c>
      <c r="K91" s="3">
        <f>SUBTOTAL(9,K2:K90)</f>
        <v>6240.5</v>
      </c>
      <c r="L91" s="3">
        <f>SUBTOTAL(9,L2:L90)</f>
        <v>270.50000000000023</v>
      </c>
    </row>
  </sheetData>
  <sortState xmlns:xlrd2="http://schemas.microsoft.com/office/spreadsheetml/2017/richdata2" ref="A48:P61">
    <sortCondition ref="A48:A61"/>
    <sortCondition ref="C48:C61"/>
    <sortCondition ref="D48:D6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D96C-8931-4FC9-B3E0-5E8830E144E4}">
  <dimension ref="A1:O89"/>
  <sheetViews>
    <sheetView topLeftCell="A70" workbookViewId="0">
      <selection activeCell="A2" sqref="A2:N89"/>
    </sheetView>
  </sheetViews>
  <sheetFormatPr defaultRowHeight="14.4" outlineLevelRow="2" x14ac:dyDescent="0.3"/>
  <cols>
    <col min="3" max="3" width="9.5546875" bestFit="1" customWidth="1"/>
    <col min="4" max="4" width="14" bestFit="1" customWidth="1"/>
    <col min="5" max="5" width="12.5546875" bestFit="1" customWidth="1"/>
    <col min="10" max="11" width="8.88671875" style="33"/>
    <col min="15" max="15" width="11.33203125" style="33" bestFit="1" customWidth="1"/>
  </cols>
  <sheetData>
    <row r="1" spans="1:15" s="25" customFormat="1" x14ac:dyDescent="0.3">
      <c r="A1" s="25" t="s">
        <v>0</v>
      </c>
      <c r="B1" s="25" t="s">
        <v>1</v>
      </c>
      <c r="C1" s="25" t="s">
        <v>2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8" t="s">
        <v>10</v>
      </c>
      <c r="K1" s="28" t="s">
        <v>11</v>
      </c>
      <c r="L1" s="25" t="s">
        <v>12</v>
      </c>
      <c r="M1" s="25" t="s">
        <v>13</v>
      </c>
      <c r="O1" s="28"/>
    </row>
    <row r="2" spans="1:15" s="9" customFormat="1" outlineLevel="2" x14ac:dyDescent="0.3">
      <c r="A2" s="9" t="s">
        <v>44</v>
      </c>
      <c r="B2" s="9">
        <v>3</v>
      </c>
      <c r="C2" s="10">
        <v>44827</v>
      </c>
      <c r="D2" s="9" t="s">
        <v>112</v>
      </c>
      <c r="E2" s="9" t="s">
        <v>202</v>
      </c>
      <c r="F2" s="9" t="s">
        <v>17</v>
      </c>
      <c r="G2" s="9" t="s">
        <v>28</v>
      </c>
      <c r="H2" s="9">
        <v>10</v>
      </c>
      <c r="I2" s="9">
        <v>100</v>
      </c>
      <c r="J2" s="29">
        <v>190.9</v>
      </c>
      <c r="K2" s="29">
        <f t="shared" ref="K2:K3" si="0">J2-I2</f>
        <v>90.9</v>
      </c>
      <c r="M2" s="9" t="s">
        <v>203</v>
      </c>
      <c r="O2" s="29">
        <v>19</v>
      </c>
    </row>
    <row r="3" spans="1:15" s="9" customFormat="1" outlineLevel="2" x14ac:dyDescent="0.3">
      <c r="A3" s="9" t="s">
        <v>44</v>
      </c>
      <c r="B3" s="9">
        <v>3</v>
      </c>
      <c r="C3" s="10">
        <v>44827</v>
      </c>
      <c r="D3" s="9" t="s">
        <v>204</v>
      </c>
      <c r="E3" s="9" t="s">
        <v>111</v>
      </c>
      <c r="F3" s="9" t="s">
        <v>205</v>
      </c>
      <c r="G3" s="9" t="s">
        <v>20</v>
      </c>
      <c r="H3" s="9">
        <v>23</v>
      </c>
      <c r="I3" s="9">
        <v>100</v>
      </c>
      <c r="J3" s="29">
        <v>190.9</v>
      </c>
      <c r="K3" s="29">
        <f t="shared" si="0"/>
        <v>90.9</v>
      </c>
      <c r="M3" s="9" t="s">
        <v>206</v>
      </c>
      <c r="O3" s="29">
        <v>21</v>
      </c>
    </row>
    <row r="4" spans="1:15" s="17" customFormat="1" outlineLevel="2" x14ac:dyDescent="0.3">
      <c r="A4" s="17" t="s">
        <v>44</v>
      </c>
      <c r="B4" s="17">
        <v>3</v>
      </c>
      <c r="C4" s="18">
        <v>44828</v>
      </c>
      <c r="D4" s="17" t="s">
        <v>87</v>
      </c>
      <c r="E4" s="17" t="s">
        <v>207</v>
      </c>
      <c r="F4" s="17" t="s">
        <v>205</v>
      </c>
      <c r="G4" s="17" t="s">
        <v>20</v>
      </c>
      <c r="H4" s="17">
        <v>21</v>
      </c>
      <c r="I4" s="17">
        <v>100</v>
      </c>
      <c r="J4" s="30">
        <v>0</v>
      </c>
      <c r="K4" s="30">
        <f>J4-I4</f>
        <v>-100</v>
      </c>
      <c r="M4" s="17" t="s">
        <v>208</v>
      </c>
      <c r="O4" s="30">
        <v>12</v>
      </c>
    </row>
    <row r="5" spans="1:15" s="9" customFormat="1" outlineLevel="2" x14ac:dyDescent="0.3">
      <c r="A5" s="9" t="s">
        <v>44</v>
      </c>
      <c r="B5" s="9">
        <v>3</v>
      </c>
      <c r="C5" s="10">
        <v>44828</v>
      </c>
      <c r="D5" s="9" t="s">
        <v>209</v>
      </c>
      <c r="E5" s="9" t="s">
        <v>210</v>
      </c>
      <c r="F5" s="9" t="s">
        <v>17</v>
      </c>
      <c r="G5" s="9" t="s">
        <v>28</v>
      </c>
      <c r="H5" s="9">
        <v>28</v>
      </c>
      <c r="I5" s="9">
        <v>100</v>
      </c>
      <c r="J5" s="29">
        <v>190.9</v>
      </c>
      <c r="K5" s="29">
        <f t="shared" ref="K5:K87" si="1">J5-I5</f>
        <v>90.9</v>
      </c>
      <c r="M5" s="9" t="s">
        <v>211</v>
      </c>
      <c r="O5" s="29">
        <v>12</v>
      </c>
    </row>
    <row r="6" spans="1:15" s="17" customFormat="1" outlineLevel="2" x14ac:dyDescent="0.3">
      <c r="A6" s="17" t="s">
        <v>44</v>
      </c>
      <c r="B6" s="17">
        <v>3</v>
      </c>
      <c r="C6" s="18">
        <v>44828</v>
      </c>
      <c r="D6" s="17" t="s">
        <v>132</v>
      </c>
      <c r="E6" s="17" t="s">
        <v>91</v>
      </c>
      <c r="F6" s="17" t="s">
        <v>17</v>
      </c>
      <c r="G6" s="17" t="s">
        <v>28</v>
      </c>
      <c r="H6" s="17">
        <v>-7</v>
      </c>
      <c r="I6" s="17">
        <v>100</v>
      </c>
      <c r="J6" s="30">
        <v>0</v>
      </c>
      <c r="K6" s="30">
        <f t="shared" si="1"/>
        <v>-100</v>
      </c>
      <c r="M6" s="17" t="s">
        <v>62</v>
      </c>
      <c r="O6" s="30">
        <v>12</v>
      </c>
    </row>
    <row r="7" spans="1:15" s="17" customFormat="1" outlineLevel="2" x14ac:dyDescent="0.3">
      <c r="A7" s="17" t="s">
        <v>44</v>
      </c>
      <c r="B7" s="17">
        <v>3</v>
      </c>
      <c r="C7" s="18">
        <v>44828</v>
      </c>
      <c r="D7" s="17" t="s">
        <v>132</v>
      </c>
      <c r="E7" s="17" t="s">
        <v>212</v>
      </c>
      <c r="F7" s="17" t="s">
        <v>205</v>
      </c>
      <c r="G7" s="17" t="s">
        <v>20</v>
      </c>
      <c r="H7" s="17">
        <v>28</v>
      </c>
      <c r="I7" s="17">
        <v>100</v>
      </c>
      <c r="J7" s="30">
        <v>0</v>
      </c>
      <c r="K7" s="30">
        <f t="shared" si="1"/>
        <v>-100</v>
      </c>
      <c r="M7" s="17" t="s">
        <v>123</v>
      </c>
      <c r="O7" s="30">
        <v>12</v>
      </c>
    </row>
    <row r="8" spans="1:15" s="17" customFormat="1" outlineLevel="2" x14ac:dyDescent="0.3">
      <c r="A8" s="17" t="s">
        <v>44</v>
      </c>
      <c r="B8" s="17">
        <v>3</v>
      </c>
      <c r="C8" s="18">
        <v>44828</v>
      </c>
      <c r="D8" s="17" t="s">
        <v>113</v>
      </c>
      <c r="E8" s="17" t="s">
        <v>99</v>
      </c>
      <c r="F8" s="17" t="s">
        <v>17</v>
      </c>
      <c r="G8" s="17" t="s">
        <v>28</v>
      </c>
      <c r="H8" s="17">
        <v>7</v>
      </c>
      <c r="I8" s="17">
        <v>100</v>
      </c>
      <c r="J8" s="30">
        <v>0</v>
      </c>
      <c r="K8" s="30">
        <f t="shared" si="1"/>
        <v>-100</v>
      </c>
      <c r="M8" s="17" t="s">
        <v>213</v>
      </c>
      <c r="O8" s="30">
        <v>12</v>
      </c>
    </row>
    <row r="9" spans="1:15" s="17" customFormat="1" outlineLevel="2" x14ac:dyDescent="0.3">
      <c r="A9" s="17" t="s">
        <v>44</v>
      </c>
      <c r="B9" s="17">
        <v>3</v>
      </c>
      <c r="C9" s="18">
        <v>44828</v>
      </c>
      <c r="D9" s="17" t="s">
        <v>113</v>
      </c>
      <c r="E9" s="17" t="s">
        <v>99</v>
      </c>
      <c r="F9" s="17" t="s">
        <v>205</v>
      </c>
      <c r="G9" s="17" t="s">
        <v>20</v>
      </c>
      <c r="H9" s="17">
        <v>31.5</v>
      </c>
      <c r="I9" s="17">
        <v>100</v>
      </c>
      <c r="J9" s="30">
        <v>0</v>
      </c>
      <c r="K9" s="30">
        <f t="shared" si="1"/>
        <v>-100</v>
      </c>
      <c r="M9" s="17" t="s">
        <v>214</v>
      </c>
      <c r="O9" s="30">
        <v>12</v>
      </c>
    </row>
    <row r="10" spans="1:15" s="17" customFormat="1" outlineLevel="2" x14ac:dyDescent="0.3">
      <c r="A10" s="17" t="s">
        <v>44</v>
      </c>
      <c r="B10" s="17">
        <v>3</v>
      </c>
      <c r="C10" s="18">
        <v>44828</v>
      </c>
      <c r="D10" s="17" t="s">
        <v>215</v>
      </c>
      <c r="E10" s="17" t="s">
        <v>216</v>
      </c>
      <c r="F10" s="17" t="s">
        <v>17</v>
      </c>
      <c r="G10" s="17" t="s">
        <v>24</v>
      </c>
      <c r="H10" s="17">
        <v>64.5</v>
      </c>
      <c r="I10" s="17">
        <v>100</v>
      </c>
      <c r="J10" s="30">
        <v>0</v>
      </c>
      <c r="K10" s="30">
        <f t="shared" si="1"/>
        <v>-100</v>
      </c>
      <c r="M10" s="17" t="s">
        <v>52</v>
      </c>
      <c r="O10" s="30">
        <v>12</v>
      </c>
    </row>
    <row r="11" spans="1:15" s="9" customFormat="1" outlineLevel="2" x14ac:dyDescent="0.3">
      <c r="A11" s="9" t="s">
        <v>44</v>
      </c>
      <c r="B11" s="9">
        <v>3</v>
      </c>
      <c r="C11" s="10">
        <v>44828</v>
      </c>
      <c r="D11" s="9" t="s">
        <v>217</v>
      </c>
      <c r="E11" s="9" t="s">
        <v>218</v>
      </c>
      <c r="F11" s="9" t="s">
        <v>17</v>
      </c>
      <c r="G11" s="9" t="s">
        <v>28</v>
      </c>
      <c r="H11" s="9">
        <v>45</v>
      </c>
      <c r="I11" s="9">
        <v>100</v>
      </c>
      <c r="J11" s="29">
        <v>190.9</v>
      </c>
      <c r="K11" s="29">
        <f t="shared" si="1"/>
        <v>90.9</v>
      </c>
      <c r="M11" s="9" t="s">
        <v>219</v>
      </c>
      <c r="O11" s="29">
        <v>12</v>
      </c>
    </row>
    <row r="12" spans="1:15" s="9" customFormat="1" outlineLevel="2" x14ac:dyDescent="0.3">
      <c r="A12" s="9" t="s">
        <v>44</v>
      </c>
      <c r="B12" s="9">
        <v>3</v>
      </c>
      <c r="C12" s="10">
        <v>44828</v>
      </c>
      <c r="D12" s="9" t="s">
        <v>94</v>
      </c>
      <c r="E12" s="9" t="s">
        <v>79</v>
      </c>
      <c r="F12" s="9" t="s">
        <v>17</v>
      </c>
      <c r="G12" s="9" t="s">
        <v>28</v>
      </c>
      <c r="H12" s="9">
        <v>17</v>
      </c>
      <c r="I12" s="9">
        <v>100</v>
      </c>
      <c r="J12" s="29">
        <v>190.9</v>
      </c>
      <c r="K12" s="29">
        <f t="shared" si="1"/>
        <v>90.9</v>
      </c>
      <c r="M12" s="9" t="s">
        <v>220</v>
      </c>
      <c r="O12" s="29">
        <v>12</v>
      </c>
    </row>
    <row r="13" spans="1:15" s="9" customFormat="1" outlineLevel="2" x14ac:dyDescent="0.3">
      <c r="A13" s="9" t="s">
        <v>44</v>
      </c>
      <c r="B13" s="9">
        <v>3</v>
      </c>
      <c r="C13" s="10">
        <v>44828</v>
      </c>
      <c r="D13" s="9" t="s">
        <v>121</v>
      </c>
      <c r="E13" s="9" t="s">
        <v>221</v>
      </c>
      <c r="F13" s="9" t="s">
        <v>17</v>
      </c>
      <c r="G13" s="9" t="s">
        <v>28</v>
      </c>
      <c r="H13" s="9">
        <v>7</v>
      </c>
      <c r="I13" s="9">
        <v>100</v>
      </c>
      <c r="J13" s="29">
        <v>190.9</v>
      </c>
      <c r="K13" s="29">
        <f t="shared" si="1"/>
        <v>90.9</v>
      </c>
      <c r="M13" s="9" t="s">
        <v>213</v>
      </c>
      <c r="O13" s="29">
        <v>12</v>
      </c>
    </row>
    <row r="14" spans="1:15" s="17" customFormat="1" outlineLevel="2" x14ac:dyDescent="0.3">
      <c r="A14" s="17" t="s">
        <v>44</v>
      </c>
      <c r="B14" s="17">
        <v>3</v>
      </c>
      <c r="C14" s="18">
        <v>44828</v>
      </c>
      <c r="D14" s="17" t="s">
        <v>222</v>
      </c>
      <c r="E14" s="17" t="s">
        <v>223</v>
      </c>
      <c r="F14" s="17" t="s">
        <v>17</v>
      </c>
      <c r="G14" s="17" t="s">
        <v>28</v>
      </c>
      <c r="H14" s="17">
        <v>2.5</v>
      </c>
      <c r="I14" s="17">
        <v>100</v>
      </c>
      <c r="J14" s="30">
        <v>0</v>
      </c>
      <c r="K14" s="30">
        <f t="shared" si="1"/>
        <v>-100</v>
      </c>
      <c r="L14" s="17" t="s">
        <v>190</v>
      </c>
      <c r="M14" s="17" t="s">
        <v>224</v>
      </c>
      <c r="O14" s="30">
        <v>12</v>
      </c>
    </row>
    <row r="15" spans="1:15" s="17" customFormat="1" outlineLevel="2" x14ac:dyDescent="0.3">
      <c r="A15" s="17" t="s">
        <v>44</v>
      </c>
      <c r="B15" s="17">
        <v>3</v>
      </c>
      <c r="C15" s="18">
        <v>44828</v>
      </c>
      <c r="D15" s="17" t="s">
        <v>222</v>
      </c>
      <c r="E15" s="17" t="s">
        <v>223</v>
      </c>
      <c r="F15" s="17" t="s">
        <v>17</v>
      </c>
      <c r="G15" s="17" t="s">
        <v>32</v>
      </c>
      <c r="H15" s="17">
        <v>120</v>
      </c>
      <c r="I15" s="17">
        <v>100</v>
      </c>
      <c r="J15" s="30">
        <v>0</v>
      </c>
      <c r="K15" s="30">
        <f t="shared" si="1"/>
        <v>-100</v>
      </c>
      <c r="L15" s="17" t="s">
        <v>190</v>
      </c>
      <c r="M15" s="17" t="s">
        <v>224</v>
      </c>
      <c r="O15" s="30">
        <v>12</v>
      </c>
    </row>
    <row r="16" spans="1:15" s="9" customFormat="1" outlineLevel="2" x14ac:dyDescent="0.3">
      <c r="A16" s="9" t="s">
        <v>44</v>
      </c>
      <c r="B16" s="9">
        <v>3</v>
      </c>
      <c r="C16" s="10">
        <v>44828</v>
      </c>
      <c r="D16" s="9" t="s">
        <v>225</v>
      </c>
      <c r="E16" s="31" t="s">
        <v>226</v>
      </c>
      <c r="F16" s="9" t="s">
        <v>227</v>
      </c>
      <c r="G16" s="9" t="s">
        <v>20</v>
      </c>
      <c r="H16" s="9">
        <v>22.5</v>
      </c>
      <c r="I16" s="9">
        <v>100</v>
      </c>
      <c r="J16" s="29">
        <v>186.95</v>
      </c>
      <c r="K16" s="29">
        <f t="shared" si="1"/>
        <v>86.949999999999989</v>
      </c>
      <c r="M16" s="9" t="s">
        <v>228</v>
      </c>
      <c r="O16" s="29">
        <v>14</v>
      </c>
    </row>
    <row r="17" spans="1:15" s="9" customFormat="1" outlineLevel="2" x14ac:dyDescent="0.3">
      <c r="A17" s="9" t="s">
        <v>44</v>
      </c>
      <c r="B17" s="9">
        <v>3</v>
      </c>
      <c r="C17" s="10">
        <v>44828</v>
      </c>
      <c r="D17" s="9" t="s">
        <v>229</v>
      </c>
      <c r="E17" s="9" t="s">
        <v>230</v>
      </c>
      <c r="F17" s="9" t="s">
        <v>17</v>
      </c>
      <c r="G17" s="9" t="s">
        <v>28</v>
      </c>
      <c r="H17" s="9">
        <v>11</v>
      </c>
      <c r="I17" s="9">
        <v>100</v>
      </c>
      <c r="J17" s="29">
        <v>190.9</v>
      </c>
      <c r="K17" s="29">
        <f t="shared" si="1"/>
        <v>90.9</v>
      </c>
      <c r="M17" s="9" t="s">
        <v>231</v>
      </c>
      <c r="O17" s="29">
        <v>15.3</v>
      </c>
    </row>
    <row r="18" spans="1:15" s="17" customFormat="1" outlineLevel="2" x14ac:dyDescent="0.3">
      <c r="A18" s="17" t="s">
        <v>44</v>
      </c>
      <c r="B18" s="17">
        <v>3</v>
      </c>
      <c r="C18" s="18">
        <v>44828</v>
      </c>
      <c r="D18" s="17" t="s">
        <v>139</v>
      </c>
      <c r="E18" s="17" t="s">
        <v>127</v>
      </c>
      <c r="F18" s="17" t="s">
        <v>17</v>
      </c>
      <c r="G18" s="17" t="s">
        <v>28</v>
      </c>
      <c r="H18" s="17">
        <v>16.5</v>
      </c>
      <c r="I18" s="17">
        <v>100</v>
      </c>
      <c r="J18" s="30">
        <v>0</v>
      </c>
      <c r="K18" s="30">
        <f t="shared" si="1"/>
        <v>-100</v>
      </c>
      <c r="M18" s="17" t="s">
        <v>232</v>
      </c>
      <c r="O18" s="30">
        <v>15.3</v>
      </c>
    </row>
    <row r="19" spans="1:15" s="17" customFormat="1" outlineLevel="2" x14ac:dyDescent="0.3">
      <c r="A19" s="17" t="s">
        <v>44</v>
      </c>
      <c r="B19" s="17">
        <v>3</v>
      </c>
      <c r="C19" s="18">
        <v>44828</v>
      </c>
      <c r="D19" s="17" t="s">
        <v>139</v>
      </c>
      <c r="E19" s="17" t="s">
        <v>127</v>
      </c>
      <c r="F19" s="17" t="s">
        <v>205</v>
      </c>
      <c r="G19" s="17" t="s">
        <v>20</v>
      </c>
      <c r="H19" s="17">
        <v>29.5</v>
      </c>
      <c r="I19" s="17">
        <v>100</v>
      </c>
      <c r="J19" s="30">
        <v>0</v>
      </c>
      <c r="K19" s="30">
        <f t="shared" si="1"/>
        <v>-100</v>
      </c>
      <c r="M19" s="17" t="s">
        <v>233</v>
      </c>
      <c r="O19" s="30">
        <v>15.3</v>
      </c>
    </row>
    <row r="20" spans="1:15" s="17" customFormat="1" outlineLevel="2" x14ac:dyDescent="0.3">
      <c r="A20" s="17" t="s">
        <v>44</v>
      </c>
      <c r="B20" s="17">
        <v>3</v>
      </c>
      <c r="C20" s="18">
        <v>44828</v>
      </c>
      <c r="D20" s="17" t="s">
        <v>234</v>
      </c>
      <c r="E20" s="17" t="s">
        <v>68</v>
      </c>
      <c r="F20" s="17" t="s">
        <v>17</v>
      </c>
      <c r="G20" s="17" t="s">
        <v>32</v>
      </c>
      <c r="H20" s="17">
        <v>125</v>
      </c>
      <c r="I20" s="17">
        <v>100</v>
      </c>
      <c r="J20" s="30">
        <v>0</v>
      </c>
      <c r="K20" s="30">
        <f t="shared" si="1"/>
        <v>-100</v>
      </c>
      <c r="M20" s="17" t="s">
        <v>224</v>
      </c>
      <c r="O20" s="30">
        <v>15.3</v>
      </c>
    </row>
    <row r="21" spans="1:15" s="17" customFormat="1" outlineLevel="2" x14ac:dyDescent="0.3">
      <c r="A21" s="17" t="s">
        <v>44</v>
      </c>
      <c r="B21" s="17">
        <v>3</v>
      </c>
      <c r="C21" s="18">
        <v>44828</v>
      </c>
      <c r="D21" s="17" t="s">
        <v>235</v>
      </c>
      <c r="E21" s="17" t="s">
        <v>68</v>
      </c>
      <c r="F21" s="17" t="s">
        <v>17</v>
      </c>
      <c r="G21" s="17" t="s">
        <v>28</v>
      </c>
      <c r="H21" s="17">
        <v>2.5</v>
      </c>
      <c r="I21" s="17">
        <v>100</v>
      </c>
      <c r="J21" s="30">
        <v>0</v>
      </c>
      <c r="K21" s="30">
        <f t="shared" si="1"/>
        <v>-100</v>
      </c>
      <c r="M21" s="17" t="s">
        <v>236</v>
      </c>
      <c r="O21" s="30">
        <v>15.3</v>
      </c>
    </row>
    <row r="22" spans="1:15" s="17" customFormat="1" outlineLevel="2" x14ac:dyDescent="0.3">
      <c r="A22" s="17" t="s">
        <v>44</v>
      </c>
      <c r="B22" s="17">
        <v>3</v>
      </c>
      <c r="C22" s="18">
        <v>44828</v>
      </c>
      <c r="D22" s="17" t="s">
        <v>235</v>
      </c>
      <c r="E22" s="17" t="s">
        <v>68</v>
      </c>
      <c r="F22" s="17" t="s">
        <v>17</v>
      </c>
      <c r="G22" s="17" t="s">
        <v>24</v>
      </c>
      <c r="H22" s="17">
        <v>50</v>
      </c>
      <c r="I22" s="17">
        <v>100</v>
      </c>
      <c r="J22" s="30">
        <v>0</v>
      </c>
      <c r="K22" s="30">
        <f t="shared" si="1"/>
        <v>-100</v>
      </c>
      <c r="M22" s="17">
        <v>51</v>
      </c>
      <c r="O22" s="30">
        <v>15.3</v>
      </c>
    </row>
    <row r="23" spans="1:15" s="17" customFormat="1" outlineLevel="2" x14ac:dyDescent="0.3">
      <c r="A23" s="17" t="s">
        <v>44</v>
      </c>
      <c r="B23" s="17">
        <v>3</v>
      </c>
      <c r="C23" s="18">
        <v>44828</v>
      </c>
      <c r="D23" s="17" t="s">
        <v>55</v>
      </c>
      <c r="E23" s="17" t="s">
        <v>237</v>
      </c>
      <c r="F23" s="17" t="s">
        <v>17</v>
      </c>
      <c r="G23" s="17" t="s">
        <v>20</v>
      </c>
      <c r="H23" s="17">
        <v>53</v>
      </c>
      <c r="I23" s="17">
        <v>100</v>
      </c>
      <c r="J23" s="30">
        <v>0</v>
      </c>
      <c r="K23" s="30">
        <f>J23-I23</f>
        <v>-100</v>
      </c>
      <c r="M23" s="17" t="s">
        <v>238</v>
      </c>
      <c r="O23" s="30">
        <v>15.3</v>
      </c>
    </row>
    <row r="24" spans="1:15" s="9" customFormat="1" outlineLevel="2" x14ac:dyDescent="0.3">
      <c r="A24" s="9" t="s">
        <v>44</v>
      </c>
      <c r="B24" s="9">
        <v>3</v>
      </c>
      <c r="C24" s="10">
        <v>44828</v>
      </c>
      <c r="D24" s="9" t="s">
        <v>239</v>
      </c>
      <c r="E24" s="9" t="s">
        <v>240</v>
      </c>
      <c r="F24" s="9" t="s">
        <v>17</v>
      </c>
      <c r="G24" s="9" t="s">
        <v>28</v>
      </c>
      <c r="H24" s="9">
        <v>7</v>
      </c>
      <c r="I24" s="9">
        <v>100</v>
      </c>
      <c r="J24" s="29">
        <v>183.33</v>
      </c>
      <c r="K24" s="29">
        <f t="shared" si="1"/>
        <v>83.330000000000013</v>
      </c>
      <c r="M24" s="9" t="s">
        <v>95</v>
      </c>
      <c r="O24" s="29">
        <v>15.3</v>
      </c>
    </row>
    <row r="25" spans="1:15" s="17" customFormat="1" outlineLevel="2" x14ac:dyDescent="0.3">
      <c r="A25" s="17" t="s">
        <v>44</v>
      </c>
      <c r="B25" s="17">
        <v>3</v>
      </c>
      <c r="C25" s="18">
        <v>44828</v>
      </c>
      <c r="D25" s="17" t="s">
        <v>241</v>
      </c>
      <c r="E25" s="17" t="s">
        <v>88</v>
      </c>
      <c r="F25" s="17" t="s">
        <v>205</v>
      </c>
      <c r="G25" s="17" t="s">
        <v>20</v>
      </c>
      <c r="H25" s="17">
        <v>27.5</v>
      </c>
      <c r="I25" s="17">
        <v>80</v>
      </c>
      <c r="J25" s="30">
        <v>0</v>
      </c>
      <c r="K25" s="30">
        <f t="shared" si="1"/>
        <v>-80</v>
      </c>
      <c r="M25" s="17" t="s">
        <v>123</v>
      </c>
      <c r="O25" s="30">
        <v>15.3</v>
      </c>
    </row>
    <row r="26" spans="1:15" s="9" customFormat="1" outlineLevel="2" x14ac:dyDescent="0.3">
      <c r="A26" s="9" t="s">
        <v>44</v>
      </c>
      <c r="B26" s="9">
        <v>3</v>
      </c>
      <c r="C26" s="10">
        <v>44828</v>
      </c>
      <c r="D26" s="9" t="s">
        <v>241</v>
      </c>
      <c r="E26" s="9" t="s">
        <v>88</v>
      </c>
      <c r="F26" s="9" t="s">
        <v>17</v>
      </c>
      <c r="G26" s="9" t="s">
        <v>28</v>
      </c>
      <c r="H26" s="9">
        <v>2.5</v>
      </c>
      <c r="I26" s="9">
        <v>100</v>
      </c>
      <c r="J26" s="29">
        <v>190.9</v>
      </c>
      <c r="K26" s="29">
        <f t="shared" si="1"/>
        <v>90.9</v>
      </c>
      <c r="M26" s="9" t="s">
        <v>242</v>
      </c>
      <c r="O26" s="29">
        <v>15.3</v>
      </c>
    </row>
    <row r="27" spans="1:15" s="9" customFormat="1" outlineLevel="2" x14ac:dyDescent="0.3">
      <c r="A27" s="9" t="s">
        <v>44</v>
      </c>
      <c r="B27" s="9">
        <v>3</v>
      </c>
      <c r="C27" s="10">
        <v>44828</v>
      </c>
      <c r="D27" s="9" t="s">
        <v>241</v>
      </c>
      <c r="E27" s="9" t="s">
        <v>88</v>
      </c>
      <c r="F27" s="9" t="s">
        <v>17</v>
      </c>
      <c r="G27" s="9" t="s">
        <v>32</v>
      </c>
      <c r="H27" s="9">
        <v>115</v>
      </c>
      <c r="I27" s="9">
        <v>80</v>
      </c>
      <c r="J27" s="29">
        <v>172</v>
      </c>
      <c r="K27" s="29">
        <f t="shared" si="1"/>
        <v>92</v>
      </c>
      <c r="M27" s="9" t="s">
        <v>243</v>
      </c>
      <c r="O27" s="29">
        <v>15.3</v>
      </c>
    </row>
    <row r="28" spans="1:15" s="9" customFormat="1" outlineLevel="2" x14ac:dyDescent="0.3">
      <c r="A28" s="9" t="s">
        <v>44</v>
      </c>
      <c r="B28" s="9">
        <v>3</v>
      </c>
      <c r="C28" s="10">
        <v>44828</v>
      </c>
      <c r="D28" s="9" t="s">
        <v>244</v>
      </c>
      <c r="E28" s="9" t="s">
        <v>109</v>
      </c>
      <c r="F28" s="9" t="s">
        <v>17</v>
      </c>
      <c r="G28" s="9" t="s">
        <v>28</v>
      </c>
      <c r="H28" s="9">
        <v>3</v>
      </c>
      <c r="I28" s="9">
        <v>100</v>
      </c>
      <c r="J28" s="29">
        <v>190.9</v>
      </c>
      <c r="K28" s="29">
        <f t="shared" si="1"/>
        <v>90.9</v>
      </c>
      <c r="M28" s="9" t="s">
        <v>224</v>
      </c>
      <c r="O28" s="29">
        <v>15.3</v>
      </c>
    </row>
    <row r="29" spans="1:15" s="9" customFormat="1" outlineLevel="2" x14ac:dyDescent="0.3">
      <c r="A29" s="9" t="s">
        <v>44</v>
      </c>
      <c r="B29" s="9">
        <v>3</v>
      </c>
      <c r="C29" s="10">
        <v>44828</v>
      </c>
      <c r="D29" s="9" t="s">
        <v>244</v>
      </c>
      <c r="E29" s="9" t="s">
        <v>109</v>
      </c>
      <c r="F29" s="9" t="s">
        <v>17</v>
      </c>
      <c r="G29" s="9" t="s">
        <v>32</v>
      </c>
      <c r="H29" s="9">
        <v>130</v>
      </c>
      <c r="I29" s="9">
        <v>100</v>
      </c>
      <c r="J29" s="29">
        <v>230</v>
      </c>
      <c r="K29" s="29">
        <f t="shared" si="1"/>
        <v>130</v>
      </c>
      <c r="M29" s="9" t="s">
        <v>224</v>
      </c>
      <c r="O29" s="29">
        <v>15.3</v>
      </c>
    </row>
    <row r="30" spans="1:15" s="17" customFormat="1" outlineLevel="2" x14ac:dyDescent="0.3">
      <c r="A30" s="17" t="s">
        <v>44</v>
      </c>
      <c r="B30" s="17">
        <v>3</v>
      </c>
      <c r="C30" s="18">
        <v>44828</v>
      </c>
      <c r="D30" s="17" t="s">
        <v>129</v>
      </c>
      <c r="E30" s="17" t="s">
        <v>72</v>
      </c>
      <c r="F30" s="17" t="s">
        <v>205</v>
      </c>
      <c r="G30" s="17" t="s">
        <v>20</v>
      </c>
      <c r="H30" s="17">
        <v>30.5</v>
      </c>
      <c r="I30" s="17">
        <v>100</v>
      </c>
      <c r="J30" s="30">
        <v>0</v>
      </c>
      <c r="K30" s="30">
        <f t="shared" si="1"/>
        <v>-100</v>
      </c>
      <c r="M30" s="17" t="s">
        <v>245</v>
      </c>
      <c r="O30" s="30">
        <v>15.3</v>
      </c>
    </row>
    <row r="31" spans="1:15" s="5" customFormat="1" outlineLevel="2" x14ac:dyDescent="0.3">
      <c r="A31" s="5" t="s">
        <v>44</v>
      </c>
      <c r="B31" s="5">
        <v>3</v>
      </c>
      <c r="C31" s="6">
        <v>44828</v>
      </c>
      <c r="D31" s="5" t="s">
        <v>118</v>
      </c>
      <c r="E31" s="5" t="s">
        <v>246</v>
      </c>
      <c r="F31" s="5" t="s">
        <v>205</v>
      </c>
      <c r="G31" s="5" t="s">
        <v>20</v>
      </c>
      <c r="H31" s="5">
        <v>28.5</v>
      </c>
      <c r="I31" s="5">
        <v>0</v>
      </c>
      <c r="J31" s="32"/>
      <c r="K31" s="32">
        <f t="shared" si="1"/>
        <v>0</v>
      </c>
      <c r="M31" s="5" t="s">
        <v>247</v>
      </c>
      <c r="O31" s="32">
        <v>16</v>
      </c>
    </row>
    <row r="32" spans="1:15" s="5" customFormat="1" outlineLevel="2" x14ac:dyDescent="0.3">
      <c r="A32" s="5" t="s">
        <v>44</v>
      </c>
      <c r="B32" s="5">
        <v>3</v>
      </c>
      <c r="C32" s="6">
        <v>44828</v>
      </c>
      <c r="D32" s="5" t="s">
        <v>128</v>
      </c>
      <c r="E32" s="5" t="s">
        <v>248</v>
      </c>
      <c r="F32" s="5" t="s">
        <v>17</v>
      </c>
      <c r="G32" s="5" t="s">
        <v>24</v>
      </c>
      <c r="H32" s="5">
        <v>65</v>
      </c>
      <c r="I32" s="5">
        <v>0</v>
      </c>
      <c r="J32" s="32"/>
      <c r="K32" s="32">
        <f t="shared" si="1"/>
        <v>0</v>
      </c>
      <c r="M32" s="5">
        <v>66</v>
      </c>
      <c r="O32" s="32">
        <v>16</v>
      </c>
    </row>
    <row r="33" spans="1:15" s="17" customFormat="1" outlineLevel="2" x14ac:dyDescent="0.3">
      <c r="A33" s="17" t="s">
        <v>44</v>
      </c>
      <c r="B33" s="17">
        <v>3</v>
      </c>
      <c r="C33" s="18">
        <v>44828</v>
      </c>
      <c r="D33" s="17" t="s">
        <v>107</v>
      </c>
      <c r="E33" s="17" t="s">
        <v>249</v>
      </c>
      <c r="F33" s="17" t="s">
        <v>205</v>
      </c>
      <c r="G33" s="17" t="s">
        <v>20</v>
      </c>
      <c r="H33" s="17">
        <v>24.5</v>
      </c>
      <c r="I33" s="17">
        <v>100</v>
      </c>
      <c r="J33" s="30">
        <v>0</v>
      </c>
      <c r="K33" s="30">
        <f t="shared" si="1"/>
        <v>-100</v>
      </c>
      <c r="M33" s="17" t="s">
        <v>116</v>
      </c>
      <c r="O33" s="30">
        <v>19</v>
      </c>
    </row>
    <row r="34" spans="1:15" s="9" customFormat="1" outlineLevel="2" x14ac:dyDescent="0.3">
      <c r="A34" s="9" t="s">
        <v>44</v>
      </c>
      <c r="B34" s="9">
        <v>3</v>
      </c>
      <c r="C34" s="10">
        <v>44828</v>
      </c>
      <c r="D34" s="9" t="s">
        <v>102</v>
      </c>
      <c r="E34" s="9" t="s">
        <v>250</v>
      </c>
      <c r="F34" s="9" t="s">
        <v>17</v>
      </c>
      <c r="G34" s="9" t="s">
        <v>28</v>
      </c>
      <c r="H34" s="9">
        <v>-1.5</v>
      </c>
      <c r="I34" s="9">
        <v>100</v>
      </c>
      <c r="J34" s="29">
        <v>190.9</v>
      </c>
      <c r="K34" s="29">
        <f t="shared" si="1"/>
        <v>90.9</v>
      </c>
      <c r="M34" s="9" t="s">
        <v>134</v>
      </c>
      <c r="O34" s="29">
        <v>19</v>
      </c>
    </row>
    <row r="35" spans="1:15" s="9" customFormat="1" outlineLevel="2" x14ac:dyDescent="0.3">
      <c r="A35" s="9" t="s">
        <v>44</v>
      </c>
      <c r="B35" s="9">
        <v>3</v>
      </c>
      <c r="C35" s="10">
        <v>44828</v>
      </c>
      <c r="D35" s="9" t="s">
        <v>78</v>
      </c>
      <c r="E35" s="9" t="s">
        <v>251</v>
      </c>
      <c r="F35" s="9" t="s">
        <v>17</v>
      </c>
      <c r="G35" s="9" t="s">
        <v>24</v>
      </c>
      <c r="H35" s="9">
        <v>34.5</v>
      </c>
      <c r="I35" s="9">
        <v>100</v>
      </c>
      <c r="J35" s="29">
        <v>195.23</v>
      </c>
      <c r="K35" s="29">
        <f t="shared" si="1"/>
        <v>95.22999999999999</v>
      </c>
      <c r="M35" s="9" t="s">
        <v>252</v>
      </c>
      <c r="O35" s="29">
        <v>19</v>
      </c>
    </row>
    <row r="36" spans="1:15" s="17" customFormat="1" outlineLevel="2" x14ac:dyDescent="0.3">
      <c r="A36" s="17" t="s">
        <v>44</v>
      </c>
      <c r="B36" s="17">
        <v>3</v>
      </c>
      <c r="C36" s="18">
        <v>44828</v>
      </c>
      <c r="D36" s="17" t="s">
        <v>253</v>
      </c>
      <c r="E36" s="17" t="s">
        <v>254</v>
      </c>
      <c r="F36" s="17" t="s">
        <v>17</v>
      </c>
      <c r="G36" s="17" t="s">
        <v>20</v>
      </c>
      <c r="H36" s="17">
        <v>53</v>
      </c>
      <c r="I36" s="17">
        <v>100</v>
      </c>
      <c r="J36" s="30">
        <v>0</v>
      </c>
      <c r="K36" s="30">
        <f>J36-I36</f>
        <v>-100</v>
      </c>
      <c r="M36" s="17" t="s">
        <v>255</v>
      </c>
      <c r="O36" s="30">
        <v>19</v>
      </c>
    </row>
    <row r="37" spans="1:15" s="9" customFormat="1" outlineLevel="2" x14ac:dyDescent="0.3">
      <c r="A37" s="9" t="s">
        <v>44</v>
      </c>
      <c r="B37" s="9">
        <v>3</v>
      </c>
      <c r="C37" s="10">
        <v>44828</v>
      </c>
      <c r="D37" s="9" t="s">
        <v>256</v>
      </c>
      <c r="E37" s="9" t="s">
        <v>57</v>
      </c>
      <c r="F37" s="9" t="s">
        <v>17</v>
      </c>
      <c r="G37" s="9" t="s">
        <v>28</v>
      </c>
      <c r="H37" s="9">
        <v>-31</v>
      </c>
      <c r="I37" s="9">
        <v>100</v>
      </c>
      <c r="J37" s="29">
        <v>190.9</v>
      </c>
      <c r="K37" s="29">
        <f t="shared" si="1"/>
        <v>90.9</v>
      </c>
      <c r="M37" s="9" t="s">
        <v>257</v>
      </c>
      <c r="O37" s="29">
        <v>19.3</v>
      </c>
    </row>
    <row r="38" spans="1:15" s="17" customFormat="1" outlineLevel="2" x14ac:dyDescent="0.3">
      <c r="A38" s="17" t="s">
        <v>44</v>
      </c>
      <c r="B38" s="17">
        <v>3</v>
      </c>
      <c r="C38" s="18">
        <v>44828</v>
      </c>
      <c r="D38" s="17" t="s">
        <v>67</v>
      </c>
      <c r="E38" s="17" t="s">
        <v>258</v>
      </c>
      <c r="F38" s="17" t="s">
        <v>17</v>
      </c>
      <c r="G38" s="17" t="s">
        <v>28</v>
      </c>
      <c r="H38" s="17">
        <v>-16</v>
      </c>
      <c r="I38" s="17">
        <v>100</v>
      </c>
      <c r="J38" s="30">
        <v>0</v>
      </c>
      <c r="K38" s="30">
        <f t="shared" si="1"/>
        <v>-100</v>
      </c>
      <c r="M38" s="17" t="s">
        <v>259</v>
      </c>
      <c r="O38" s="30">
        <v>19.3</v>
      </c>
    </row>
    <row r="39" spans="1:15" s="17" customFormat="1" outlineLevel="2" x14ac:dyDescent="0.3">
      <c r="A39" s="17" t="s">
        <v>44</v>
      </c>
      <c r="B39" s="17">
        <v>3</v>
      </c>
      <c r="C39" s="18">
        <v>44828</v>
      </c>
      <c r="D39" s="17" t="s">
        <v>258</v>
      </c>
      <c r="E39" s="17" t="s">
        <v>67</v>
      </c>
      <c r="F39" s="17" t="s">
        <v>17</v>
      </c>
      <c r="G39" s="17" t="s">
        <v>24</v>
      </c>
      <c r="H39" s="17">
        <v>57</v>
      </c>
      <c r="I39" s="17">
        <v>100</v>
      </c>
      <c r="J39" s="30">
        <v>0</v>
      </c>
      <c r="K39" s="30">
        <f t="shared" si="1"/>
        <v>-100</v>
      </c>
      <c r="M39" s="17" t="s">
        <v>260</v>
      </c>
      <c r="O39" s="30">
        <v>19.3</v>
      </c>
    </row>
    <row r="40" spans="1:15" s="5" customFormat="1" outlineLevel="2" x14ac:dyDescent="0.3">
      <c r="A40" s="5" t="s">
        <v>44</v>
      </c>
      <c r="B40" s="5">
        <v>3</v>
      </c>
      <c r="C40" s="6">
        <v>44828</v>
      </c>
      <c r="D40" s="5" t="s">
        <v>261</v>
      </c>
      <c r="E40" s="5" t="s">
        <v>110</v>
      </c>
      <c r="F40" s="5" t="s">
        <v>17</v>
      </c>
      <c r="G40" s="5" t="s">
        <v>28</v>
      </c>
      <c r="H40" s="5">
        <v>-23.5</v>
      </c>
      <c r="I40" s="5">
        <v>0</v>
      </c>
      <c r="J40" s="32"/>
      <c r="K40" s="32">
        <f t="shared" si="1"/>
        <v>0</v>
      </c>
      <c r="M40" s="5" t="s">
        <v>262</v>
      </c>
      <c r="O40" s="32">
        <v>19.3</v>
      </c>
    </row>
    <row r="41" spans="1:15" s="5" customFormat="1" outlineLevel="2" x14ac:dyDescent="0.3">
      <c r="A41" s="5" t="s">
        <v>44</v>
      </c>
      <c r="B41" s="5">
        <v>3</v>
      </c>
      <c r="C41" s="6">
        <v>44828</v>
      </c>
      <c r="D41" s="5" t="s">
        <v>263</v>
      </c>
      <c r="E41" s="5" t="s">
        <v>133</v>
      </c>
      <c r="F41" s="5" t="s">
        <v>264</v>
      </c>
      <c r="G41" s="5" t="s">
        <v>20</v>
      </c>
      <c r="H41" s="5">
        <v>28.5</v>
      </c>
      <c r="I41" s="5">
        <v>0</v>
      </c>
      <c r="J41" s="32"/>
      <c r="K41" s="32">
        <f t="shared" si="1"/>
        <v>0</v>
      </c>
      <c r="M41" s="5">
        <v>28</v>
      </c>
      <c r="O41" s="32">
        <v>19.3</v>
      </c>
    </row>
    <row r="42" spans="1:15" s="9" customFormat="1" outlineLevel="2" x14ac:dyDescent="0.3">
      <c r="A42" s="9" t="s">
        <v>44</v>
      </c>
      <c r="B42" s="9">
        <v>3</v>
      </c>
      <c r="C42" s="10">
        <v>44828</v>
      </c>
      <c r="D42" s="9" t="s">
        <v>265</v>
      </c>
      <c r="E42" s="9" t="s">
        <v>266</v>
      </c>
      <c r="F42" s="9" t="s">
        <v>17</v>
      </c>
      <c r="G42" s="9" t="s">
        <v>24</v>
      </c>
      <c r="H42" s="9">
        <v>43</v>
      </c>
      <c r="I42" s="9">
        <v>100</v>
      </c>
      <c r="J42" s="29">
        <v>190.9</v>
      </c>
      <c r="K42" s="29">
        <f t="shared" si="1"/>
        <v>90.9</v>
      </c>
      <c r="M42" s="9" t="s">
        <v>267</v>
      </c>
      <c r="O42" s="29">
        <v>19.3</v>
      </c>
    </row>
    <row r="43" spans="1:15" s="17" customFormat="1" outlineLevel="2" x14ac:dyDescent="0.3">
      <c r="A43" s="17" t="s">
        <v>44</v>
      </c>
      <c r="B43" s="17">
        <v>3</v>
      </c>
      <c r="C43" s="18">
        <v>44828</v>
      </c>
      <c r="D43" s="17" t="s">
        <v>60</v>
      </c>
      <c r="E43" s="17" t="s">
        <v>268</v>
      </c>
      <c r="F43" s="17" t="s">
        <v>17</v>
      </c>
      <c r="G43" s="17" t="s">
        <v>20</v>
      </c>
      <c r="H43" s="17">
        <v>56.5</v>
      </c>
      <c r="I43" s="17">
        <v>100</v>
      </c>
      <c r="J43" s="30">
        <v>0</v>
      </c>
      <c r="K43" s="30">
        <f t="shared" si="1"/>
        <v>-100</v>
      </c>
      <c r="M43" s="17" t="s">
        <v>267</v>
      </c>
      <c r="O43" s="30">
        <v>19.3</v>
      </c>
    </row>
    <row r="44" spans="1:15" s="17" customFormat="1" outlineLevel="2" x14ac:dyDescent="0.3">
      <c r="A44" s="17" t="s">
        <v>44</v>
      </c>
      <c r="B44" s="17">
        <v>3</v>
      </c>
      <c r="C44" s="18">
        <v>44828</v>
      </c>
      <c r="D44" s="17" t="s">
        <v>269</v>
      </c>
      <c r="E44" s="17" t="s">
        <v>270</v>
      </c>
      <c r="F44" s="17" t="s">
        <v>17</v>
      </c>
      <c r="G44" s="17" t="s">
        <v>28</v>
      </c>
      <c r="H44" s="17">
        <v>-13.5</v>
      </c>
      <c r="I44" s="17">
        <v>100</v>
      </c>
      <c r="J44" s="30">
        <v>0</v>
      </c>
      <c r="K44" s="30">
        <f t="shared" si="1"/>
        <v>-100</v>
      </c>
      <c r="M44" s="17" t="s">
        <v>271</v>
      </c>
      <c r="O44" s="30">
        <v>20</v>
      </c>
    </row>
    <row r="45" spans="1:15" s="5" customFormat="1" outlineLevel="2" x14ac:dyDescent="0.3">
      <c r="A45" s="5" t="s">
        <v>44</v>
      </c>
      <c r="B45" s="5">
        <v>3</v>
      </c>
      <c r="C45" s="6">
        <v>44828</v>
      </c>
      <c r="D45" s="5" t="s">
        <v>269</v>
      </c>
      <c r="E45" s="5" t="s">
        <v>270</v>
      </c>
      <c r="F45" s="5" t="s">
        <v>17</v>
      </c>
      <c r="G45" s="5" t="s">
        <v>24</v>
      </c>
      <c r="H45" s="5">
        <v>53</v>
      </c>
      <c r="I45" s="5">
        <v>0</v>
      </c>
      <c r="J45" s="32"/>
      <c r="K45" s="32">
        <f t="shared" si="1"/>
        <v>0</v>
      </c>
      <c r="M45" s="5" t="s">
        <v>272</v>
      </c>
      <c r="O45" s="32">
        <v>20</v>
      </c>
    </row>
    <row r="46" spans="1:15" s="9" customFormat="1" outlineLevel="2" x14ac:dyDescent="0.3">
      <c r="A46" s="9" t="s">
        <v>44</v>
      </c>
      <c r="B46" s="9">
        <v>3</v>
      </c>
      <c r="C46" s="10">
        <v>44828</v>
      </c>
      <c r="D46" s="9" t="s">
        <v>273</v>
      </c>
      <c r="E46" s="9" t="s">
        <v>274</v>
      </c>
      <c r="F46" s="9" t="s">
        <v>17</v>
      </c>
      <c r="G46" s="9" t="s">
        <v>28</v>
      </c>
      <c r="H46" s="9">
        <v>-18.5</v>
      </c>
      <c r="I46" s="9">
        <v>100</v>
      </c>
      <c r="J46" s="29">
        <v>190.9</v>
      </c>
      <c r="K46" s="29">
        <f t="shared" si="1"/>
        <v>90.9</v>
      </c>
      <c r="M46" s="9">
        <v>20</v>
      </c>
      <c r="O46" s="29">
        <v>20</v>
      </c>
    </row>
    <row r="47" spans="1:15" s="17" customFormat="1" outlineLevel="2" x14ac:dyDescent="0.3">
      <c r="A47" s="17" t="s">
        <v>44</v>
      </c>
      <c r="B47" s="17">
        <v>3</v>
      </c>
      <c r="C47" s="18">
        <v>44828</v>
      </c>
      <c r="D47" s="17" t="s">
        <v>115</v>
      </c>
      <c r="E47" s="17" t="s">
        <v>275</v>
      </c>
      <c r="F47" s="17" t="s">
        <v>17</v>
      </c>
      <c r="G47" s="17" t="s">
        <v>28</v>
      </c>
      <c r="H47" s="17">
        <v>-6</v>
      </c>
      <c r="I47" s="17">
        <v>100</v>
      </c>
      <c r="J47" s="30">
        <v>0</v>
      </c>
      <c r="K47" s="30">
        <f t="shared" si="1"/>
        <v>-100</v>
      </c>
      <c r="M47" s="17" t="s">
        <v>92</v>
      </c>
      <c r="O47" s="30">
        <v>21.3</v>
      </c>
    </row>
    <row r="48" spans="1:15" s="5" customFormat="1" outlineLevel="2" x14ac:dyDescent="0.3">
      <c r="A48" s="5" t="s">
        <v>44</v>
      </c>
      <c r="B48" s="5">
        <v>3</v>
      </c>
      <c r="C48" s="6">
        <v>44828</v>
      </c>
      <c r="D48" s="5" t="s">
        <v>115</v>
      </c>
      <c r="E48" s="5" t="s">
        <v>276</v>
      </c>
      <c r="F48" s="5" t="s">
        <v>205</v>
      </c>
      <c r="G48" s="5" t="s">
        <v>20</v>
      </c>
      <c r="H48" s="5">
        <v>34.5</v>
      </c>
      <c r="I48" s="5">
        <v>0</v>
      </c>
      <c r="J48" s="32"/>
      <c r="K48" s="32">
        <f t="shared" si="1"/>
        <v>0</v>
      </c>
      <c r="M48" s="5" t="s">
        <v>277</v>
      </c>
      <c r="O48" s="32">
        <v>21.3</v>
      </c>
    </row>
    <row r="49" spans="1:15" s="9" customFormat="1" outlineLevel="2" x14ac:dyDescent="0.3">
      <c r="A49" s="9" t="s">
        <v>44</v>
      </c>
      <c r="B49" s="9">
        <v>3</v>
      </c>
      <c r="C49" s="10">
        <v>44828</v>
      </c>
      <c r="D49" s="9" t="s">
        <v>278</v>
      </c>
      <c r="E49" s="9" t="s">
        <v>46</v>
      </c>
      <c r="F49" s="9" t="s">
        <v>17</v>
      </c>
      <c r="G49" s="9" t="s">
        <v>28</v>
      </c>
      <c r="H49" s="9">
        <v>21.5</v>
      </c>
      <c r="I49" s="9">
        <v>100</v>
      </c>
      <c r="J49" s="29">
        <v>190.9</v>
      </c>
      <c r="K49" s="29">
        <f t="shared" si="1"/>
        <v>90.9</v>
      </c>
      <c r="M49" s="9" t="s">
        <v>228</v>
      </c>
      <c r="O49" s="29">
        <v>22.15</v>
      </c>
    </row>
    <row r="50" spans="1:15" s="17" customFormat="1" outlineLevel="2" x14ac:dyDescent="0.3">
      <c r="A50" s="17" t="s">
        <v>44</v>
      </c>
      <c r="B50" s="17">
        <v>3</v>
      </c>
      <c r="C50" s="18">
        <v>44828</v>
      </c>
      <c r="D50" s="17" t="s">
        <v>279</v>
      </c>
      <c r="E50" s="17" t="s">
        <v>75</v>
      </c>
      <c r="F50" s="17" t="s">
        <v>17</v>
      </c>
      <c r="G50" s="17" t="s">
        <v>28</v>
      </c>
      <c r="H50" s="17">
        <v>16</v>
      </c>
      <c r="I50" s="17">
        <v>100</v>
      </c>
      <c r="J50" s="30">
        <v>0</v>
      </c>
      <c r="K50" s="30">
        <f t="shared" si="1"/>
        <v>-100</v>
      </c>
      <c r="M50" s="17" t="s">
        <v>231</v>
      </c>
      <c r="O50" s="30">
        <v>22.3</v>
      </c>
    </row>
    <row r="51" spans="1:15" s="17" customFormat="1" outlineLevel="2" x14ac:dyDescent="0.3">
      <c r="A51" s="17" t="s">
        <v>44</v>
      </c>
      <c r="B51" s="17">
        <v>3</v>
      </c>
      <c r="C51" s="18">
        <v>44828</v>
      </c>
      <c r="D51" s="17" t="s">
        <v>114</v>
      </c>
      <c r="E51" s="17" t="s">
        <v>75</v>
      </c>
      <c r="F51" s="17" t="s">
        <v>17</v>
      </c>
      <c r="G51" s="17" t="s">
        <v>32</v>
      </c>
      <c r="H51" s="17">
        <v>540</v>
      </c>
      <c r="I51" s="17">
        <v>100</v>
      </c>
      <c r="J51" s="30">
        <v>0</v>
      </c>
      <c r="K51" s="30">
        <f t="shared" si="1"/>
        <v>-100</v>
      </c>
      <c r="M51" s="17" t="s">
        <v>280</v>
      </c>
      <c r="O51" s="30">
        <v>22.3</v>
      </c>
    </row>
    <row r="52" spans="1:15" s="17" customFormat="1" outlineLevel="2" x14ac:dyDescent="0.3">
      <c r="A52" s="17" t="s">
        <v>44</v>
      </c>
      <c r="B52" s="17">
        <v>3</v>
      </c>
      <c r="C52" s="18">
        <v>44828</v>
      </c>
      <c r="D52" s="17" t="s">
        <v>279</v>
      </c>
      <c r="E52" s="17" t="s">
        <v>75</v>
      </c>
      <c r="F52" s="17" t="s">
        <v>17</v>
      </c>
      <c r="G52" s="17" t="s">
        <v>24</v>
      </c>
      <c r="H52" s="17">
        <v>53.5</v>
      </c>
      <c r="I52" s="17">
        <v>80</v>
      </c>
      <c r="J52" s="30">
        <v>0</v>
      </c>
      <c r="K52" s="30">
        <f t="shared" si="1"/>
        <v>-80</v>
      </c>
      <c r="M52" s="17" t="s">
        <v>272</v>
      </c>
      <c r="O52" s="30">
        <v>22.3</v>
      </c>
    </row>
    <row r="53" spans="1:15" s="9" customFormat="1" outlineLevel="2" x14ac:dyDescent="0.3">
      <c r="A53" s="9" t="s">
        <v>44</v>
      </c>
      <c r="B53" s="9">
        <v>3</v>
      </c>
      <c r="C53" s="10">
        <v>44828</v>
      </c>
      <c r="D53" s="9" t="s">
        <v>281</v>
      </c>
      <c r="E53" s="9" t="s">
        <v>282</v>
      </c>
      <c r="F53" s="9" t="s">
        <v>205</v>
      </c>
      <c r="G53" s="9" t="s">
        <v>20</v>
      </c>
      <c r="H53" s="9">
        <v>24</v>
      </c>
      <c r="I53" s="9">
        <v>100</v>
      </c>
      <c r="J53" s="29">
        <v>190.9</v>
      </c>
      <c r="K53" s="29">
        <f t="shared" si="1"/>
        <v>90.9</v>
      </c>
      <c r="M53" s="9" t="s">
        <v>211</v>
      </c>
      <c r="O53" s="29">
        <v>22.3</v>
      </c>
    </row>
    <row r="54" spans="1:15" s="17" customFormat="1" outlineLevel="2" x14ac:dyDescent="0.3">
      <c r="A54" s="17" t="s">
        <v>44</v>
      </c>
      <c r="B54" s="17">
        <v>3</v>
      </c>
      <c r="C54" s="18">
        <v>44828</v>
      </c>
      <c r="D54" s="17" t="s">
        <v>117</v>
      </c>
      <c r="E54" s="17" t="s">
        <v>48</v>
      </c>
      <c r="F54" s="17" t="s">
        <v>17</v>
      </c>
      <c r="G54" s="17" t="s">
        <v>28</v>
      </c>
      <c r="H54" s="17">
        <v>14</v>
      </c>
      <c r="I54" s="17">
        <v>100</v>
      </c>
      <c r="J54" s="30">
        <v>0</v>
      </c>
      <c r="K54" s="30">
        <f t="shared" si="1"/>
        <v>-100</v>
      </c>
      <c r="M54" s="17" t="s">
        <v>231</v>
      </c>
      <c r="O54" s="30">
        <v>22.3</v>
      </c>
    </row>
    <row r="55" spans="1:15" outlineLevel="1" x14ac:dyDescent="0.3">
      <c r="A55" s="4" t="s">
        <v>187</v>
      </c>
      <c r="C55" s="1"/>
      <c r="I55">
        <f>SUBTOTAL(9,I2:I54)</f>
        <v>4640</v>
      </c>
      <c r="J55" s="33">
        <f>SUBTOTAL(9,J2:J54)</f>
        <v>3831.0100000000011</v>
      </c>
      <c r="K55" s="33">
        <f>SUBTOTAL(9,K2:K54)</f>
        <v>-808.99000000000012</v>
      </c>
    </row>
    <row r="56" spans="1:15" s="9" customFormat="1" outlineLevel="2" x14ac:dyDescent="0.3">
      <c r="A56" s="9" t="s">
        <v>140</v>
      </c>
      <c r="B56" s="9">
        <v>3</v>
      </c>
      <c r="C56" s="10">
        <v>44826</v>
      </c>
      <c r="D56" s="9" t="s">
        <v>283</v>
      </c>
      <c r="E56" s="9" t="s">
        <v>284</v>
      </c>
      <c r="F56" s="9" t="s">
        <v>17</v>
      </c>
      <c r="G56" s="9" t="s">
        <v>28</v>
      </c>
      <c r="H56" s="9">
        <v>-4</v>
      </c>
      <c r="I56" s="9">
        <v>80</v>
      </c>
      <c r="J56" s="29">
        <v>152.72</v>
      </c>
      <c r="K56" s="29">
        <f t="shared" si="1"/>
        <v>72.72</v>
      </c>
      <c r="M56" s="9" t="s">
        <v>224</v>
      </c>
      <c r="O56" s="29">
        <v>20</v>
      </c>
    </row>
    <row r="57" spans="1:15" s="9" customFormat="1" outlineLevel="2" x14ac:dyDescent="0.3">
      <c r="A57" s="9" t="s">
        <v>140</v>
      </c>
      <c r="B57" s="9">
        <v>3</v>
      </c>
      <c r="C57" s="10">
        <v>44826</v>
      </c>
      <c r="D57" s="9" t="s">
        <v>285</v>
      </c>
      <c r="E57" s="9" t="s">
        <v>284</v>
      </c>
      <c r="F57" s="9" t="s">
        <v>185</v>
      </c>
      <c r="G57" s="9" t="s">
        <v>24</v>
      </c>
      <c r="H57" s="9">
        <v>17.5</v>
      </c>
      <c r="I57" s="9">
        <v>80</v>
      </c>
      <c r="J57" s="29">
        <v>149.56</v>
      </c>
      <c r="K57" s="29">
        <f t="shared" si="1"/>
        <v>69.56</v>
      </c>
      <c r="M57" s="9" t="s">
        <v>224</v>
      </c>
      <c r="O57" s="29">
        <v>20</v>
      </c>
    </row>
    <row r="58" spans="1:15" s="9" customFormat="1" outlineLevel="2" x14ac:dyDescent="0.3">
      <c r="A58" s="9" t="s">
        <v>140</v>
      </c>
      <c r="B58" s="9">
        <v>3</v>
      </c>
      <c r="C58" s="10">
        <v>44829</v>
      </c>
      <c r="D58" s="9" t="s">
        <v>286</v>
      </c>
      <c r="E58" s="9" t="s">
        <v>287</v>
      </c>
      <c r="F58" s="9" t="s">
        <v>17</v>
      </c>
      <c r="G58" s="9" t="s">
        <v>28</v>
      </c>
      <c r="H58" s="9">
        <v>2.5</v>
      </c>
      <c r="I58" s="9">
        <v>100</v>
      </c>
      <c r="J58" s="29">
        <v>190.9</v>
      </c>
      <c r="K58" s="29">
        <f t="shared" si="1"/>
        <v>90.9</v>
      </c>
      <c r="M58" s="9" t="s">
        <v>224</v>
      </c>
      <c r="O58" s="29">
        <v>1</v>
      </c>
    </row>
    <row r="59" spans="1:15" s="9" customFormat="1" outlineLevel="2" x14ac:dyDescent="0.3">
      <c r="A59" s="9" t="s">
        <v>140</v>
      </c>
      <c r="B59" s="9">
        <v>3</v>
      </c>
      <c r="C59" s="10">
        <v>44829</v>
      </c>
      <c r="D59" s="9" t="s">
        <v>286</v>
      </c>
      <c r="E59" s="9" t="s">
        <v>287</v>
      </c>
      <c r="F59" s="9" t="s">
        <v>17</v>
      </c>
      <c r="G59" s="9" t="s">
        <v>32</v>
      </c>
      <c r="H59" s="9">
        <v>120</v>
      </c>
      <c r="I59" s="9">
        <v>100</v>
      </c>
      <c r="J59" s="29">
        <v>220</v>
      </c>
      <c r="K59" s="29">
        <f t="shared" si="1"/>
        <v>120</v>
      </c>
      <c r="L59" s="9" t="s">
        <v>190</v>
      </c>
      <c r="M59" s="9" t="s">
        <v>224</v>
      </c>
      <c r="O59" s="29">
        <v>1</v>
      </c>
    </row>
    <row r="60" spans="1:15" s="17" customFormat="1" outlineLevel="2" x14ac:dyDescent="0.3">
      <c r="A60" s="17" t="s">
        <v>140</v>
      </c>
      <c r="B60" s="17">
        <v>3</v>
      </c>
      <c r="C60" s="18">
        <v>44829</v>
      </c>
      <c r="D60" s="17" t="s">
        <v>288</v>
      </c>
      <c r="E60" s="17" t="s">
        <v>68</v>
      </c>
      <c r="F60" s="17" t="s">
        <v>205</v>
      </c>
      <c r="G60" s="17" t="s">
        <v>20</v>
      </c>
      <c r="H60" s="17">
        <v>26.5</v>
      </c>
      <c r="I60" s="17">
        <v>100</v>
      </c>
      <c r="J60" s="30">
        <v>0</v>
      </c>
      <c r="K60" s="30">
        <f t="shared" si="1"/>
        <v>-100</v>
      </c>
      <c r="L60" s="17" t="s">
        <v>190</v>
      </c>
      <c r="M60" s="17" t="s">
        <v>206</v>
      </c>
      <c r="O60" s="30">
        <v>1</v>
      </c>
    </row>
    <row r="61" spans="1:15" s="9" customFormat="1" outlineLevel="2" x14ac:dyDescent="0.3">
      <c r="A61" s="9" t="s">
        <v>140</v>
      </c>
      <c r="B61" s="9">
        <v>3</v>
      </c>
      <c r="C61" s="10">
        <v>44829</v>
      </c>
      <c r="D61" s="9" t="s">
        <v>289</v>
      </c>
      <c r="E61" s="9" t="s">
        <v>290</v>
      </c>
      <c r="F61" s="9" t="s">
        <v>17</v>
      </c>
      <c r="G61" s="9" t="s">
        <v>28</v>
      </c>
      <c r="H61" s="9">
        <v>5.5</v>
      </c>
      <c r="I61" s="9">
        <v>100</v>
      </c>
      <c r="J61" s="29">
        <v>190.9</v>
      </c>
      <c r="K61" s="29">
        <f t="shared" si="1"/>
        <v>90.9</v>
      </c>
      <c r="M61" s="9" t="s">
        <v>224</v>
      </c>
      <c r="O61" s="29">
        <v>1</v>
      </c>
    </row>
    <row r="62" spans="1:15" s="9" customFormat="1" outlineLevel="2" x14ac:dyDescent="0.3">
      <c r="A62" s="9" t="s">
        <v>140</v>
      </c>
      <c r="B62" s="9">
        <v>3</v>
      </c>
      <c r="C62" s="10">
        <v>44829</v>
      </c>
      <c r="D62" s="9" t="s">
        <v>289</v>
      </c>
      <c r="E62" s="9" t="s">
        <v>290</v>
      </c>
      <c r="F62" s="9" t="s">
        <v>17</v>
      </c>
      <c r="G62" s="9" t="s">
        <v>32</v>
      </c>
      <c r="H62" s="9">
        <v>195</v>
      </c>
      <c r="I62" s="9">
        <v>80</v>
      </c>
      <c r="J62" s="29">
        <v>236</v>
      </c>
      <c r="K62" s="29">
        <f t="shared" si="1"/>
        <v>156</v>
      </c>
      <c r="M62" s="9" t="s">
        <v>224</v>
      </c>
      <c r="O62" s="29">
        <v>1</v>
      </c>
    </row>
    <row r="63" spans="1:15" s="5" customFormat="1" outlineLevel="2" x14ac:dyDescent="0.3">
      <c r="A63" s="5" t="s">
        <v>140</v>
      </c>
      <c r="B63" s="5">
        <v>3</v>
      </c>
      <c r="C63" s="6">
        <v>44829</v>
      </c>
      <c r="D63" s="5" t="s">
        <v>289</v>
      </c>
      <c r="F63" s="5" t="s">
        <v>17</v>
      </c>
      <c r="G63" s="5" t="s">
        <v>291</v>
      </c>
      <c r="H63" s="5">
        <v>22.5</v>
      </c>
      <c r="J63" s="32"/>
      <c r="K63" s="32">
        <f t="shared" si="1"/>
        <v>0</v>
      </c>
      <c r="M63" s="5" t="s">
        <v>292</v>
      </c>
      <c r="O63" s="32">
        <v>1</v>
      </c>
    </row>
    <row r="64" spans="1:15" s="9" customFormat="1" outlineLevel="2" x14ac:dyDescent="0.3">
      <c r="A64" s="9" t="s">
        <v>140</v>
      </c>
      <c r="B64" s="9">
        <v>3</v>
      </c>
      <c r="C64" s="10">
        <v>44829</v>
      </c>
      <c r="D64" s="9" t="s">
        <v>237</v>
      </c>
      <c r="E64" s="9" t="s">
        <v>293</v>
      </c>
      <c r="F64" s="9" t="s">
        <v>17</v>
      </c>
      <c r="G64" s="9" t="s">
        <v>28</v>
      </c>
      <c r="H64" s="9">
        <v>4.5</v>
      </c>
      <c r="I64" s="9">
        <v>80</v>
      </c>
      <c r="J64" s="29">
        <v>152.72</v>
      </c>
      <c r="K64" s="29">
        <f t="shared" si="1"/>
        <v>72.72</v>
      </c>
      <c r="M64" s="9" t="s">
        <v>224</v>
      </c>
      <c r="O64" s="29">
        <v>1</v>
      </c>
    </row>
    <row r="65" spans="1:15" s="9" customFormat="1" outlineLevel="2" x14ac:dyDescent="0.3">
      <c r="A65" s="9" t="s">
        <v>140</v>
      </c>
      <c r="B65" s="9">
        <v>3</v>
      </c>
      <c r="C65" s="10">
        <v>44829</v>
      </c>
      <c r="D65" s="9" t="s">
        <v>237</v>
      </c>
      <c r="E65" s="9" t="s">
        <v>293</v>
      </c>
      <c r="F65" s="9" t="s">
        <v>17</v>
      </c>
      <c r="G65" s="9" t="s">
        <v>32</v>
      </c>
      <c r="H65" s="9">
        <v>185</v>
      </c>
      <c r="I65" s="9">
        <v>80</v>
      </c>
      <c r="J65" s="29">
        <v>228</v>
      </c>
      <c r="K65" s="29">
        <f t="shared" si="1"/>
        <v>148</v>
      </c>
      <c r="M65" s="9" t="s">
        <v>224</v>
      </c>
      <c r="O65" s="29">
        <v>1</v>
      </c>
    </row>
    <row r="66" spans="1:15" s="17" customFormat="1" outlineLevel="2" x14ac:dyDescent="0.3">
      <c r="A66" s="17" t="s">
        <v>140</v>
      </c>
      <c r="B66" s="17">
        <v>3</v>
      </c>
      <c r="C66" s="18">
        <v>44829</v>
      </c>
      <c r="D66" s="17" t="s">
        <v>237</v>
      </c>
      <c r="E66" s="17" t="s">
        <v>293</v>
      </c>
      <c r="F66" s="17" t="s">
        <v>205</v>
      </c>
      <c r="G66" s="17" t="s">
        <v>20</v>
      </c>
      <c r="H66" s="17">
        <v>26.5</v>
      </c>
      <c r="I66" s="17">
        <v>80</v>
      </c>
      <c r="J66" s="30">
        <v>0</v>
      </c>
      <c r="K66" s="30">
        <f t="shared" si="1"/>
        <v>-80</v>
      </c>
      <c r="M66" s="17" t="s">
        <v>116</v>
      </c>
      <c r="O66" s="30">
        <v>1</v>
      </c>
    </row>
    <row r="67" spans="1:15" s="17" customFormat="1" outlineLevel="2" x14ac:dyDescent="0.3">
      <c r="A67" s="17" t="s">
        <v>140</v>
      </c>
      <c r="B67" s="17">
        <v>3</v>
      </c>
      <c r="C67" s="18">
        <v>44829</v>
      </c>
      <c r="D67" s="17" t="s">
        <v>294</v>
      </c>
      <c r="E67" s="17" t="s">
        <v>295</v>
      </c>
      <c r="F67" s="17" t="s">
        <v>17</v>
      </c>
      <c r="G67" s="17" t="s">
        <v>28</v>
      </c>
      <c r="H67" s="17">
        <v>2.5</v>
      </c>
      <c r="I67" s="17">
        <v>80</v>
      </c>
      <c r="J67" s="30">
        <v>0</v>
      </c>
      <c r="K67" s="30">
        <f t="shared" si="1"/>
        <v>-80</v>
      </c>
      <c r="M67" s="17" t="s">
        <v>224</v>
      </c>
      <c r="O67" s="30">
        <v>1</v>
      </c>
    </row>
    <row r="68" spans="1:15" s="17" customFormat="1" outlineLevel="2" x14ac:dyDescent="0.3">
      <c r="A68" s="17" t="s">
        <v>140</v>
      </c>
      <c r="B68" s="17">
        <v>3</v>
      </c>
      <c r="C68" s="18">
        <v>44829</v>
      </c>
      <c r="D68" s="17" t="s">
        <v>294</v>
      </c>
      <c r="E68" s="17" t="s">
        <v>295</v>
      </c>
      <c r="F68" s="17" t="s">
        <v>17</v>
      </c>
      <c r="G68" s="17" t="s">
        <v>32</v>
      </c>
      <c r="H68" s="17">
        <v>120</v>
      </c>
      <c r="I68" s="17">
        <v>80</v>
      </c>
      <c r="J68" s="30">
        <v>0</v>
      </c>
      <c r="K68" s="30">
        <f t="shared" si="1"/>
        <v>-80</v>
      </c>
      <c r="M68" s="17" t="s">
        <v>224</v>
      </c>
      <c r="O68" s="30">
        <v>1</v>
      </c>
    </row>
    <row r="69" spans="1:15" s="9" customFormat="1" outlineLevel="2" x14ac:dyDescent="0.3">
      <c r="A69" s="9" t="s">
        <v>140</v>
      </c>
      <c r="B69" s="9">
        <v>3</v>
      </c>
      <c r="C69" s="10">
        <v>44829</v>
      </c>
      <c r="D69" s="9" t="s">
        <v>294</v>
      </c>
      <c r="F69" s="9" t="s">
        <v>17</v>
      </c>
      <c r="G69" s="9" t="s">
        <v>291</v>
      </c>
      <c r="H69" s="9">
        <v>20.5</v>
      </c>
      <c r="I69" s="9">
        <v>80</v>
      </c>
      <c r="J69" s="29">
        <v>149.56</v>
      </c>
      <c r="K69" s="29">
        <f t="shared" si="1"/>
        <v>69.56</v>
      </c>
      <c r="M69" s="9" t="s">
        <v>148</v>
      </c>
      <c r="O69" s="29">
        <v>1</v>
      </c>
    </row>
    <row r="70" spans="1:15" s="17" customFormat="1" outlineLevel="2" x14ac:dyDescent="0.3">
      <c r="A70" s="17" t="s">
        <v>140</v>
      </c>
      <c r="B70" s="17">
        <v>3</v>
      </c>
      <c r="C70" s="18">
        <v>44829</v>
      </c>
      <c r="D70" s="17" t="s">
        <v>296</v>
      </c>
      <c r="E70" s="17" t="s">
        <v>297</v>
      </c>
      <c r="F70" s="17" t="s">
        <v>17</v>
      </c>
      <c r="G70" s="17" t="s">
        <v>28</v>
      </c>
      <c r="H70" s="17">
        <v>6</v>
      </c>
      <c r="I70" s="17">
        <v>100</v>
      </c>
      <c r="J70" s="30">
        <v>0</v>
      </c>
      <c r="K70" s="30">
        <f t="shared" si="1"/>
        <v>-100</v>
      </c>
      <c r="M70" s="17" t="s">
        <v>224</v>
      </c>
      <c r="O70" s="30">
        <v>1</v>
      </c>
    </row>
    <row r="71" spans="1:15" s="9" customFormat="1" outlineLevel="2" x14ac:dyDescent="0.3">
      <c r="A71" s="9" t="s">
        <v>140</v>
      </c>
      <c r="B71" s="9">
        <v>3</v>
      </c>
      <c r="C71" s="10">
        <v>44829</v>
      </c>
      <c r="D71" s="9" t="s">
        <v>298</v>
      </c>
      <c r="E71" s="9" t="s">
        <v>299</v>
      </c>
      <c r="F71" s="9" t="s">
        <v>17</v>
      </c>
      <c r="G71" s="9" t="s">
        <v>28</v>
      </c>
      <c r="H71" s="9">
        <v>2</v>
      </c>
      <c r="I71" s="9">
        <v>100</v>
      </c>
      <c r="J71" s="29">
        <v>190.9</v>
      </c>
      <c r="K71" s="29">
        <f t="shared" si="1"/>
        <v>90.9</v>
      </c>
      <c r="M71" s="9" t="s">
        <v>224</v>
      </c>
      <c r="O71" s="29">
        <v>1</v>
      </c>
    </row>
    <row r="72" spans="1:15" s="9" customFormat="1" outlineLevel="2" x14ac:dyDescent="0.3">
      <c r="A72" s="9" t="s">
        <v>140</v>
      </c>
      <c r="B72" s="9">
        <v>3</v>
      </c>
      <c r="C72" s="10">
        <v>44829</v>
      </c>
      <c r="D72" s="9" t="s">
        <v>298</v>
      </c>
      <c r="E72" s="9" t="s">
        <v>299</v>
      </c>
      <c r="F72" s="9" t="s">
        <v>17</v>
      </c>
      <c r="G72" s="9" t="s">
        <v>32</v>
      </c>
      <c r="H72" s="9">
        <v>105</v>
      </c>
      <c r="I72" s="9">
        <v>100</v>
      </c>
      <c r="J72" s="29">
        <v>205</v>
      </c>
      <c r="K72" s="29">
        <f t="shared" si="1"/>
        <v>105</v>
      </c>
      <c r="M72" s="9" t="s">
        <v>224</v>
      </c>
      <c r="O72" s="29">
        <v>1</v>
      </c>
    </row>
    <row r="73" spans="1:15" s="17" customFormat="1" outlineLevel="2" x14ac:dyDescent="0.3">
      <c r="A73" s="17" t="s">
        <v>140</v>
      </c>
      <c r="B73" s="17">
        <v>3</v>
      </c>
      <c r="C73" s="18">
        <v>44829</v>
      </c>
      <c r="D73" s="17" t="s">
        <v>48</v>
      </c>
      <c r="E73" s="17" t="s">
        <v>300</v>
      </c>
      <c r="F73" s="17" t="s">
        <v>17</v>
      </c>
      <c r="G73" s="17" t="s">
        <v>28</v>
      </c>
      <c r="H73" s="17">
        <v>6.5</v>
      </c>
      <c r="I73" s="17">
        <v>100</v>
      </c>
      <c r="J73" s="30">
        <v>0</v>
      </c>
      <c r="K73" s="30">
        <f t="shared" si="1"/>
        <v>-100</v>
      </c>
      <c r="M73" s="17" t="s">
        <v>224</v>
      </c>
      <c r="O73" s="30">
        <v>1</v>
      </c>
    </row>
    <row r="74" spans="1:15" s="5" customFormat="1" outlineLevel="2" x14ac:dyDescent="0.3">
      <c r="A74" s="5" t="s">
        <v>140</v>
      </c>
      <c r="B74" s="5">
        <v>3</v>
      </c>
      <c r="C74" s="6">
        <v>44829</v>
      </c>
      <c r="D74" s="5" t="s">
        <v>48</v>
      </c>
      <c r="E74" s="5" t="s">
        <v>300</v>
      </c>
      <c r="F74" s="5" t="s">
        <v>205</v>
      </c>
      <c r="G74" s="5" t="s">
        <v>20</v>
      </c>
      <c r="H74" s="5">
        <v>23.5</v>
      </c>
      <c r="J74" s="32"/>
      <c r="K74" s="32">
        <f t="shared" si="1"/>
        <v>0</v>
      </c>
      <c r="M74" s="5" t="s">
        <v>116</v>
      </c>
      <c r="O74" s="32">
        <v>1</v>
      </c>
    </row>
    <row r="75" spans="1:15" s="9" customFormat="1" outlineLevel="2" x14ac:dyDescent="0.3">
      <c r="A75" s="9" t="s">
        <v>140</v>
      </c>
      <c r="B75" s="9">
        <v>3</v>
      </c>
      <c r="C75" s="10">
        <v>44829</v>
      </c>
      <c r="D75" s="9" t="s">
        <v>301</v>
      </c>
      <c r="F75" s="9" t="s">
        <v>17</v>
      </c>
      <c r="G75" s="9" t="s">
        <v>302</v>
      </c>
      <c r="H75" s="9">
        <v>26.5</v>
      </c>
      <c r="I75" s="9">
        <v>100</v>
      </c>
      <c r="J75" s="29">
        <v>195.23</v>
      </c>
      <c r="K75" s="29">
        <f t="shared" si="1"/>
        <v>95.22999999999999</v>
      </c>
      <c r="M75" s="9" t="s">
        <v>142</v>
      </c>
      <c r="O75" s="29">
        <v>4.05</v>
      </c>
    </row>
    <row r="76" spans="1:15" s="9" customFormat="1" outlineLevel="2" x14ac:dyDescent="0.3">
      <c r="A76" s="9" t="s">
        <v>140</v>
      </c>
      <c r="B76" s="9">
        <v>3</v>
      </c>
      <c r="C76" s="10">
        <v>44829</v>
      </c>
      <c r="D76" s="9" t="s">
        <v>303</v>
      </c>
      <c r="E76" s="9" t="s">
        <v>301</v>
      </c>
      <c r="F76" s="9" t="s">
        <v>17</v>
      </c>
      <c r="G76" s="9" t="s">
        <v>28</v>
      </c>
      <c r="H76" s="9">
        <v>6.5</v>
      </c>
      <c r="I76" s="9">
        <v>100</v>
      </c>
      <c r="J76" s="29">
        <v>190.9</v>
      </c>
      <c r="K76" s="29">
        <f t="shared" si="1"/>
        <v>90.9</v>
      </c>
      <c r="M76" s="9" t="s">
        <v>304</v>
      </c>
      <c r="O76" s="29">
        <v>4.05</v>
      </c>
    </row>
    <row r="77" spans="1:15" s="17" customFormat="1" outlineLevel="2" x14ac:dyDescent="0.3">
      <c r="A77" s="17" t="s">
        <v>140</v>
      </c>
      <c r="B77" s="17">
        <v>3</v>
      </c>
      <c r="C77" s="18">
        <v>44829</v>
      </c>
      <c r="D77" s="17" t="s">
        <v>305</v>
      </c>
      <c r="E77" s="17" t="s">
        <v>306</v>
      </c>
      <c r="F77" s="17" t="s">
        <v>205</v>
      </c>
      <c r="G77" s="17" t="s">
        <v>28</v>
      </c>
      <c r="H77" s="17">
        <v>3</v>
      </c>
      <c r="I77" s="17">
        <v>100</v>
      </c>
      <c r="J77" s="30"/>
      <c r="K77" s="30">
        <f t="shared" si="1"/>
        <v>-100</v>
      </c>
      <c r="M77" s="17" t="s">
        <v>224</v>
      </c>
      <c r="O77" s="30">
        <v>4.25</v>
      </c>
    </row>
    <row r="78" spans="1:15" s="5" customFormat="1" outlineLevel="2" x14ac:dyDescent="0.3">
      <c r="A78" s="5" t="s">
        <v>140</v>
      </c>
      <c r="B78" s="5">
        <v>3</v>
      </c>
      <c r="C78" s="6">
        <v>44829</v>
      </c>
      <c r="D78" s="5" t="s">
        <v>305</v>
      </c>
      <c r="E78" s="5" t="s">
        <v>306</v>
      </c>
      <c r="F78" s="5" t="s">
        <v>17</v>
      </c>
      <c r="G78" s="5" t="s">
        <v>32</v>
      </c>
      <c r="H78" s="5">
        <v>160</v>
      </c>
      <c r="I78" s="5">
        <v>100</v>
      </c>
      <c r="J78" s="32"/>
      <c r="K78" s="32">
        <f t="shared" si="1"/>
        <v>-100</v>
      </c>
      <c r="M78" s="5" t="s">
        <v>224</v>
      </c>
      <c r="O78" s="32">
        <v>4.25</v>
      </c>
    </row>
    <row r="79" spans="1:15" s="5" customFormat="1" outlineLevel="2" x14ac:dyDescent="0.3">
      <c r="A79" s="5" t="s">
        <v>140</v>
      </c>
      <c r="B79" s="5">
        <v>3</v>
      </c>
      <c r="C79" s="6">
        <v>44829</v>
      </c>
      <c r="D79" s="5" t="s">
        <v>306</v>
      </c>
      <c r="E79" s="5" t="s">
        <v>305</v>
      </c>
      <c r="F79" s="5" t="s">
        <v>205</v>
      </c>
      <c r="G79" s="5" t="s">
        <v>20</v>
      </c>
      <c r="H79" s="5">
        <v>25.5</v>
      </c>
      <c r="J79" s="32"/>
      <c r="K79" s="32">
        <f t="shared" si="1"/>
        <v>0</v>
      </c>
      <c r="M79" s="5" t="s">
        <v>307</v>
      </c>
      <c r="O79" s="32">
        <v>4.25</v>
      </c>
    </row>
    <row r="80" spans="1:15" s="17" customFormat="1" outlineLevel="2" x14ac:dyDescent="0.3">
      <c r="A80" s="17" t="s">
        <v>140</v>
      </c>
      <c r="B80" s="17">
        <v>3</v>
      </c>
      <c r="C80" s="18">
        <v>44829</v>
      </c>
      <c r="D80" s="17" t="s">
        <v>308</v>
      </c>
      <c r="E80" s="17" t="s">
        <v>309</v>
      </c>
      <c r="F80" s="17" t="s">
        <v>17</v>
      </c>
      <c r="G80" s="17" t="s">
        <v>24</v>
      </c>
      <c r="H80" s="17">
        <v>42</v>
      </c>
      <c r="I80" s="17">
        <v>100</v>
      </c>
      <c r="J80" s="30"/>
      <c r="K80" s="30">
        <f t="shared" si="1"/>
        <v>-100</v>
      </c>
      <c r="M80" s="17" t="s">
        <v>171</v>
      </c>
      <c r="O80" s="30">
        <v>4.25</v>
      </c>
    </row>
    <row r="81" spans="1:15" s="17" customFormat="1" outlineLevel="2" x14ac:dyDescent="0.3">
      <c r="A81" s="17" t="s">
        <v>140</v>
      </c>
      <c r="B81" s="17">
        <v>3</v>
      </c>
      <c r="C81" s="18">
        <v>44829</v>
      </c>
      <c r="D81" s="17" t="s">
        <v>308</v>
      </c>
      <c r="F81" s="17" t="s">
        <v>17</v>
      </c>
      <c r="G81" s="17" t="s">
        <v>291</v>
      </c>
      <c r="H81" s="17">
        <v>20.5</v>
      </c>
      <c r="I81" s="17">
        <v>100</v>
      </c>
      <c r="J81" s="30"/>
      <c r="K81" s="30">
        <f t="shared" si="1"/>
        <v>-100</v>
      </c>
      <c r="M81" s="17" t="s">
        <v>307</v>
      </c>
      <c r="O81" s="30">
        <v>4.25</v>
      </c>
    </row>
    <row r="82" spans="1:15" s="17" customFormat="1" outlineLevel="2" x14ac:dyDescent="0.3">
      <c r="A82" s="17" t="s">
        <v>140</v>
      </c>
      <c r="B82" s="17">
        <v>3</v>
      </c>
      <c r="C82" s="18">
        <v>44829</v>
      </c>
      <c r="D82" s="17" t="s">
        <v>309</v>
      </c>
      <c r="F82" s="17" t="s">
        <v>17</v>
      </c>
      <c r="G82" s="17" t="s">
        <v>291</v>
      </c>
      <c r="H82" s="17">
        <v>21.5</v>
      </c>
      <c r="I82" s="17">
        <v>100</v>
      </c>
      <c r="J82" s="30"/>
      <c r="K82" s="30">
        <f t="shared" si="1"/>
        <v>-100</v>
      </c>
      <c r="M82" s="17" t="s">
        <v>307</v>
      </c>
      <c r="O82" s="30">
        <v>4.25</v>
      </c>
    </row>
    <row r="83" spans="1:15" s="5" customFormat="1" outlineLevel="2" x14ac:dyDescent="0.3">
      <c r="A83" s="5" t="s">
        <v>140</v>
      </c>
      <c r="B83" s="5">
        <v>3</v>
      </c>
      <c r="C83" s="6">
        <v>44829</v>
      </c>
      <c r="D83" s="5" t="s">
        <v>310</v>
      </c>
      <c r="E83" s="5" t="s">
        <v>311</v>
      </c>
      <c r="F83" s="5" t="s">
        <v>17</v>
      </c>
      <c r="G83" s="5" t="s">
        <v>28</v>
      </c>
      <c r="H83" s="5">
        <v>4</v>
      </c>
      <c r="I83" s="5">
        <v>80</v>
      </c>
      <c r="J83" s="32">
        <v>80</v>
      </c>
      <c r="K83" s="32">
        <f t="shared" si="1"/>
        <v>0</v>
      </c>
      <c r="M83" s="5" t="s">
        <v>307</v>
      </c>
      <c r="O83" s="32">
        <v>4.25</v>
      </c>
    </row>
    <row r="84" spans="1:15" s="9" customFormat="1" outlineLevel="2" x14ac:dyDescent="0.3">
      <c r="A84" s="9" t="s">
        <v>140</v>
      </c>
      <c r="B84" s="9">
        <v>3</v>
      </c>
      <c r="C84" s="10">
        <v>44829</v>
      </c>
      <c r="D84" s="9" t="s">
        <v>312</v>
      </c>
      <c r="E84" s="9" t="s">
        <v>313</v>
      </c>
      <c r="F84" s="9" t="s">
        <v>17</v>
      </c>
      <c r="G84" s="9" t="s">
        <v>28</v>
      </c>
      <c r="H84" s="9">
        <v>1.5</v>
      </c>
      <c r="I84" s="9">
        <v>100</v>
      </c>
      <c r="J84" s="29">
        <v>190.91</v>
      </c>
      <c r="K84" s="29">
        <f t="shared" si="1"/>
        <v>90.91</v>
      </c>
      <c r="L84" s="9" t="s">
        <v>190</v>
      </c>
      <c r="M84" s="9" t="s">
        <v>224</v>
      </c>
      <c r="O84" s="29">
        <v>8.1999999999999993</v>
      </c>
    </row>
    <row r="85" spans="1:15" s="5" customFormat="1" outlineLevel="2" x14ac:dyDescent="0.3">
      <c r="A85" s="5" t="s">
        <v>140</v>
      </c>
      <c r="B85" s="5">
        <v>3</v>
      </c>
      <c r="C85" s="6">
        <v>44829</v>
      </c>
      <c r="D85" s="5" t="s">
        <v>312</v>
      </c>
      <c r="E85" s="5" t="s">
        <v>313</v>
      </c>
      <c r="F85" s="5" t="s">
        <v>17</v>
      </c>
      <c r="G85" s="5" t="s">
        <v>32</v>
      </c>
      <c r="H85" s="5">
        <v>110</v>
      </c>
      <c r="J85" s="32"/>
      <c r="K85" s="32">
        <f t="shared" si="1"/>
        <v>0</v>
      </c>
      <c r="M85" s="5" t="s">
        <v>224</v>
      </c>
      <c r="O85" s="32">
        <v>8.1999999999999993</v>
      </c>
    </row>
    <row r="86" spans="1:15" s="17" customFormat="1" outlineLevel="2" x14ac:dyDescent="0.3">
      <c r="A86" s="17" t="s">
        <v>140</v>
      </c>
      <c r="B86" s="17">
        <v>3</v>
      </c>
      <c r="C86" s="18">
        <v>44829</v>
      </c>
      <c r="D86" s="17" t="s">
        <v>312</v>
      </c>
      <c r="F86" s="17" t="s">
        <v>17</v>
      </c>
      <c r="G86" s="17" t="s">
        <v>291</v>
      </c>
      <c r="H86" s="17">
        <v>22.5</v>
      </c>
      <c r="I86" s="17">
        <v>100</v>
      </c>
      <c r="J86" s="30"/>
      <c r="K86" s="30">
        <f t="shared" si="1"/>
        <v>-100</v>
      </c>
      <c r="M86" s="17" t="s">
        <v>307</v>
      </c>
      <c r="O86" s="30">
        <v>8.1999999999999993</v>
      </c>
    </row>
    <row r="87" spans="1:15" s="17" customFormat="1" outlineLevel="2" x14ac:dyDescent="0.3">
      <c r="A87" s="17" t="s">
        <v>140</v>
      </c>
      <c r="B87" s="17">
        <v>3</v>
      </c>
      <c r="C87" s="18">
        <v>44830</v>
      </c>
      <c r="D87" s="17" t="s">
        <v>314</v>
      </c>
      <c r="E87" s="17" t="s">
        <v>315</v>
      </c>
      <c r="F87" s="17" t="s">
        <v>17</v>
      </c>
      <c r="G87" s="17" t="s">
        <v>32</v>
      </c>
      <c r="H87" s="17">
        <v>-110</v>
      </c>
      <c r="I87" s="17">
        <v>100</v>
      </c>
      <c r="J87" s="30"/>
      <c r="K87" s="30">
        <f t="shared" si="1"/>
        <v>-100</v>
      </c>
      <c r="M87" s="34" t="s">
        <v>316</v>
      </c>
      <c r="O87" s="30">
        <v>8.1999999999999993</v>
      </c>
    </row>
    <row r="88" spans="1:15" outlineLevel="1" x14ac:dyDescent="0.3">
      <c r="A88" s="4" t="s">
        <v>188</v>
      </c>
      <c r="C88" s="1"/>
      <c r="I88">
        <f>SUBTOTAL(9,I56:I87)</f>
        <v>2600</v>
      </c>
      <c r="J88" s="33">
        <f>SUBTOTAL(9,J56:J87)</f>
        <v>2723.3</v>
      </c>
      <c r="K88" s="33">
        <f>SUBTOTAL(9,K56:K87)</f>
        <v>123.30000000000007</v>
      </c>
      <c r="M88" s="21"/>
    </row>
    <row r="89" spans="1:15" x14ac:dyDescent="0.3">
      <c r="A89" s="4" t="s">
        <v>189</v>
      </c>
      <c r="C89" s="1"/>
      <c r="I89">
        <f>SUBTOTAL(9,I2:I87)</f>
        <v>7240</v>
      </c>
      <c r="J89" s="33">
        <f>SUBTOTAL(9,J2:J87)</f>
        <v>6554.3099999999995</v>
      </c>
      <c r="K89" s="33">
        <f>SUBTOTAL(9,K2:K87)</f>
        <v>-685.69</v>
      </c>
      <c r="M89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8F66-7CE2-4FE8-84C0-2AD18E2277B6}">
  <dimension ref="A1:O76"/>
  <sheetViews>
    <sheetView topLeftCell="A52" workbookViewId="0">
      <selection activeCell="A2" sqref="A2:M76"/>
    </sheetView>
  </sheetViews>
  <sheetFormatPr defaultRowHeight="14.4" outlineLevelRow="2" x14ac:dyDescent="0.3"/>
  <cols>
    <col min="3" max="3" width="9.5546875" bestFit="1" customWidth="1"/>
    <col min="4" max="4" width="17.6640625" bestFit="1" customWidth="1"/>
    <col min="5" max="5" width="14.33203125" bestFit="1" customWidth="1"/>
    <col min="7" max="7" width="12.6640625" bestFit="1" customWidth="1"/>
    <col min="9" max="9" width="8.88671875" style="35"/>
    <col min="10" max="11" width="8.88671875" style="33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35" t="s">
        <v>9</v>
      </c>
      <c r="J1" s="33" t="s">
        <v>10</v>
      </c>
      <c r="K1" s="33" t="s">
        <v>11</v>
      </c>
      <c r="L1" t="s">
        <v>12</v>
      </c>
      <c r="M1" t="s">
        <v>13</v>
      </c>
    </row>
    <row r="2" spans="1:13" s="36" customFormat="1" outlineLevel="2" x14ac:dyDescent="0.3">
      <c r="A2" s="36" t="s">
        <v>14</v>
      </c>
      <c r="B2" s="36">
        <v>2</v>
      </c>
      <c r="C2" s="37">
        <v>44820</v>
      </c>
      <c r="D2" s="36" t="s">
        <v>43</v>
      </c>
      <c r="E2" s="36" t="s">
        <v>34</v>
      </c>
      <c r="F2" s="36" t="s">
        <v>17</v>
      </c>
      <c r="G2" s="36" t="s">
        <v>18</v>
      </c>
      <c r="H2" s="36">
        <v>260</v>
      </c>
      <c r="I2" s="38">
        <v>100</v>
      </c>
      <c r="J2" s="39">
        <v>0</v>
      </c>
      <c r="K2" s="39">
        <f>J2-I2</f>
        <v>-100</v>
      </c>
      <c r="M2" s="36" t="s">
        <v>317</v>
      </c>
    </row>
    <row r="3" spans="1:13" s="36" customFormat="1" outlineLevel="2" x14ac:dyDescent="0.3">
      <c r="A3" s="36" t="s">
        <v>14</v>
      </c>
      <c r="B3" s="36">
        <v>2</v>
      </c>
      <c r="C3" s="37">
        <v>44821</v>
      </c>
      <c r="D3" s="36" t="s">
        <v>36</v>
      </c>
      <c r="E3" s="36" t="s">
        <v>40</v>
      </c>
      <c r="F3" s="36" t="s">
        <v>17</v>
      </c>
      <c r="G3" s="36" t="s">
        <v>32</v>
      </c>
      <c r="H3" s="36">
        <v>800</v>
      </c>
      <c r="I3" s="38">
        <v>100</v>
      </c>
      <c r="J3" s="39">
        <v>0</v>
      </c>
      <c r="K3" s="39">
        <f t="shared" ref="K3:K34" si="0">J3-I3</f>
        <v>-100</v>
      </c>
      <c r="M3" s="36" t="s">
        <v>318</v>
      </c>
    </row>
    <row r="4" spans="1:13" s="36" customFormat="1" outlineLevel="2" x14ac:dyDescent="0.3">
      <c r="A4" s="36" t="s">
        <v>14</v>
      </c>
      <c r="B4" s="36">
        <v>2</v>
      </c>
      <c r="C4" s="37">
        <v>44822</v>
      </c>
      <c r="D4" s="36" t="s">
        <v>22</v>
      </c>
      <c r="E4" s="36" t="s">
        <v>15</v>
      </c>
      <c r="F4" s="36" t="s">
        <v>17</v>
      </c>
      <c r="G4" s="36" t="s">
        <v>32</v>
      </c>
      <c r="H4" s="36">
        <v>340</v>
      </c>
      <c r="I4" s="38">
        <v>100</v>
      </c>
      <c r="J4" s="39">
        <v>0</v>
      </c>
      <c r="K4" s="39">
        <f t="shared" si="0"/>
        <v>-100</v>
      </c>
      <c r="M4" s="36" t="s">
        <v>319</v>
      </c>
    </row>
    <row r="5" spans="1:13" s="36" customFormat="1" outlineLevel="2" x14ac:dyDescent="0.3">
      <c r="A5" s="36" t="s">
        <v>14</v>
      </c>
      <c r="B5" s="36">
        <v>2</v>
      </c>
      <c r="C5" s="37">
        <v>44822</v>
      </c>
      <c r="D5" s="36" t="s">
        <v>35</v>
      </c>
      <c r="E5" s="36" t="s">
        <v>37</v>
      </c>
      <c r="F5" s="36" t="s">
        <v>17</v>
      </c>
      <c r="G5" s="36" t="s">
        <v>18</v>
      </c>
      <c r="H5" s="36">
        <v>230</v>
      </c>
      <c r="I5" s="38">
        <v>100</v>
      </c>
      <c r="J5" s="39">
        <v>0</v>
      </c>
      <c r="K5" s="39">
        <f t="shared" si="0"/>
        <v>-100</v>
      </c>
      <c r="M5" s="36" t="s">
        <v>320</v>
      </c>
    </row>
    <row r="6" spans="1:13" outlineLevel="1" x14ac:dyDescent="0.3">
      <c r="A6" s="40" t="s">
        <v>186</v>
      </c>
      <c r="C6" s="1"/>
      <c r="I6" s="35">
        <f>SUBTOTAL(9,I2:I5)</f>
        <v>400</v>
      </c>
      <c r="J6" s="33">
        <f>SUBTOTAL(9,J2:J5)</f>
        <v>0</v>
      </c>
      <c r="K6" s="33">
        <f>SUBTOTAL(9,K2:K5)</f>
        <v>-400</v>
      </c>
    </row>
    <row r="7" spans="1:13" s="36" customFormat="1" outlineLevel="2" x14ac:dyDescent="0.3">
      <c r="A7" s="36" t="s">
        <v>44</v>
      </c>
      <c r="B7" s="36">
        <v>2</v>
      </c>
      <c r="C7" s="37">
        <v>44820</v>
      </c>
      <c r="D7" s="36" t="s">
        <v>321</v>
      </c>
      <c r="E7" s="36" t="s">
        <v>90</v>
      </c>
      <c r="F7" s="36" t="s">
        <v>17</v>
      </c>
      <c r="G7" s="36" t="s">
        <v>28</v>
      </c>
      <c r="H7" s="36">
        <v>2.5</v>
      </c>
      <c r="I7" s="38">
        <v>100</v>
      </c>
      <c r="J7" s="39">
        <v>0</v>
      </c>
      <c r="K7" s="39">
        <f t="shared" si="0"/>
        <v>-100</v>
      </c>
      <c r="M7" s="36" t="s">
        <v>49</v>
      </c>
    </row>
    <row r="8" spans="1:13" s="36" customFormat="1" outlineLevel="2" x14ac:dyDescent="0.3">
      <c r="A8" s="36" t="s">
        <v>44</v>
      </c>
      <c r="B8" s="36">
        <v>2</v>
      </c>
      <c r="C8" s="37">
        <v>44820</v>
      </c>
      <c r="D8" s="36" t="s">
        <v>216</v>
      </c>
      <c r="E8" s="36" t="s">
        <v>273</v>
      </c>
      <c r="F8" s="36" t="s">
        <v>17</v>
      </c>
      <c r="G8" s="36" t="s">
        <v>32</v>
      </c>
      <c r="H8" s="36">
        <v>125</v>
      </c>
      <c r="I8" s="38">
        <v>100</v>
      </c>
      <c r="J8" s="39">
        <v>0</v>
      </c>
      <c r="K8" s="39">
        <f t="shared" si="0"/>
        <v>-100</v>
      </c>
      <c r="M8" s="36" t="s">
        <v>49</v>
      </c>
    </row>
    <row r="9" spans="1:13" s="36" customFormat="1" outlineLevel="2" x14ac:dyDescent="0.3">
      <c r="A9" s="36" t="s">
        <v>44</v>
      </c>
      <c r="B9" s="36">
        <v>2</v>
      </c>
      <c r="C9" s="37">
        <v>44821</v>
      </c>
      <c r="D9" s="36" t="s">
        <v>261</v>
      </c>
      <c r="E9" s="36" t="s">
        <v>122</v>
      </c>
      <c r="F9" s="36" t="s">
        <v>17</v>
      </c>
      <c r="G9" s="36" t="s">
        <v>28</v>
      </c>
      <c r="H9" s="36">
        <v>24.5</v>
      </c>
      <c r="I9" s="38">
        <v>100</v>
      </c>
      <c r="J9" s="39">
        <v>0</v>
      </c>
      <c r="K9" s="39">
        <f t="shared" si="0"/>
        <v>-100</v>
      </c>
      <c r="M9" s="36" t="s">
        <v>322</v>
      </c>
    </row>
    <row r="10" spans="1:13" s="36" customFormat="1" outlineLevel="2" x14ac:dyDescent="0.3">
      <c r="A10" s="36" t="s">
        <v>44</v>
      </c>
      <c r="B10" s="36">
        <v>2</v>
      </c>
      <c r="C10" s="37">
        <v>44821</v>
      </c>
      <c r="D10" s="36" t="s">
        <v>323</v>
      </c>
      <c r="E10" s="36" t="s">
        <v>79</v>
      </c>
      <c r="F10" s="36" t="s">
        <v>17</v>
      </c>
      <c r="G10" s="36" t="s">
        <v>28</v>
      </c>
      <c r="H10" s="36">
        <v>47.5</v>
      </c>
      <c r="I10" s="38">
        <v>100</v>
      </c>
      <c r="J10" s="39">
        <v>0</v>
      </c>
      <c r="K10" s="39">
        <f t="shared" si="0"/>
        <v>-100</v>
      </c>
      <c r="M10" s="36" t="s">
        <v>324</v>
      </c>
    </row>
    <row r="11" spans="1:13" s="36" customFormat="1" outlineLevel="2" x14ac:dyDescent="0.3">
      <c r="A11" s="36" t="s">
        <v>44</v>
      </c>
      <c r="B11" s="36">
        <v>2</v>
      </c>
      <c r="C11" s="37">
        <v>44821</v>
      </c>
      <c r="D11" s="36" t="s">
        <v>139</v>
      </c>
      <c r="E11" s="36" t="s">
        <v>325</v>
      </c>
      <c r="F11" s="36" t="s">
        <v>17</v>
      </c>
      <c r="G11" s="36" t="s">
        <v>28</v>
      </c>
      <c r="H11" s="36">
        <v>-6.5</v>
      </c>
      <c r="I11" s="38">
        <v>100</v>
      </c>
      <c r="J11" s="39">
        <v>0</v>
      </c>
      <c r="K11" s="39">
        <f t="shared" si="0"/>
        <v>-100</v>
      </c>
      <c r="M11" s="36" t="s">
        <v>326</v>
      </c>
    </row>
    <row r="12" spans="1:13" s="36" customFormat="1" outlineLevel="2" x14ac:dyDescent="0.3">
      <c r="A12" s="36" t="s">
        <v>44</v>
      </c>
      <c r="B12" s="36">
        <v>2</v>
      </c>
      <c r="C12" s="37">
        <v>44821</v>
      </c>
      <c r="D12" s="36" t="s">
        <v>138</v>
      </c>
      <c r="E12" s="36" t="s">
        <v>269</v>
      </c>
      <c r="F12" s="36" t="s">
        <v>17</v>
      </c>
      <c r="G12" s="36" t="s">
        <v>28</v>
      </c>
      <c r="H12" s="36">
        <v>11</v>
      </c>
      <c r="I12" s="38">
        <v>100</v>
      </c>
      <c r="J12" s="39">
        <v>0</v>
      </c>
      <c r="K12" s="39">
        <f t="shared" si="0"/>
        <v>-100</v>
      </c>
      <c r="M12" s="36" t="s">
        <v>327</v>
      </c>
    </row>
    <row r="13" spans="1:13" s="5" customFormat="1" outlineLevel="2" x14ac:dyDescent="0.3">
      <c r="A13" s="5" t="s">
        <v>44</v>
      </c>
      <c r="B13" s="5">
        <v>2</v>
      </c>
      <c r="C13" s="6">
        <v>44821</v>
      </c>
      <c r="D13" s="5" t="s">
        <v>202</v>
      </c>
      <c r="E13" s="5" t="s">
        <v>67</v>
      </c>
      <c r="F13" s="5" t="s">
        <v>17</v>
      </c>
      <c r="G13" s="5" t="s">
        <v>28</v>
      </c>
      <c r="H13" s="5">
        <v>-1.5</v>
      </c>
      <c r="I13" s="41">
        <v>0</v>
      </c>
      <c r="J13" s="32">
        <v>0</v>
      </c>
      <c r="K13" s="32">
        <f t="shared" si="0"/>
        <v>0</v>
      </c>
      <c r="M13" s="5" t="s">
        <v>49</v>
      </c>
    </row>
    <row r="14" spans="1:13" s="36" customFormat="1" outlineLevel="2" x14ac:dyDescent="0.3">
      <c r="A14" s="36" t="s">
        <v>44</v>
      </c>
      <c r="B14" s="36">
        <v>2</v>
      </c>
      <c r="C14" s="37">
        <v>44821</v>
      </c>
      <c r="D14" s="36" t="s">
        <v>112</v>
      </c>
      <c r="E14" s="36" t="s">
        <v>328</v>
      </c>
      <c r="F14" s="36" t="s">
        <v>17</v>
      </c>
      <c r="G14" s="36" t="s">
        <v>28</v>
      </c>
      <c r="H14" s="36">
        <v>-8.5</v>
      </c>
      <c r="I14" s="38">
        <v>100</v>
      </c>
      <c r="J14" s="39">
        <v>0</v>
      </c>
      <c r="K14" s="39">
        <f t="shared" si="0"/>
        <v>-100</v>
      </c>
      <c r="M14" s="36" t="s">
        <v>326</v>
      </c>
    </row>
    <row r="15" spans="1:13" s="5" customFormat="1" outlineLevel="2" x14ac:dyDescent="0.3">
      <c r="A15" s="5" t="s">
        <v>44</v>
      </c>
      <c r="B15" s="5">
        <v>2</v>
      </c>
      <c r="C15" s="6">
        <v>44821</v>
      </c>
      <c r="D15" s="5" t="s">
        <v>329</v>
      </c>
      <c r="E15" s="5" t="s">
        <v>330</v>
      </c>
      <c r="F15" s="5" t="s">
        <v>17</v>
      </c>
      <c r="G15" s="5" t="s">
        <v>28</v>
      </c>
      <c r="H15" s="5">
        <v>-14</v>
      </c>
      <c r="I15" s="41">
        <v>0</v>
      </c>
      <c r="J15" s="32">
        <v>0</v>
      </c>
      <c r="K15" s="32">
        <f t="shared" si="0"/>
        <v>0</v>
      </c>
      <c r="M15" s="5" t="s">
        <v>177</v>
      </c>
    </row>
    <row r="16" spans="1:13" s="36" customFormat="1" outlineLevel="2" x14ac:dyDescent="0.3">
      <c r="A16" s="36" t="s">
        <v>44</v>
      </c>
      <c r="B16" s="36">
        <v>2</v>
      </c>
      <c r="C16" s="37">
        <v>44821</v>
      </c>
      <c r="D16" s="36" t="s">
        <v>331</v>
      </c>
      <c r="E16" s="36" t="s">
        <v>332</v>
      </c>
      <c r="F16" s="36" t="s">
        <v>17</v>
      </c>
      <c r="G16" s="36" t="s">
        <v>28</v>
      </c>
      <c r="H16" s="36">
        <v>-14</v>
      </c>
      <c r="I16" s="38">
        <v>100</v>
      </c>
      <c r="J16" s="39">
        <v>0</v>
      </c>
      <c r="K16" s="39">
        <f t="shared" si="0"/>
        <v>-100</v>
      </c>
      <c r="M16" s="36" t="s">
        <v>271</v>
      </c>
    </row>
    <row r="17" spans="1:13" s="36" customFormat="1" outlineLevel="2" x14ac:dyDescent="0.3">
      <c r="A17" s="36" t="s">
        <v>44</v>
      </c>
      <c r="B17" s="36">
        <v>2</v>
      </c>
      <c r="C17" s="37">
        <v>44821</v>
      </c>
      <c r="D17" s="36" t="s">
        <v>47</v>
      </c>
      <c r="E17" s="36" t="s">
        <v>333</v>
      </c>
      <c r="F17" s="36" t="s">
        <v>17</v>
      </c>
      <c r="G17" s="36" t="s">
        <v>28</v>
      </c>
      <c r="H17" s="36">
        <v>-15.5</v>
      </c>
      <c r="I17" s="38">
        <v>100</v>
      </c>
      <c r="J17" s="39">
        <v>0</v>
      </c>
      <c r="K17" s="39">
        <f t="shared" si="0"/>
        <v>-100</v>
      </c>
      <c r="M17" s="36" t="s">
        <v>177</v>
      </c>
    </row>
    <row r="18" spans="1:13" s="36" customFormat="1" outlineLevel="2" x14ac:dyDescent="0.3">
      <c r="A18" s="36" t="s">
        <v>44</v>
      </c>
      <c r="B18" s="36">
        <v>2</v>
      </c>
      <c r="C18" s="37">
        <v>44821</v>
      </c>
      <c r="D18" s="36" t="s">
        <v>241</v>
      </c>
      <c r="E18" s="36" t="s">
        <v>334</v>
      </c>
      <c r="F18" s="36" t="s">
        <v>17</v>
      </c>
      <c r="G18" s="36" t="s">
        <v>28</v>
      </c>
      <c r="H18" s="36">
        <v>-11</v>
      </c>
      <c r="I18" s="38">
        <v>100</v>
      </c>
      <c r="J18" s="39">
        <v>0</v>
      </c>
      <c r="K18" s="39">
        <f t="shared" si="0"/>
        <v>-100</v>
      </c>
      <c r="M18" s="36" t="s">
        <v>77</v>
      </c>
    </row>
    <row r="19" spans="1:13" s="36" customFormat="1" outlineLevel="2" x14ac:dyDescent="0.3">
      <c r="A19" s="36" t="s">
        <v>44</v>
      </c>
      <c r="B19" s="36">
        <v>2</v>
      </c>
      <c r="C19" s="37">
        <v>44821</v>
      </c>
      <c r="D19" s="36" t="s">
        <v>135</v>
      </c>
      <c r="E19" s="36" t="s">
        <v>68</v>
      </c>
      <c r="F19" s="36" t="s">
        <v>17</v>
      </c>
      <c r="G19" s="36" t="s">
        <v>28</v>
      </c>
      <c r="H19" s="36">
        <v>28</v>
      </c>
      <c r="I19" s="38">
        <v>100</v>
      </c>
      <c r="J19" s="39">
        <v>0</v>
      </c>
      <c r="K19" s="39">
        <f t="shared" si="0"/>
        <v>-100</v>
      </c>
      <c r="M19" s="36" t="s">
        <v>116</v>
      </c>
    </row>
    <row r="20" spans="1:13" s="9" customFormat="1" outlineLevel="2" x14ac:dyDescent="0.3">
      <c r="A20" s="9" t="s">
        <v>44</v>
      </c>
      <c r="B20" s="9">
        <v>2</v>
      </c>
      <c r="C20" s="10">
        <v>44821</v>
      </c>
      <c r="D20" s="9" t="s">
        <v>118</v>
      </c>
      <c r="E20" s="9" t="s">
        <v>46</v>
      </c>
      <c r="F20" s="9" t="s">
        <v>17</v>
      </c>
      <c r="G20" s="9" t="s">
        <v>28</v>
      </c>
      <c r="H20" s="9">
        <v>-3.5</v>
      </c>
      <c r="I20" s="42">
        <v>100</v>
      </c>
      <c r="J20" s="29">
        <v>190.9</v>
      </c>
      <c r="K20" s="29">
        <f t="shared" si="0"/>
        <v>90.9</v>
      </c>
      <c r="M20" s="9" t="s">
        <v>92</v>
      </c>
    </row>
    <row r="21" spans="1:13" s="9" customFormat="1" outlineLevel="2" x14ac:dyDescent="0.3">
      <c r="A21" s="9" t="s">
        <v>44</v>
      </c>
      <c r="B21" s="9">
        <v>2</v>
      </c>
      <c r="C21" s="10">
        <v>44821</v>
      </c>
      <c r="D21" s="9" t="s">
        <v>118</v>
      </c>
      <c r="E21" s="9" t="s">
        <v>46</v>
      </c>
      <c r="F21" s="9" t="s">
        <v>17</v>
      </c>
      <c r="G21" s="9" t="s">
        <v>32</v>
      </c>
      <c r="H21" s="9">
        <v>-165</v>
      </c>
      <c r="I21" s="42">
        <v>100</v>
      </c>
      <c r="J21" s="29">
        <v>158.82</v>
      </c>
      <c r="K21" s="29">
        <f t="shared" si="0"/>
        <v>58.819999999999993</v>
      </c>
      <c r="M21" s="9" t="s">
        <v>335</v>
      </c>
    </row>
    <row r="22" spans="1:13" s="9" customFormat="1" outlineLevel="2" x14ac:dyDescent="0.3">
      <c r="A22" s="9" t="s">
        <v>44</v>
      </c>
      <c r="B22" s="9">
        <v>2</v>
      </c>
      <c r="C22" s="10">
        <v>44821</v>
      </c>
      <c r="D22" s="9" t="s">
        <v>336</v>
      </c>
      <c r="E22" s="9" t="s">
        <v>221</v>
      </c>
      <c r="F22" s="9" t="s">
        <v>17</v>
      </c>
      <c r="G22" s="9" t="s">
        <v>28</v>
      </c>
      <c r="H22" s="9">
        <v>-3</v>
      </c>
      <c r="I22" s="42">
        <v>100</v>
      </c>
      <c r="J22" s="29">
        <v>195.23</v>
      </c>
      <c r="K22" s="29">
        <f t="shared" si="0"/>
        <v>95.22999999999999</v>
      </c>
      <c r="M22" s="9" t="s">
        <v>337</v>
      </c>
    </row>
    <row r="23" spans="1:13" s="9" customFormat="1" outlineLevel="2" x14ac:dyDescent="0.3">
      <c r="A23" s="9" t="s">
        <v>44</v>
      </c>
      <c r="B23" s="9">
        <v>2</v>
      </c>
      <c r="C23" s="10">
        <v>44821</v>
      </c>
      <c r="D23" s="9" t="s">
        <v>336</v>
      </c>
      <c r="E23" s="9" t="s">
        <v>221</v>
      </c>
      <c r="F23" s="9" t="s">
        <v>17</v>
      </c>
      <c r="G23" s="9" t="s">
        <v>32</v>
      </c>
      <c r="H23" s="9">
        <v>-145</v>
      </c>
      <c r="I23" s="42">
        <v>100</v>
      </c>
      <c r="J23" s="29">
        <v>168.96</v>
      </c>
      <c r="K23" s="29">
        <f t="shared" si="0"/>
        <v>68.960000000000008</v>
      </c>
      <c r="M23" s="9" t="s">
        <v>338</v>
      </c>
    </row>
    <row r="24" spans="1:13" s="36" customFormat="1" outlineLevel="2" x14ac:dyDescent="0.3">
      <c r="A24" s="36" t="s">
        <v>44</v>
      </c>
      <c r="B24" s="36">
        <v>2</v>
      </c>
      <c r="C24" s="37">
        <v>44821</v>
      </c>
      <c r="D24" s="36" t="s">
        <v>339</v>
      </c>
      <c r="E24" s="36" t="s">
        <v>248</v>
      </c>
      <c r="F24" s="36" t="s">
        <v>17</v>
      </c>
      <c r="G24" s="36" t="s">
        <v>28</v>
      </c>
      <c r="H24" s="36">
        <v>17</v>
      </c>
      <c r="I24" s="38">
        <v>100</v>
      </c>
      <c r="J24" s="39">
        <v>0</v>
      </c>
      <c r="K24" s="39">
        <f t="shared" si="0"/>
        <v>-100</v>
      </c>
      <c r="M24" s="36" t="s">
        <v>119</v>
      </c>
    </row>
    <row r="25" spans="1:13" s="36" customFormat="1" outlineLevel="2" x14ac:dyDescent="0.3">
      <c r="A25" s="36" t="s">
        <v>44</v>
      </c>
      <c r="B25" s="36">
        <v>2</v>
      </c>
      <c r="C25" s="37">
        <v>44821</v>
      </c>
      <c r="D25" s="36" t="s">
        <v>340</v>
      </c>
      <c r="E25" s="36" t="s">
        <v>99</v>
      </c>
      <c r="F25" s="36" t="s">
        <v>17</v>
      </c>
      <c r="G25" s="36" t="s">
        <v>28</v>
      </c>
      <c r="H25" s="36">
        <v>-8.5</v>
      </c>
      <c r="I25" s="38">
        <v>100</v>
      </c>
      <c r="J25" s="39">
        <v>0</v>
      </c>
      <c r="K25" s="39">
        <f t="shared" si="0"/>
        <v>-100</v>
      </c>
      <c r="M25" s="36" t="s">
        <v>77</v>
      </c>
    </row>
    <row r="26" spans="1:13" s="9" customFormat="1" outlineLevel="2" x14ac:dyDescent="0.3">
      <c r="A26" s="9" t="s">
        <v>44</v>
      </c>
      <c r="B26" s="9">
        <v>2</v>
      </c>
      <c r="C26" s="10">
        <v>44821</v>
      </c>
      <c r="D26" s="9" t="s">
        <v>341</v>
      </c>
      <c r="E26" s="9" t="s">
        <v>91</v>
      </c>
      <c r="F26" s="9" t="s">
        <v>17</v>
      </c>
      <c r="G26" s="9" t="s">
        <v>28</v>
      </c>
      <c r="H26" s="9">
        <v>17</v>
      </c>
      <c r="I26" s="42">
        <v>100</v>
      </c>
      <c r="J26" s="29">
        <v>190.9</v>
      </c>
      <c r="K26" s="29">
        <f t="shared" si="0"/>
        <v>90.9</v>
      </c>
      <c r="M26" s="9" t="s">
        <v>119</v>
      </c>
    </row>
    <row r="27" spans="1:13" s="9" customFormat="1" outlineLevel="2" x14ac:dyDescent="0.3">
      <c r="A27" s="9" t="s">
        <v>44</v>
      </c>
      <c r="B27" s="9">
        <v>2</v>
      </c>
      <c r="C27" s="10">
        <v>44821</v>
      </c>
      <c r="D27" s="9" t="s">
        <v>256</v>
      </c>
      <c r="E27" s="9" t="s">
        <v>103</v>
      </c>
      <c r="F27" s="9" t="s">
        <v>17</v>
      </c>
      <c r="G27" s="9" t="s">
        <v>28</v>
      </c>
      <c r="H27" s="9">
        <v>3</v>
      </c>
      <c r="I27" s="42">
        <v>100</v>
      </c>
      <c r="J27" s="29">
        <v>190.9</v>
      </c>
      <c r="K27" s="29">
        <f t="shared" si="0"/>
        <v>90.9</v>
      </c>
      <c r="M27" s="9" t="s">
        <v>49</v>
      </c>
    </row>
    <row r="28" spans="1:13" s="9" customFormat="1" outlineLevel="2" x14ac:dyDescent="0.3">
      <c r="A28" s="9" t="s">
        <v>44</v>
      </c>
      <c r="B28" s="9">
        <v>2</v>
      </c>
      <c r="C28" s="10">
        <v>44821</v>
      </c>
      <c r="D28" s="9" t="s">
        <v>256</v>
      </c>
      <c r="E28" s="9" t="s">
        <v>103</v>
      </c>
      <c r="F28" s="9" t="s">
        <v>17</v>
      </c>
      <c r="G28" s="9" t="s">
        <v>32</v>
      </c>
      <c r="H28" s="9">
        <v>120</v>
      </c>
      <c r="I28" s="42">
        <v>100</v>
      </c>
      <c r="J28" s="29">
        <v>220</v>
      </c>
      <c r="K28" s="29">
        <f t="shared" si="0"/>
        <v>120</v>
      </c>
      <c r="M28" s="9" t="s">
        <v>49</v>
      </c>
    </row>
    <row r="29" spans="1:13" s="9" customFormat="1" outlineLevel="2" x14ac:dyDescent="0.3">
      <c r="A29" s="9" t="s">
        <v>44</v>
      </c>
      <c r="B29" s="9">
        <v>2</v>
      </c>
      <c r="C29" s="10">
        <v>44821</v>
      </c>
      <c r="D29" s="9" t="s">
        <v>268</v>
      </c>
      <c r="E29" s="9" t="s">
        <v>109</v>
      </c>
      <c r="F29" s="9" t="s">
        <v>17</v>
      </c>
      <c r="G29" s="9" t="s">
        <v>28</v>
      </c>
      <c r="H29" s="9">
        <v>-31</v>
      </c>
      <c r="I29" s="42">
        <v>100</v>
      </c>
      <c r="J29" s="29">
        <v>190.9</v>
      </c>
      <c r="K29" s="29">
        <f>J29-I29</f>
        <v>90.9</v>
      </c>
      <c r="M29" s="9" t="s">
        <v>342</v>
      </c>
    </row>
    <row r="30" spans="1:13" s="9" customFormat="1" outlineLevel="2" x14ac:dyDescent="0.3">
      <c r="A30" s="9" t="s">
        <v>44</v>
      </c>
      <c r="B30" s="9">
        <v>2</v>
      </c>
      <c r="C30" s="10">
        <v>44821</v>
      </c>
      <c r="D30" s="9" t="s">
        <v>133</v>
      </c>
      <c r="E30" s="9" t="s">
        <v>343</v>
      </c>
      <c r="F30" s="9" t="s">
        <v>17</v>
      </c>
      <c r="G30" s="9" t="s">
        <v>28</v>
      </c>
      <c r="H30" s="9">
        <v>-10</v>
      </c>
      <c r="I30" s="42">
        <v>100</v>
      </c>
      <c r="J30" s="29">
        <v>190.9</v>
      </c>
      <c r="K30" s="29">
        <f>J30-I30</f>
        <v>90.9</v>
      </c>
      <c r="M30" s="9" t="s">
        <v>344</v>
      </c>
    </row>
    <row r="31" spans="1:13" s="9" customFormat="1" outlineLevel="2" x14ac:dyDescent="0.3">
      <c r="A31" s="9" t="s">
        <v>44</v>
      </c>
      <c r="B31" s="9">
        <v>2</v>
      </c>
      <c r="C31" s="10">
        <v>44821</v>
      </c>
      <c r="D31" s="9" t="s">
        <v>129</v>
      </c>
      <c r="E31" s="9" t="s">
        <v>56</v>
      </c>
      <c r="F31" s="9" t="s">
        <v>17</v>
      </c>
      <c r="G31" s="9" t="s">
        <v>28</v>
      </c>
      <c r="H31" s="9">
        <v>-13</v>
      </c>
      <c r="I31" s="42">
        <v>100</v>
      </c>
      <c r="J31" s="29">
        <v>190.9</v>
      </c>
      <c r="K31" s="29">
        <f t="shared" si="0"/>
        <v>90.9</v>
      </c>
      <c r="M31" s="9" t="s">
        <v>345</v>
      </c>
    </row>
    <row r="32" spans="1:13" s="9" customFormat="1" outlineLevel="2" x14ac:dyDescent="0.3">
      <c r="A32" s="9" t="s">
        <v>44</v>
      </c>
      <c r="B32" s="9">
        <v>2</v>
      </c>
      <c r="C32" s="10">
        <v>44821</v>
      </c>
      <c r="D32" s="9" t="s">
        <v>249</v>
      </c>
      <c r="E32" s="9" t="s">
        <v>346</v>
      </c>
      <c r="F32" s="9" t="s">
        <v>17</v>
      </c>
      <c r="G32" s="9" t="s">
        <v>28</v>
      </c>
      <c r="H32" s="9">
        <v>-6.5</v>
      </c>
      <c r="I32" s="42">
        <v>100</v>
      </c>
      <c r="J32" s="29">
        <v>186.95</v>
      </c>
      <c r="K32" s="29">
        <f t="shared" si="0"/>
        <v>86.949999999999989</v>
      </c>
      <c r="M32" s="9" t="s">
        <v>134</v>
      </c>
    </row>
    <row r="33" spans="1:15" s="9" customFormat="1" outlineLevel="2" x14ac:dyDescent="0.3">
      <c r="A33" s="9" t="s">
        <v>44</v>
      </c>
      <c r="B33" s="9">
        <v>2</v>
      </c>
      <c r="C33" s="10">
        <v>44821</v>
      </c>
      <c r="D33" s="9" t="s">
        <v>115</v>
      </c>
      <c r="E33" s="9" t="s">
        <v>347</v>
      </c>
      <c r="F33" s="9" t="s">
        <v>17</v>
      </c>
      <c r="G33" s="9" t="s">
        <v>28</v>
      </c>
      <c r="H33" s="9">
        <v>-11.5</v>
      </c>
      <c r="I33" s="42">
        <v>100</v>
      </c>
      <c r="J33" s="29">
        <v>190.9</v>
      </c>
      <c r="K33" s="29">
        <f t="shared" si="0"/>
        <v>90.9</v>
      </c>
      <c r="M33" s="9" t="s">
        <v>345</v>
      </c>
    </row>
    <row r="34" spans="1:15" s="9" customFormat="1" outlineLevel="2" x14ac:dyDescent="0.3">
      <c r="A34" s="9" t="s">
        <v>44</v>
      </c>
      <c r="B34" s="9">
        <v>2</v>
      </c>
      <c r="C34" s="10">
        <v>44821</v>
      </c>
      <c r="D34" s="9" t="s">
        <v>136</v>
      </c>
      <c r="E34" s="9" t="s">
        <v>348</v>
      </c>
      <c r="F34" s="9" t="s">
        <v>17</v>
      </c>
      <c r="G34" s="9" t="s">
        <v>28</v>
      </c>
      <c r="H34" s="9">
        <v>2</v>
      </c>
      <c r="I34" s="42">
        <v>100</v>
      </c>
      <c r="J34" s="29">
        <v>190.9</v>
      </c>
      <c r="K34" s="29">
        <f t="shared" si="0"/>
        <v>90.9</v>
      </c>
      <c r="M34" s="9" t="s">
        <v>49</v>
      </c>
    </row>
    <row r="35" spans="1:15" outlineLevel="1" x14ac:dyDescent="0.3">
      <c r="A35" s="4" t="s">
        <v>187</v>
      </c>
      <c r="C35" s="1"/>
      <c r="I35" s="35">
        <f>SUBTOTAL(9,I7:I34)</f>
        <v>2600</v>
      </c>
      <c r="J35" s="33">
        <f>SUBTOTAL(9,J7:J34)</f>
        <v>2457.1600000000003</v>
      </c>
      <c r="K35" s="33">
        <f>SUBTOTAL(9,K7:K34)</f>
        <v>-142.84000000000003</v>
      </c>
    </row>
    <row r="36" spans="1:15" s="9" customFormat="1" outlineLevel="2" x14ac:dyDescent="0.3">
      <c r="A36" s="9" t="s">
        <v>140</v>
      </c>
      <c r="B36" s="9">
        <v>2</v>
      </c>
      <c r="C36" s="10">
        <v>44819</v>
      </c>
      <c r="D36" s="9" t="s">
        <v>159</v>
      </c>
      <c r="E36" s="9" t="s">
        <v>179</v>
      </c>
      <c r="F36" s="9" t="s">
        <v>205</v>
      </c>
      <c r="G36" s="9" t="s">
        <v>20</v>
      </c>
      <c r="H36" s="9">
        <v>27</v>
      </c>
      <c r="I36" s="42">
        <v>100</v>
      </c>
      <c r="J36" s="29">
        <v>195.23</v>
      </c>
      <c r="K36" s="29">
        <f t="shared" ref="K36:K74" si="1">J36-I36</f>
        <v>95.22999999999999</v>
      </c>
      <c r="M36" s="9" t="s">
        <v>349</v>
      </c>
    </row>
    <row r="37" spans="1:15" s="36" customFormat="1" outlineLevel="2" x14ac:dyDescent="0.3">
      <c r="A37" s="36" t="s">
        <v>140</v>
      </c>
      <c r="B37" s="36">
        <v>2</v>
      </c>
      <c r="C37" s="37">
        <v>44819</v>
      </c>
      <c r="D37" s="36" t="s">
        <v>159</v>
      </c>
      <c r="F37" s="36" t="s">
        <v>185</v>
      </c>
      <c r="G37" s="36" t="s">
        <v>20</v>
      </c>
      <c r="H37" s="36">
        <v>22.5</v>
      </c>
      <c r="I37" s="38">
        <v>0</v>
      </c>
      <c r="J37" s="39">
        <v>0</v>
      </c>
      <c r="K37" s="39">
        <f t="shared" si="1"/>
        <v>0</v>
      </c>
      <c r="M37" s="36" t="s">
        <v>211</v>
      </c>
    </row>
    <row r="38" spans="1:15" s="36" customFormat="1" outlineLevel="2" x14ac:dyDescent="0.3">
      <c r="A38" s="36" t="s">
        <v>140</v>
      </c>
      <c r="B38" s="36">
        <v>2</v>
      </c>
      <c r="C38" s="37">
        <v>44819</v>
      </c>
      <c r="D38" s="36" t="s">
        <v>179</v>
      </c>
      <c r="E38" s="36" t="s">
        <v>159</v>
      </c>
      <c r="F38" s="36" t="s">
        <v>17</v>
      </c>
      <c r="G38" s="36" t="s">
        <v>28</v>
      </c>
      <c r="H38" s="36">
        <v>-2.5</v>
      </c>
      <c r="I38" s="38">
        <v>0</v>
      </c>
      <c r="J38" s="39">
        <v>0</v>
      </c>
      <c r="K38" s="39">
        <f t="shared" si="1"/>
        <v>0</v>
      </c>
      <c r="M38" s="36" t="s">
        <v>350</v>
      </c>
    </row>
    <row r="39" spans="1:15" s="9" customFormat="1" outlineLevel="2" x14ac:dyDescent="0.3">
      <c r="A39" s="9" t="s">
        <v>140</v>
      </c>
      <c r="B39" s="9">
        <v>2</v>
      </c>
      <c r="C39" s="10">
        <v>44822</v>
      </c>
      <c r="D39" s="9" t="s">
        <v>351</v>
      </c>
      <c r="E39" s="9" t="s">
        <v>153</v>
      </c>
      <c r="F39" s="9" t="s">
        <v>17</v>
      </c>
      <c r="G39" s="9" t="s">
        <v>28</v>
      </c>
      <c r="H39" s="9">
        <v>6.5</v>
      </c>
      <c r="I39" s="42">
        <v>100</v>
      </c>
      <c r="J39" s="29">
        <v>190.9</v>
      </c>
      <c r="K39" s="29">
        <f t="shared" si="1"/>
        <v>90.9</v>
      </c>
      <c r="M39" s="9" t="s">
        <v>352</v>
      </c>
      <c r="O39" s="9">
        <v>1</v>
      </c>
    </row>
    <row r="40" spans="1:15" s="36" customFormat="1" outlineLevel="2" x14ac:dyDescent="0.3">
      <c r="A40" s="36" t="s">
        <v>140</v>
      </c>
      <c r="B40" s="36">
        <v>2</v>
      </c>
      <c r="C40" s="37">
        <v>44822</v>
      </c>
      <c r="D40" s="36" t="s">
        <v>153</v>
      </c>
      <c r="F40" s="36" t="s">
        <v>185</v>
      </c>
      <c r="G40" s="36" t="s">
        <v>20</v>
      </c>
      <c r="H40" s="36">
        <v>23.5</v>
      </c>
      <c r="I40" s="38">
        <v>100</v>
      </c>
      <c r="J40" s="39">
        <v>0</v>
      </c>
      <c r="K40" s="39">
        <f t="shared" si="1"/>
        <v>-100</v>
      </c>
      <c r="M40" s="36" t="s">
        <v>353</v>
      </c>
      <c r="O40" s="36">
        <v>1</v>
      </c>
    </row>
    <row r="41" spans="1:15" s="36" customFormat="1" outlineLevel="2" x14ac:dyDescent="0.3">
      <c r="A41" s="36" t="s">
        <v>140</v>
      </c>
      <c r="B41" s="36">
        <v>2</v>
      </c>
      <c r="C41" s="37">
        <v>44822</v>
      </c>
      <c r="D41" s="36" t="s">
        <v>150</v>
      </c>
      <c r="E41" s="36" t="s">
        <v>354</v>
      </c>
      <c r="F41" s="36" t="s">
        <v>17</v>
      </c>
      <c r="G41" s="36" t="s">
        <v>28</v>
      </c>
      <c r="H41" s="36">
        <v>-3.5</v>
      </c>
      <c r="I41" s="38">
        <v>100</v>
      </c>
      <c r="J41" s="39">
        <v>0</v>
      </c>
      <c r="K41" s="39">
        <f t="shared" si="1"/>
        <v>-100</v>
      </c>
      <c r="M41" s="36" t="s">
        <v>350</v>
      </c>
      <c r="O41" s="36">
        <v>1</v>
      </c>
    </row>
    <row r="42" spans="1:15" s="9" customFormat="1" outlineLevel="2" x14ac:dyDescent="0.3">
      <c r="A42" s="9" t="s">
        <v>140</v>
      </c>
      <c r="B42" s="9">
        <v>2</v>
      </c>
      <c r="C42" s="10">
        <v>44822</v>
      </c>
      <c r="D42" s="9" t="s">
        <v>150</v>
      </c>
      <c r="E42" s="9" t="s">
        <v>354</v>
      </c>
      <c r="F42" s="9" t="s">
        <v>17</v>
      </c>
      <c r="G42" s="9" t="s">
        <v>24</v>
      </c>
      <c r="H42" s="9">
        <v>45</v>
      </c>
      <c r="I42" s="42">
        <v>100</v>
      </c>
      <c r="J42" s="29">
        <v>190.9</v>
      </c>
      <c r="K42" s="29">
        <f t="shared" si="1"/>
        <v>90.9</v>
      </c>
      <c r="M42" s="9" t="s">
        <v>355</v>
      </c>
      <c r="O42" s="9">
        <v>1</v>
      </c>
    </row>
    <row r="43" spans="1:15" s="9" customFormat="1" outlineLevel="2" x14ac:dyDescent="0.3">
      <c r="A43" s="9" t="s">
        <v>140</v>
      </c>
      <c r="B43" s="9">
        <v>2</v>
      </c>
      <c r="C43" s="10">
        <v>44822</v>
      </c>
      <c r="D43" s="9" t="s">
        <v>161</v>
      </c>
      <c r="E43" s="9" t="s">
        <v>356</v>
      </c>
      <c r="F43" s="9" t="s">
        <v>17</v>
      </c>
      <c r="G43" s="9" t="s">
        <v>28</v>
      </c>
      <c r="H43" s="9">
        <v>3</v>
      </c>
      <c r="I43" s="42">
        <v>80</v>
      </c>
      <c r="J43" s="29">
        <v>152.72</v>
      </c>
      <c r="K43" s="29">
        <f t="shared" si="1"/>
        <v>72.72</v>
      </c>
      <c r="M43" s="9" t="s">
        <v>49</v>
      </c>
      <c r="O43" s="9">
        <v>1</v>
      </c>
    </row>
    <row r="44" spans="1:15" s="9" customFormat="1" outlineLevel="2" x14ac:dyDescent="0.3">
      <c r="A44" s="9" t="s">
        <v>140</v>
      </c>
      <c r="B44" s="9">
        <v>2</v>
      </c>
      <c r="C44" s="10">
        <v>44822</v>
      </c>
      <c r="D44" s="9" t="s">
        <v>161</v>
      </c>
      <c r="E44" s="9" t="s">
        <v>356</v>
      </c>
      <c r="F44" s="9" t="s">
        <v>17</v>
      </c>
      <c r="G44" s="9" t="s">
        <v>32</v>
      </c>
      <c r="H44" s="9">
        <v>145</v>
      </c>
      <c r="I44" s="42">
        <v>80</v>
      </c>
      <c r="J44" s="29">
        <v>196</v>
      </c>
      <c r="K44" s="29">
        <f t="shared" si="1"/>
        <v>116</v>
      </c>
      <c r="M44" s="9" t="s">
        <v>49</v>
      </c>
      <c r="O44" s="9">
        <v>1</v>
      </c>
    </row>
    <row r="45" spans="1:15" s="9" customFormat="1" outlineLevel="2" x14ac:dyDescent="0.3">
      <c r="A45" s="9" t="s">
        <v>140</v>
      </c>
      <c r="B45" s="9">
        <v>2</v>
      </c>
      <c r="C45" s="10">
        <v>44822</v>
      </c>
      <c r="D45" s="9" t="s">
        <v>161</v>
      </c>
      <c r="F45" s="9" t="s">
        <v>185</v>
      </c>
      <c r="G45" s="9" t="s">
        <v>24</v>
      </c>
      <c r="H45" s="9">
        <v>20.5</v>
      </c>
      <c r="I45" s="42">
        <v>80</v>
      </c>
      <c r="J45" s="29">
        <v>149.76</v>
      </c>
      <c r="K45" s="29">
        <f t="shared" si="1"/>
        <v>69.759999999999991</v>
      </c>
      <c r="M45" s="9" t="s">
        <v>262</v>
      </c>
      <c r="O45" s="9">
        <v>1</v>
      </c>
    </row>
    <row r="46" spans="1:15" s="9" customFormat="1" outlineLevel="2" x14ac:dyDescent="0.3">
      <c r="A46" s="9" t="s">
        <v>140</v>
      </c>
      <c r="B46" s="9">
        <v>2</v>
      </c>
      <c r="C46" s="10">
        <v>44822</v>
      </c>
      <c r="D46" s="9" t="s">
        <v>155</v>
      </c>
      <c r="E46" s="9" t="s">
        <v>50</v>
      </c>
      <c r="F46" s="9" t="s">
        <v>17</v>
      </c>
      <c r="G46" s="9" t="s">
        <v>32</v>
      </c>
      <c r="H46" s="9">
        <v>-120</v>
      </c>
      <c r="I46" s="42">
        <v>80</v>
      </c>
      <c r="J46" s="29">
        <v>146.66</v>
      </c>
      <c r="K46" s="29">
        <f t="shared" si="1"/>
        <v>66.66</v>
      </c>
      <c r="M46" s="9" t="s">
        <v>357</v>
      </c>
      <c r="O46" s="9">
        <v>1</v>
      </c>
    </row>
    <row r="47" spans="1:15" s="9" customFormat="1" outlineLevel="2" x14ac:dyDescent="0.3">
      <c r="A47" s="9" t="s">
        <v>140</v>
      </c>
      <c r="B47" s="9">
        <v>2</v>
      </c>
      <c r="C47" s="10">
        <v>44822</v>
      </c>
      <c r="D47" s="9" t="s">
        <v>155</v>
      </c>
      <c r="E47" s="9" t="s">
        <v>48</v>
      </c>
      <c r="F47" s="9" t="s">
        <v>205</v>
      </c>
      <c r="G47" s="9" t="s">
        <v>20</v>
      </c>
      <c r="H47" s="9">
        <v>23.5</v>
      </c>
      <c r="I47" s="42">
        <v>80</v>
      </c>
      <c r="J47" s="29">
        <v>152.72</v>
      </c>
      <c r="K47" s="29">
        <f t="shared" si="1"/>
        <v>72.72</v>
      </c>
      <c r="M47" s="9" t="s">
        <v>322</v>
      </c>
      <c r="O47" s="9">
        <v>1</v>
      </c>
    </row>
    <row r="48" spans="1:15" s="36" customFormat="1" outlineLevel="2" x14ac:dyDescent="0.3">
      <c r="A48" s="36" t="s">
        <v>140</v>
      </c>
      <c r="B48" s="36">
        <v>2</v>
      </c>
      <c r="C48" s="37">
        <v>44822</v>
      </c>
      <c r="D48" s="36" t="s">
        <v>50</v>
      </c>
      <c r="F48" s="36" t="s">
        <v>185</v>
      </c>
      <c r="G48" s="36" t="s">
        <v>20</v>
      </c>
      <c r="H48" s="36">
        <v>23.5</v>
      </c>
      <c r="I48" s="38">
        <v>80</v>
      </c>
      <c r="J48" s="39">
        <v>0</v>
      </c>
      <c r="K48" s="39">
        <f t="shared" si="1"/>
        <v>-80</v>
      </c>
      <c r="M48" s="36" t="s">
        <v>322</v>
      </c>
      <c r="O48" s="36">
        <v>1</v>
      </c>
    </row>
    <row r="49" spans="1:15" s="9" customFormat="1" outlineLevel="2" x14ac:dyDescent="0.3">
      <c r="A49" s="9" t="s">
        <v>140</v>
      </c>
      <c r="B49" s="9">
        <v>2</v>
      </c>
      <c r="C49" s="10">
        <v>44822</v>
      </c>
      <c r="D49" s="9" t="s">
        <v>358</v>
      </c>
      <c r="E49" s="9" t="s">
        <v>359</v>
      </c>
      <c r="F49" s="9" t="s">
        <v>17</v>
      </c>
      <c r="G49" s="9" t="s">
        <v>28</v>
      </c>
      <c r="H49" s="9">
        <v>-2.5</v>
      </c>
      <c r="I49" s="42">
        <v>100</v>
      </c>
      <c r="J49" s="29">
        <v>190.9</v>
      </c>
      <c r="K49" s="29">
        <f t="shared" si="1"/>
        <v>90.9</v>
      </c>
      <c r="M49" s="9" t="s">
        <v>360</v>
      </c>
      <c r="O49" s="9">
        <v>1</v>
      </c>
    </row>
    <row r="50" spans="1:15" s="36" customFormat="1" outlineLevel="2" x14ac:dyDescent="0.3">
      <c r="A50" s="36" t="s">
        <v>140</v>
      </c>
      <c r="B50" s="36">
        <v>2</v>
      </c>
      <c r="C50" s="37">
        <v>44822</v>
      </c>
      <c r="D50" s="36" t="s">
        <v>358</v>
      </c>
      <c r="E50" s="36" t="s">
        <v>196</v>
      </c>
      <c r="F50" s="36" t="s">
        <v>185</v>
      </c>
      <c r="G50" s="36" t="s">
        <v>24</v>
      </c>
      <c r="H50" s="36">
        <v>20.5</v>
      </c>
      <c r="I50" s="38">
        <v>100</v>
      </c>
      <c r="J50" s="39">
        <v>0</v>
      </c>
      <c r="K50" s="39">
        <f t="shared" si="1"/>
        <v>-100</v>
      </c>
      <c r="O50" s="36">
        <v>1</v>
      </c>
    </row>
    <row r="51" spans="1:15" s="36" customFormat="1" outlineLevel="2" x14ac:dyDescent="0.3">
      <c r="A51" s="36" t="s">
        <v>140</v>
      </c>
      <c r="B51" s="36">
        <v>2</v>
      </c>
      <c r="C51" s="37">
        <v>44822</v>
      </c>
      <c r="D51" s="36" t="s">
        <v>178</v>
      </c>
      <c r="E51" s="36" t="s">
        <v>143</v>
      </c>
      <c r="F51" s="36" t="s">
        <v>17</v>
      </c>
      <c r="G51" s="36" t="s">
        <v>24</v>
      </c>
      <c r="H51" s="36">
        <v>44</v>
      </c>
      <c r="I51" s="38">
        <v>100</v>
      </c>
      <c r="J51" s="39">
        <v>0</v>
      </c>
      <c r="K51" s="39">
        <f t="shared" si="1"/>
        <v>-100</v>
      </c>
      <c r="M51" s="36" t="s">
        <v>361</v>
      </c>
      <c r="O51" s="36">
        <v>1</v>
      </c>
    </row>
    <row r="52" spans="1:15" s="36" customFormat="1" outlineLevel="2" x14ac:dyDescent="0.3">
      <c r="A52" s="36" t="s">
        <v>140</v>
      </c>
      <c r="B52" s="36">
        <v>2</v>
      </c>
      <c r="C52" s="37">
        <v>44822</v>
      </c>
      <c r="D52" s="36" t="s">
        <v>178</v>
      </c>
      <c r="F52" s="36" t="s">
        <v>185</v>
      </c>
      <c r="G52" s="36" t="s">
        <v>24</v>
      </c>
      <c r="H52" s="36">
        <v>23.5</v>
      </c>
      <c r="I52" s="38">
        <v>100</v>
      </c>
      <c r="J52" s="39">
        <v>0</v>
      </c>
      <c r="K52" s="39">
        <f t="shared" si="1"/>
        <v>-100</v>
      </c>
      <c r="M52" s="36" t="s">
        <v>362</v>
      </c>
      <c r="O52" s="36">
        <v>1</v>
      </c>
    </row>
    <row r="53" spans="1:15" s="9" customFormat="1" outlineLevel="2" x14ac:dyDescent="0.3">
      <c r="A53" s="9" t="s">
        <v>140</v>
      </c>
      <c r="B53" s="9">
        <v>2</v>
      </c>
      <c r="C53" s="10">
        <v>44822</v>
      </c>
      <c r="D53" s="9" t="s">
        <v>166</v>
      </c>
      <c r="E53" s="9" t="s">
        <v>363</v>
      </c>
      <c r="F53" s="9" t="s">
        <v>205</v>
      </c>
      <c r="G53" s="9" t="s">
        <v>20</v>
      </c>
      <c r="H53" s="9">
        <v>21.5</v>
      </c>
      <c r="I53" s="42">
        <v>100</v>
      </c>
      <c r="J53" s="29">
        <v>190.9</v>
      </c>
      <c r="K53" s="29">
        <f t="shared" si="1"/>
        <v>90.9</v>
      </c>
      <c r="M53" s="9" t="s">
        <v>228</v>
      </c>
      <c r="O53" s="9">
        <v>1</v>
      </c>
    </row>
    <row r="54" spans="1:15" s="9" customFormat="1" outlineLevel="2" x14ac:dyDescent="0.3">
      <c r="A54" s="9" t="s">
        <v>140</v>
      </c>
      <c r="B54" s="9">
        <v>2</v>
      </c>
      <c r="C54" s="10">
        <v>44822</v>
      </c>
      <c r="D54" s="9" t="s">
        <v>363</v>
      </c>
      <c r="F54" s="9" t="s">
        <v>185</v>
      </c>
      <c r="G54" s="9" t="s">
        <v>20</v>
      </c>
      <c r="H54" s="9">
        <v>23</v>
      </c>
      <c r="I54" s="42">
        <v>100</v>
      </c>
      <c r="J54" s="29">
        <v>195.23</v>
      </c>
      <c r="K54" s="29">
        <f t="shared" si="1"/>
        <v>95.22999999999999</v>
      </c>
      <c r="M54" s="9" t="s">
        <v>228</v>
      </c>
      <c r="O54" s="9">
        <v>1</v>
      </c>
    </row>
    <row r="55" spans="1:15" s="36" customFormat="1" outlineLevel="2" x14ac:dyDescent="0.3">
      <c r="A55" s="36" t="s">
        <v>140</v>
      </c>
      <c r="B55" s="36">
        <v>2</v>
      </c>
      <c r="C55" s="37">
        <v>44822</v>
      </c>
      <c r="D55" s="36" t="s">
        <v>154</v>
      </c>
      <c r="E55" s="36" t="s">
        <v>183</v>
      </c>
      <c r="F55" s="36" t="s">
        <v>17</v>
      </c>
      <c r="G55" s="36" t="s">
        <v>28</v>
      </c>
      <c r="H55" s="36">
        <v>8.5</v>
      </c>
      <c r="I55" s="38">
        <v>100</v>
      </c>
      <c r="J55" s="39">
        <v>0</v>
      </c>
      <c r="K55" s="39">
        <f t="shared" si="1"/>
        <v>-100</v>
      </c>
      <c r="M55" s="36" t="s">
        <v>364</v>
      </c>
      <c r="O55" s="36">
        <v>4</v>
      </c>
    </row>
    <row r="56" spans="1:15" s="5" customFormat="1" outlineLevel="2" x14ac:dyDescent="0.3">
      <c r="A56" s="5" t="s">
        <v>140</v>
      </c>
      <c r="B56" s="5">
        <v>2</v>
      </c>
      <c r="C56" s="6">
        <v>44822</v>
      </c>
      <c r="D56" s="5" t="s">
        <v>154</v>
      </c>
      <c r="E56" s="5" t="s">
        <v>365</v>
      </c>
      <c r="F56" s="5" t="s">
        <v>205</v>
      </c>
      <c r="G56" s="5" t="s">
        <v>20</v>
      </c>
      <c r="H56" s="5">
        <v>20</v>
      </c>
      <c r="I56" s="41">
        <v>0</v>
      </c>
      <c r="J56" s="32">
        <v>0</v>
      </c>
      <c r="K56" s="32">
        <f t="shared" si="1"/>
        <v>0</v>
      </c>
      <c r="M56" s="5" t="s">
        <v>228</v>
      </c>
      <c r="O56" s="5">
        <v>4</v>
      </c>
    </row>
    <row r="57" spans="1:15" s="36" customFormat="1" outlineLevel="2" x14ac:dyDescent="0.3">
      <c r="A57" s="36" t="s">
        <v>140</v>
      </c>
      <c r="B57" s="36">
        <v>2</v>
      </c>
      <c r="C57" s="37">
        <v>44822</v>
      </c>
      <c r="D57" s="36" t="s">
        <v>183</v>
      </c>
      <c r="F57" s="36" t="s">
        <v>185</v>
      </c>
      <c r="G57" s="36" t="s">
        <v>20</v>
      </c>
      <c r="H57" s="36">
        <v>23.5</v>
      </c>
      <c r="I57" s="38">
        <v>80</v>
      </c>
      <c r="J57" s="39">
        <v>0</v>
      </c>
      <c r="K57" s="39">
        <f t="shared" si="1"/>
        <v>-80</v>
      </c>
      <c r="M57" s="36" t="s">
        <v>322</v>
      </c>
      <c r="O57" s="36">
        <v>4</v>
      </c>
    </row>
    <row r="58" spans="1:15" s="9" customFormat="1" outlineLevel="2" x14ac:dyDescent="0.3">
      <c r="A58" s="9" t="s">
        <v>140</v>
      </c>
      <c r="B58" s="9">
        <v>2</v>
      </c>
      <c r="C58" s="10">
        <v>44822</v>
      </c>
      <c r="D58" s="9" t="s">
        <v>152</v>
      </c>
      <c r="E58" s="9" t="s">
        <v>182</v>
      </c>
      <c r="F58" s="9" t="s">
        <v>17</v>
      </c>
      <c r="G58" s="9" t="s">
        <v>28</v>
      </c>
      <c r="H58" s="9">
        <v>10.5</v>
      </c>
      <c r="I58" s="42">
        <v>80</v>
      </c>
      <c r="J58" s="29">
        <v>152.72</v>
      </c>
      <c r="K58" s="29">
        <f t="shared" si="1"/>
        <v>72.72</v>
      </c>
      <c r="M58" s="9" t="s">
        <v>327</v>
      </c>
      <c r="O58" s="9">
        <v>4</v>
      </c>
    </row>
    <row r="59" spans="1:15" s="36" customFormat="1" outlineLevel="2" x14ac:dyDescent="0.3">
      <c r="A59" s="36" t="s">
        <v>140</v>
      </c>
      <c r="B59" s="36">
        <v>2</v>
      </c>
      <c r="C59" s="37">
        <v>44822</v>
      </c>
      <c r="D59" s="36" t="s">
        <v>152</v>
      </c>
      <c r="E59" s="36" t="s">
        <v>182</v>
      </c>
      <c r="F59" s="36" t="s">
        <v>205</v>
      </c>
      <c r="G59" s="36" t="s">
        <v>20</v>
      </c>
      <c r="H59" s="36">
        <v>23</v>
      </c>
      <c r="I59" s="38">
        <v>80</v>
      </c>
      <c r="J59" s="39">
        <v>0</v>
      </c>
      <c r="K59" s="39">
        <f t="shared" si="1"/>
        <v>-80</v>
      </c>
      <c r="M59" s="36" t="s">
        <v>322</v>
      </c>
      <c r="O59" s="36">
        <v>4</v>
      </c>
    </row>
    <row r="60" spans="1:15" s="9" customFormat="1" outlineLevel="2" x14ac:dyDescent="0.3">
      <c r="A60" s="9" t="s">
        <v>140</v>
      </c>
      <c r="B60" s="9">
        <v>2</v>
      </c>
      <c r="C60" s="10">
        <v>44822</v>
      </c>
      <c r="D60" s="9" t="s">
        <v>152</v>
      </c>
      <c r="F60" s="9" t="s">
        <v>185</v>
      </c>
      <c r="G60" s="9" t="s">
        <v>24</v>
      </c>
      <c r="H60" s="9">
        <v>17.5</v>
      </c>
      <c r="I60" s="42">
        <v>100</v>
      </c>
      <c r="J60" s="29">
        <v>200</v>
      </c>
      <c r="K60" s="29">
        <f t="shared" si="1"/>
        <v>100</v>
      </c>
      <c r="M60" s="9" t="s">
        <v>366</v>
      </c>
      <c r="O60" s="9">
        <v>4</v>
      </c>
    </row>
    <row r="61" spans="1:15" s="36" customFormat="1" outlineLevel="2" x14ac:dyDescent="0.3">
      <c r="A61" s="36" t="s">
        <v>140</v>
      </c>
      <c r="B61" s="36">
        <v>2</v>
      </c>
      <c r="C61" s="37">
        <v>44822</v>
      </c>
      <c r="D61" s="36" t="s">
        <v>182</v>
      </c>
      <c r="F61" s="36" t="s">
        <v>185</v>
      </c>
      <c r="G61" s="36" t="s">
        <v>20</v>
      </c>
      <c r="H61" s="36">
        <v>27.5</v>
      </c>
      <c r="I61" s="38">
        <v>0</v>
      </c>
      <c r="J61" s="39">
        <v>0</v>
      </c>
      <c r="K61" s="39">
        <f t="shared" si="1"/>
        <v>0</v>
      </c>
      <c r="M61" s="36" t="s">
        <v>367</v>
      </c>
      <c r="O61" s="36">
        <v>4</v>
      </c>
    </row>
    <row r="62" spans="1:15" s="9" customFormat="1" outlineLevel="2" x14ac:dyDescent="0.3">
      <c r="A62" s="9" t="s">
        <v>140</v>
      </c>
      <c r="B62" s="9">
        <v>2</v>
      </c>
      <c r="C62" s="10">
        <v>44822</v>
      </c>
      <c r="D62" s="9" t="s">
        <v>165</v>
      </c>
      <c r="E62" s="9" t="s">
        <v>173</v>
      </c>
      <c r="F62" s="9" t="s">
        <v>17</v>
      </c>
      <c r="G62" s="9" t="s">
        <v>28</v>
      </c>
      <c r="H62" s="9">
        <v>5</v>
      </c>
      <c r="I62" s="42">
        <v>80</v>
      </c>
      <c r="J62" s="29">
        <v>156.19</v>
      </c>
      <c r="K62" s="29">
        <f t="shared" si="1"/>
        <v>76.19</v>
      </c>
      <c r="M62" s="9" t="s">
        <v>304</v>
      </c>
      <c r="O62" s="9">
        <v>4</v>
      </c>
    </row>
    <row r="63" spans="1:15" s="9" customFormat="1" outlineLevel="2" x14ac:dyDescent="0.3">
      <c r="A63" s="9" t="s">
        <v>140</v>
      </c>
      <c r="B63" s="9">
        <v>2</v>
      </c>
      <c r="C63" s="10">
        <v>44822</v>
      </c>
      <c r="D63" s="9" t="s">
        <v>173</v>
      </c>
      <c r="F63" s="9" t="s">
        <v>185</v>
      </c>
      <c r="G63" s="9" t="s">
        <v>20</v>
      </c>
      <c r="H63" s="9">
        <v>28.5</v>
      </c>
      <c r="I63" s="42">
        <v>80</v>
      </c>
      <c r="J63" s="29">
        <v>156.19</v>
      </c>
      <c r="K63" s="29">
        <f t="shared" si="1"/>
        <v>76.19</v>
      </c>
      <c r="M63" s="9" t="s">
        <v>368</v>
      </c>
      <c r="O63" s="9">
        <v>4</v>
      </c>
    </row>
    <row r="64" spans="1:15" s="9" customFormat="1" outlineLevel="2" x14ac:dyDescent="0.3">
      <c r="A64" s="9" t="s">
        <v>140</v>
      </c>
      <c r="B64" s="9">
        <v>2</v>
      </c>
      <c r="C64" s="10">
        <v>44822</v>
      </c>
      <c r="D64" s="9" t="s">
        <v>165</v>
      </c>
      <c r="E64" s="9" t="s">
        <v>173</v>
      </c>
      <c r="F64" s="9" t="s">
        <v>205</v>
      </c>
      <c r="G64" s="9" t="s">
        <v>20</v>
      </c>
      <c r="H64" s="9">
        <v>26.5</v>
      </c>
      <c r="I64" s="42">
        <v>80</v>
      </c>
      <c r="J64" s="29">
        <v>152.72</v>
      </c>
      <c r="K64" s="29">
        <f t="shared" si="1"/>
        <v>72.72</v>
      </c>
      <c r="M64" s="9" t="s">
        <v>369</v>
      </c>
      <c r="O64" s="9">
        <v>4</v>
      </c>
    </row>
    <row r="65" spans="1:15" s="9" customFormat="1" outlineLevel="2" x14ac:dyDescent="0.3">
      <c r="A65" s="9" t="s">
        <v>140</v>
      </c>
      <c r="B65" s="9">
        <v>2</v>
      </c>
      <c r="C65" s="10">
        <v>44822</v>
      </c>
      <c r="D65" s="9" t="s">
        <v>158</v>
      </c>
      <c r="E65" s="9" t="s">
        <v>172</v>
      </c>
      <c r="F65" s="9" t="s">
        <v>17</v>
      </c>
      <c r="G65" s="9" t="s">
        <v>28</v>
      </c>
      <c r="H65" s="9">
        <v>10</v>
      </c>
      <c r="I65" s="42">
        <v>100</v>
      </c>
      <c r="J65" s="29">
        <v>195.23</v>
      </c>
      <c r="K65" s="29">
        <f t="shared" si="1"/>
        <v>95.22999999999999</v>
      </c>
      <c r="M65" s="9" t="s">
        <v>327</v>
      </c>
      <c r="O65" s="9">
        <v>4</v>
      </c>
    </row>
    <row r="66" spans="1:15" s="9" customFormat="1" outlineLevel="2" x14ac:dyDescent="0.3">
      <c r="A66" s="9" t="s">
        <v>140</v>
      </c>
      <c r="B66" s="9">
        <v>2</v>
      </c>
      <c r="C66" s="10">
        <v>44822</v>
      </c>
      <c r="D66" s="9" t="s">
        <v>172</v>
      </c>
      <c r="F66" s="9" t="s">
        <v>185</v>
      </c>
      <c r="G66" s="9" t="s">
        <v>20</v>
      </c>
      <c r="H66" s="9">
        <v>27.5</v>
      </c>
      <c r="I66" s="42">
        <v>100</v>
      </c>
      <c r="J66" s="29">
        <v>200</v>
      </c>
      <c r="K66" s="29">
        <f t="shared" si="1"/>
        <v>100</v>
      </c>
      <c r="M66" s="9" t="s">
        <v>349</v>
      </c>
      <c r="O66" s="9">
        <v>4</v>
      </c>
    </row>
    <row r="67" spans="1:15" s="9" customFormat="1" outlineLevel="2" x14ac:dyDescent="0.3">
      <c r="A67" s="9" t="s">
        <v>140</v>
      </c>
      <c r="B67" s="9">
        <v>2</v>
      </c>
      <c r="C67" s="10">
        <v>44822</v>
      </c>
      <c r="D67" s="9" t="s">
        <v>370</v>
      </c>
      <c r="E67" s="9" t="s">
        <v>371</v>
      </c>
      <c r="F67" s="9" t="s">
        <v>17</v>
      </c>
      <c r="G67" s="9" t="s">
        <v>28</v>
      </c>
      <c r="H67" s="9">
        <v>7.5</v>
      </c>
      <c r="I67" s="42">
        <v>80</v>
      </c>
      <c r="J67" s="29">
        <v>146.66</v>
      </c>
      <c r="K67" s="29">
        <f t="shared" si="1"/>
        <v>66.66</v>
      </c>
      <c r="M67" s="9" t="s">
        <v>364</v>
      </c>
      <c r="O67" s="9">
        <v>4</v>
      </c>
    </row>
    <row r="68" spans="1:15" s="9" customFormat="1" outlineLevel="2" x14ac:dyDescent="0.3">
      <c r="A68" s="9" t="s">
        <v>140</v>
      </c>
      <c r="B68" s="9">
        <v>2</v>
      </c>
      <c r="C68" s="10">
        <v>44822</v>
      </c>
      <c r="D68" s="9" t="s">
        <v>370</v>
      </c>
      <c r="F68" s="9" t="s">
        <v>185</v>
      </c>
      <c r="G68" s="9" t="s">
        <v>24</v>
      </c>
      <c r="H68" s="9">
        <v>16.5</v>
      </c>
      <c r="I68" s="42">
        <v>80</v>
      </c>
      <c r="J68" s="29">
        <v>159.56</v>
      </c>
      <c r="K68" s="29">
        <f t="shared" si="1"/>
        <v>79.56</v>
      </c>
      <c r="M68" s="9" t="s">
        <v>372</v>
      </c>
      <c r="O68" s="9">
        <v>4</v>
      </c>
    </row>
    <row r="69" spans="1:15" s="9" customFormat="1" outlineLevel="2" x14ac:dyDescent="0.3">
      <c r="A69" s="9" t="s">
        <v>140</v>
      </c>
      <c r="B69" s="9">
        <v>2</v>
      </c>
      <c r="C69" s="10">
        <v>44822</v>
      </c>
      <c r="D69" s="9" t="s">
        <v>370</v>
      </c>
      <c r="F69" s="9" t="s">
        <v>17</v>
      </c>
      <c r="G69" s="9" t="s">
        <v>32</v>
      </c>
      <c r="H69" s="9">
        <v>245</v>
      </c>
      <c r="I69" s="42">
        <v>80</v>
      </c>
      <c r="J69" s="29">
        <v>276</v>
      </c>
      <c r="K69" s="29">
        <f t="shared" si="1"/>
        <v>196</v>
      </c>
      <c r="M69" s="9" t="s">
        <v>373</v>
      </c>
      <c r="O69" s="9">
        <v>4</v>
      </c>
    </row>
    <row r="70" spans="1:15" s="36" customFormat="1" outlineLevel="2" x14ac:dyDescent="0.3">
      <c r="A70" s="36" t="s">
        <v>140</v>
      </c>
      <c r="B70" s="36">
        <v>2</v>
      </c>
      <c r="C70" s="37">
        <v>44822</v>
      </c>
      <c r="D70" s="36" t="s">
        <v>374</v>
      </c>
      <c r="E70" s="36" t="s">
        <v>170</v>
      </c>
      <c r="F70" s="36" t="s">
        <v>17</v>
      </c>
      <c r="G70" s="36" t="s">
        <v>24</v>
      </c>
      <c r="H70" s="36">
        <v>42</v>
      </c>
      <c r="I70" s="38">
        <v>100</v>
      </c>
      <c r="J70" s="39">
        <v>0</v>
      </c>
      <c r="K70" s="39">
        <f>J70-I70</f>
        <v>-100</v>
      </c>
      <c r="M70" s="36" t="s">
        <v>355</v>
      </c>
      <c r="O70" s="36">
        <v>8</v>
      </c>
    </row>
    <row r="71" spans="1:15" s="9" customFormat="1" outlineLevel="2" x14ac:dyDescent="0.3">
      <c r="A71" s="9" t="s">
        <v>140</v>
      </c>
      <c r="B71" s="9">
        <v>2</v>
      </c>
      <c r="C71" s="10">
        <v>44823</v>
      </c>
      <c r="D71" s="9" t="s">
        <v>162</v>
      </c>
      <c r="F71" s="9" t="s">
        <v>185</v>
      </c>
      <c r="G71" s="9" t="s">
        <v>20</v>
      </c>
      <c r="H71" s="9">
        <v>26.5</v>
      </c>
      <c r="I71" s="42">
        <v>100</v>
      </c>
      <c r="J71" s="29">
        <v>190.9</v>
      </c>
      <c r="K71" s="29">
        <f t="shared" si="1"/>
        <v>90.9</v>
      </c>
      <c r="M71" s="9" t="s">
        <v>375</v>
      </c>
      <c r="O71" s="9">
        <v>8</v>
      </c>
    </row>
    <row r="72" spans="1:15" s="36" customFormat="1" outlineLevel="2" x14ac:dyDescent="0.3">
      <c r="A72" s="36" t="s">
        <v>140</v>
      </c>
      <c r="B72" s="36">
        <v>2</v>
      </c>
      <c r="C72" s="37">
        <v>44823</v>
      </c>
      <c r="D72" s="36" t="s">
        <v>376</v>
      </c>
      <c r="E72" s="36" t="s">
        <v>151</v>
      </c>
      <c r="F72" s="36" t="s">
        <v>17</v>
      </c>
      <c r="G72" s="36" t="s">
        <v>28</v>
      </c>
      <c r="H72" s="36">
        <v>10</v>
      </c>
      <c r="I72" s="38">
        <v>80</v>
      </c>
      <c r="J72" s="39">
        <v>0</v>
      </c>
      <c r="K72" s="39">
        <f t="shared" si="1"/>
        <v>-80</v>
      </c>
      <c r="M72" s="36" t="s">
        <v>377</v>
      </c>
    </row>
    <row r="73" spans="1:15" s="36" customFormat="1" outlineLevel="2" x14ac:dyDescent="0.3">
      <c r="A73" s="36" t="s">
        <v>140</v>
      </c>
      <c r="B73" s="36">
        <v>2</v>
      </c>
      <c r="C73" s="37">
        <v>44823</v>
      </c>
      <c r="D73" s="36" t="s">
        <v>151</v>
      </c>
      <c r="F73" s="36" t="s">
        <v>185</v>
      </c>
      <c r="G73" s="36" t="s">
        <v>20</v>
      </c>
      <c r="H73" s="36">
        <v>29.5</v>
      </c>
      <c r="I73" s="38">
        <v>80</v>
      </c>
      <c r="J73" s="39">
        <v>0</v>
      </c>
      <c r="K73" s="39">
        <f t="shared" si="1"/>
        <v>-80</v>
      </c>
      <c r="M73" s="36" t="s">
        <v>378</v>
      </c>
    </row>
    <row r="74" spans="1:15" s="36" customFormat="1" outlineLevel="2" x14ac:dyDescent="0.3">
      <c r="A74" s="36" t="s">
        <v>140</v>
      </c>
      <c r="B74" s="36">
        <v>2</v>
      </c>
      <c r="C74" s="37">
        <v>44823</v>
      </c>
      <c r="D74" s="36" t="s">
        <v>376</v>
      </c>
      <c r="F74" s="36" t="s">
        <v>185</v>
      </c>
      <c r="G74" s="36" t="s">
        <v>24</v>
      </c>
      <c r="H74" s="36">
        <v>18.5</v>
      </c>
      <c r="I74" s="38">
        <v>80</v>
      </c>
      <c r="J74" s="39">
        <v>0</v>
      </c>
      <c r="K74" s="39">
        <f t="shared" si="1"/>
        <v>-80</v>
      </c>
      <c r="M74" s="36" t="s">
        <v>379</v>
      </c>
    </row>
    <row r="75" spans="1:15" outlineLevel="1" x14ac:dyDescent="0.3">
      <c r="A75" s="4" t="s">
        <v>188</v>
      </c>
      <c r="C75" s="1"/>
      <c r="I75" s="35">
        <f>SUBTOTAL(9,I36:I74)</f>
        <v>3140</v>
      </c>
      <c r="J75" s="33">
        <f>SUBTOTAL(9,J36:J74)</f>
        <v>3938.09</v>
      </c>
      <c r="K75" s="33">
        <f>SUBTOTAL(9,K36:K74)</f>
        <v>798.09000000000015</v>
      </c>
    </row>
    <row r="76" spans="1:15" x14ac:dyDescent="0.3">
      <c r="A76" s="4" t="s">
        <v>189</v>
      </c>
      <c r="C76" s="1"/>
      <c r="I76" s="35">
        <f>SUBTOTAL(9,I2:I74)</f>
        <v>6140</v>
      </c>
      <c r="J76" s="33">
        <f>SUBTOTAL(9,J2:J74)</f>
        <v>6395.2499999999982</v>
      </c>
      <c r="K76" s="33">
        <f>SUBTOTAL(9,K2:K74)</f>
        <v>255.25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23EF-1FF3-42DA-BFF6-B9C71E666789}">
  <dimension ref="A1:N70"/>
  <sheetViews>
    <sheetView workbookViewId="0">
      <selection activeCell="A2" sqref="A2:XFD12"/>
    </sheetView>
  </sheetViews>
  <sheetFormatPr defaultRowHeight="14.4" outlineLevelRow="2" x14ac:dyDescent="0.3"/>
  <cols>
    <col min="1" max="1" width="6.77734375" bestFit="1" customWidth="1"/>
    <col min="3" max="3" width="9.5546875" bestFit="1" customWidth="1"/>
    <col min="4" max="4" width="16.33203125" bestFit="1" customWidth="1"/>
    <col min="5" max="5" width="14.109375" bestFit="1" customWidth="1"/>
    <col min="10" max="11" width="8.88671875" style="33"/>
    <col min="13" max="13" width="32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3" t="s">
        <v>10</v>
      </c>
      <c r="K1" s="33" t="s">
        <v>11</v>
      </c>
      <c r="L1" t="s">
        <v>12</v>
      </c>
      <c r="M1" t="s">
        <v>13</v>
      </c>
    </row>
    <row r="2" spans="1:13" x14ac:dyDescent="0.3">
      <c r="A2" t="s">
        <v>14</v>
      </c>
      <c r="B2">
        <v>0</v>
      </c>
      <c r="C2" s="72">
        <v>44793</v>
      </c>
      <c r="D2" t="s">
        <v>661</v>
      </c>
      <c r="F2" t="s">
        <v>17</v>
      </c>
      <c r="G2" t="s">
        <v>32</v>
      </c>
      <c r="I2">
        <v>60</v>
      </c>
      <c r="J2" s="33">
        <v>153</v>
      </c>
      <c r="K2" s="29">
        <f t="shared" ref="K2:K9" si="0">J2-I2</f>
        <v>93</v>
      </c>
      <c r="L2" t="s">
        <v>381</v>
      </c>
    </row>
    <row r="3" spans="1:13" x14ac:dyDescent="0.3">
      <c r="A3" t="s">
        <v>14</v>
      </c>
      <c r="B3">
        <v>0</v>
      </c>
      <c r="C3" s="72">
        <v>44793</v>
      </c>
      <c r="D3" t="s">
        <v>662</v>
      </c>
      <c r="F3" t="s">
        <v>17</v>
      </c>
      <c r="G3" t="s">
        <v>32</v>
      </c>
      <c r="I3">
        <v>60</v>
      </c>
      <c r="J3" s="33">
        <v>240</v>
      </c>
      <c r="K3" s="29">
        <f t="shared" si="0"/>
        <v>180</v>
      </c>
      <c r="L3" t="s">
        <v>381</v>
      </c>
    </row>
    <row r="4" spans="1:13" x14ac:dyDescent="0.3">
      <c r="A4" t="s">
        <v>14</v>
      </c>
      <c r="B4">
        <v>0</v>
      </c>
      <c r="C4" s="72">
        <v>44794</v>
      </c>
      <c r="D4" t="s">
        <v>42</v>
      </c>
      <c r="F4" t="s">
        <v>17</v>
      </c>
      <c r="G4" t="s">
        <v>32</v>
      </c>
      <c r="I4">
        <v>60</v>
      </c>
      <c r="J4" s="33">
        <v>360</v>
      </c>
      <c r="K4" s="29">
        <f t="shared" si="0"/>
        <v>300</v>
      </c>
      <c r="L4" t="s">
        <v>381</v>
      </c>
    </row>
    <row r="5" spans="1:13" x14ac:dyDescent="0.3">
      <c r="A5" t="s">
        <v>14</v>
      </c>
      <c r="B5">
        <v>0</v>
      </c>
      <c r="C5" s="72">
        <v>44795</v>
      </c>
      <c r="D5" t="s">
        <v>41</v>
      </c>
      <c r="F5" t="s">
        <v>17</v>
      </c>
      <c r="G5" t="s">
        <v>32</v>
      </c>
      <c r="I5">
        <v>60</v>
      </c>
      <c r="J5" s="33">
        <v>315</v>
      </c>
      <c r="K5" s="29">
        <f t="shared" si="0"/>
        <v>255</v>
      </c>
      <c r="L5" t="s">
        <v>381</v>
      </c>
    </row>
    <row r="6" spans="1:13" x14ac:dyDescent="0.3">
      <c r="A6" t="s">
        <v>14</v>
      </c>
      <c r="B6">
        <v>0</v>
      </c>
      <c r="C6" s="72">
        <v>44800</v>
      </c>
      <c r="D6" t="s">
        <v>27</v>
      </c>
      <c r="F6" t="s">
        <v>17</v>
      </c>
      <c r="G6" t="s">
        <v>32</v>
      </c>
      <c r="I6">
        <v>100</v>
      </c>
      <c r="J6" s="33">
        <v>143</v>
      </c>
      <c r="K6" s="29">
        <f t="shared" si="0"/>
        <v>43</v>
      </c>
      <c r="L6" t="s">
        <v>381</v>
      </c>
    </row>
    <row r="7" spans="1:13" x14ac:dyDescent="0.3">
      <c r="A7" t="s">
        <v>14</v>
      </c>
      <c r="B7">
        <v>0</v>
      </c>
      <c r="C7" s="72">
        <v>44800</v>
      </c>
      <c r="D7" t="s">
        <v>15</v>
      </c>
      <c r="F7" t="s">
        <v>17</v>
      </c>
      <c r="G7" t="s">
        <v>32</v>
      </c>
      <c r="I7">
        <v>60</v>
      </c>
      <c r="J7" s="33">
        <v>360</v>
      </c>
      <c r="K7" s="29">
        <f t="shared" si="0"/>
        <v>300</v>
      </c>
      <c r="L7" t="s">
        <v>381</v>
      </c>
    </row>
    <row r="8" spans="1:13" x14ac:dyDescent="0.3">
      <c r="A8" t="s">
        <v>14</v>
      </c>
      <c r="B8">
        <v>0</v>
      </c>
      <c r="C8" s="72">
        <v>44808</v>
      </c>
      <c r="D8" t="s">
        <v>41</v>
      </c>
      <c r="F8" t="s">
        <v>17</v>
      </c>
      <c r="G8" t="s">
        <v>32</v>
      </c>
      <c r="I8">
        <v>100</v>
      </c>
      <c r="J8" s="33">
        <v>260</v>
      </c>
      <c r="K8" s="29">
        <f t="shared" si="0"/>
        <v>160</v>
      </c>
      <c r="L8" t="s">
        <v>381</v>
      </c>
    </row>
    <row r="9" spans="1:13" x14ac:dyDescent="0.3">
      <c r="A9" t="s">
        <v>14</v>
      </c>
      <c r="B9">
        <v>0</v>
      </c>
      <c r="C9" s="72">
        <v>44808</v>
      </c>
      <c r="D9" t="s">
        <v>663</v>
      </c>
      <c r="F9" t="s">
        <v>17</v>
      </c>
      <c r="G9" t="s">
        <v>32</v>
      </c>
      <c r="I9">
        <v>720</v>
      </c>
      <c r="J9" s="33">
        <v>0</v>
      </c>
      <c r="K9" s="29">
        <f t="shared" si="0"/>
        <v>-720</v>
      </c>
      <c r="L9" t="s">
        <v>381</v>
      </c>
    </row>
    <row r="10" spans="1:13" x14ac:dyDescent="0.3">
      <c r="A10" t="s">
        <v>44</v>
      </c>
      <c r="B10">
        <v>0</v>
      </c>
      <c r="C10" s="72">
        <v>44808</v>
      </c>
      <c r="D10" t="s">
        <v>663</v>
      </c>
      <c r="F10" t="s">
        <v>17</v>
      </c>
      <c r="G10" t="s">
        <v>28</v>
      </c>
      <c r="I10">
        <v>540</v>
      </c>
      <c r="J10" s="33">
        <v>0</v>
      </c>
      <c r="K10" s="29">
        <f t="shared" ref="K10" si="1">J10-I10</f>
        <v>-540</v>
      </c>
      <c r="L10" t="s">
        <v>381</v>
      </c>
    </row>
    <row r="11" spans="1:13" x14ac:dyDescent="0.3">
      <c r="A11" t="s">
        <v>44</v>
      </c>
      <c r="B11">
        <v>0</v>
      </c>
      <c r="C11" s="72">
        <v>44808</v>
      </c>
      <c r="D11" t="s">
        <v>663</v>
      </c>
      <c r="F11" t="s">
        <v>17</v>
      </c>
      <c r="G11" t="s">
        <v>32</v>
      </c>
      <c r="I11">
        <v>50</v>
      </c>
      <c r="J11" s="33">
        <v>0</v>
      </c>
      <c r="K11" s="29">
        <f t="shared" ref="K11:K12" si="2">J11-I11</f>
        <v>-50</v>
      </c>
      <c r="L11" t="s">
        <v>381</v>
      </c>
    </row>
    <row r="12" spans="1:13" x14ac:dyDescent="0.3">
      <c r="A12" t="s">
        <v>44</v>
      </c>
      <c r="B12">
        <v>0</v>
      </c>
      <c r="C12" s="72"/>
      <c r="D12" t="s">
        <v>664</v>
      </c>
      <c r="F12" t="s">
        <v>17</v>
      </c>
      <c r="G12" t="s">
        <v>28</v>
      </c>
      <c r="I12">
        <v>900</v>
      </c>
      <c r="J12" s="33">
        <v>1690</v>
      </c>
      <c r="K12" s="29">
        <f t="shared" si="2"/>
        <v>790</v>
      </c>
      <c r="L12" t="s">
        <v>381</v>
      </c>
    </row>
    <row r="13" spans="1:13" s="9" customFormat="1" outlineLevel="2" x14ac:dyDescent="0.3">
      <c r="A13" s="9" t="s">
        <v>44</v>
      </c>
      <c r="B13" s="9">
        <v>1</v>
      </c>
      <c r="C13" s="10">
        <v>44813</v>
      </c>
      <c r="D13" s="9" t="s">
        <v>216</v>
      </c>
      <c r="E13" s="9" t="s">
        <v>380</v>
      </c>
      <c r="F13" s="9" t="s">
        <v>17</v>
      </c>
      <c r="G13" s="9" t="s">
        <v>28</v>
      </c>
      <c r="H13" s="9">
        <v>5.5</v>
      </c>
      <c r="I13" s="9">
        <v>100</v>
      </c>
      <c r="J13" s="29">
        <v>195.23</v>
      </c>
      <c r="K13" s="29">
        <f>J13-I13</f>
        <v>95.22999999999999</v>
      </c>
      <c r="L13" s="9" t="s">
        <v>381</v>
      </c>
      <c r="M13" s="9" t="s">
        <v>382</v>
      </c>
    </row>
    <row r="14" spans="1:13" s="9" customFormat="1" outlineLevel="2" x14ac:dyDescent="0.3">
      <c r="A14" s="9" t="s">
        <v>44</v>
      </c>
      <c r="B14" s="9">
        <v>1</v>
      </c>
      <c r="C14" s="10">
        <v>44814</v>
      </c>
      <c r="D14" s="9" t="s">
        <v>383</v>
      </c>
      <c r="E14" s="9" t="s">
        <v>346</v>
      </c>
      <c r="F14" s="9" t="s">
        <v>17</v>
      </c>
      <c r="G14" s="9" t="s">
        <v>28</v>
      </c>
      <c r="H14" s="9">
        <v>26.5</v>
      </c>
      <c r="I14" s="9">
        <v>100</v>
      </c>
      <c r="J14" s="29">
        <v>190.9</v>
      </c>
      <c r="K14" s="29">
        <f t="shared" ref="K14:K43" si="3">J14-I14</f>
        <v>90.9</v>
      </c>
      <c r="M14" s="9" t="s">
        <v>384</v>
      </c>
    </row>
    <row r="15" spans="1:13" s="5" customFormat="1" outlineLevel="2" x14ac:dyDescent="0.3">
      <c r="A15" s="5" t="s">
        <v>44</v>
      </c>
      <c r="B15" s="5">
        <v>1</v>
      </c>
      <c r="C15" s="6">
        <v>44814</v>
      </c>
      <c r="D15" s="5" t="s">
        <v>88</v>
      </c>
      <c r="E15" s="5" t="s">
        <v>385</v>
      </c>
      <c r="F15" s="5" t="s">
        <v>17</v>
      </c>
      <c r="G15" s="5" t="s">
        <v>28</v>
      </c>
      <c r="H15" s="5">
        <v>-7</v>
      </c>
      <c r="I15" s="5">
        <v>100</v>
      </c>
      <c r="J15" s="32">
        <v>100</v>
      </c>
      <c r="K15" s="32">
        <f t="shared" si="3"/>
        <v>0</v>
      </c>
      <c r="M15" s="5" t="s">
        <v>386</v>
      </c>
    </row>
    <row r="16" spans="1:13" s="36" customFormat="1" outlineLevel="2" x14ac:dyDescent="0.3">
      <c r="A16" s="36" t="s">
        <v>44</v>
      </c>
      <c r="B16" s="36">
        <v>1</v>
      </c>
      <c r="C16" s="37">
        <v>44814</v>
      </c>
      <c r="D16" s="36" t="s">
        <v>261</v>
      </c>
      <c r="E16" s="36" t="s">
        <v>250</v>
      </c>
      <c r="F16" s="36" t="s">
        <v>17</v>
      </c>
      <c r="G16" s="36" t="s">
        <v>28</v>
      </c>
      <c r="H16" s="36">
        <v>9</v>
      </c>
      <c r="I16" s="36">
        <v>100</v>
      </c>
      <c r="J16" s="39">
        <v>0</v>
      </c>
      <c r="K16" s="39">
        <f t="shared" si="3"/>
        <v>-100</v>
      </c>
      <c r="M16" s="36" t="s">
        <v>387</v>
      </c>
    </row>
    <row r="17" spans="1:14" s="36" customFormat="1" outlineLevel="2" x14ac:dyDescent="0.3">
      <c r="A17" s="36" t="s">
        <v>44</v>
      </c>
      <c r="B17" s="36">
        <v>1</v>
      </c>
      <c r="C17" s="37">
        <v>44814</v>
      </c>
      <c r="D17" s="36" t="s">
        <v>388</v>
      </c>
      <c r="E17" s="36" t="s">
        <v>113</v>
      </c>
      <c r="F17" s="36" t="s">
        <v>17</v>
      </c>
      <c r="G17" s="36" t="s">
        <v>28</v>
      </c>
      <c r="H17" s="36">
        <v>-10</v>
      </c>
      <c r="I17" s="36">
        <v>100</v>
      </c>
      <c r="J17" s="39">
        <v>0</v>
      </c>
      <c r="K17" s="39">
        <f t="shared" si="3"/>
        <v>-100</v>
      </c>
      <c r="M17" s="36" t="s">
        <v>389</v>
      </c>
    </row>
    <row r="18" spans="1:14" s="9" customFormat="1" outlineLevel="2" x14ac:dyDescent="0.3">
      <c r="A18" s="9" t="s">
        <v>44</v>
      </c>
      <c r="B18" s="9">
        <v>1</v>
      </c>
      <c r="C18" s="10">
        <v>44814</v>
      </c>
      <c r="D18" s="9" t="s">
        <v>129</v>
      </c>
      <c r="E18" s="9" t="s">
        <v>390</v>
      </c>
      <c r="F18" s="9" t="s">
        <v>17</v>
      </c>
      <c r="G18" s="9" t="s">
        <v>28</v>
      </c>
      <c r="H18" s="9">
        <v>20.5</v>
      </c>
      <c r="I18" s="9">
        <v>100</v>
      </c>
      <c r="J18" s="29">
        <v>190.9</v>
      </c>
      <c r="K18" s="29">
        <f t="shared" si="3"/>
        <v>90.9</v>
      </c>
      <c r="M18" s="9" t="s">
        <v>391</v>
      </c>
    </row>
    <row r="19" spans="1:14" s="36" customFormat="1" outlineLevel="2" x14ac:dyDescent="0.3">
      <c r="A19" s="36" t="s">
        <v>44</v>
      </c>
      <c r="B19" s="36">
        <v>1</v>
      </c>
      <c r="C19" s="37">
        <v>44814</v>
      </c>
      <c r="D19" s="36" t="s">
        <v>121</v>
      </c>
      <c r="E19" s="36" t="s">
        <v>392</v>
      </c>
      <c r="F19" s="36" t="s">
        <v>17</v>
      </c>
      <c r="G19" s="36" t="s">
        <v>28</v>
      </c>
      <c r="H19" s="36">
        <v>7.5</v>
      </c>
      <c r="I19" s="36">
        <v>100</v>
      </c>
      <c r="J19" s="39">
        <v>0</v>
      </c>
      <c r="K19" s="39">
        <f t="shared" si="3"/>
        <v>-100</v>
      </c>
      <c r="M19" s="36" t="s">
        <v>387</v>
      </c>
    </row>
    <row r="20" spans="1:14" s="5" customFormat="1" outlineLevel="2" x14ac:dyDescent="0.3">
      <c r="A20" s="5" t="s">
        <v>44</v>
      </c>
      <c r="B20" s="5">
        <v>1</v>
      </c>
      <c r="C20" s="6">
        <v>44814</v>
      </c>
      <c r="D20" s="5" t="s">
        <v>110</v>
      </c>
      <c r="E20" s="5" t="s">
        <v>94</v>
      </c>
      <c r="F20" s="5" t="s">
        <v>17</v>
      </c>
      <c r="G20" s="5" t="s">
        <v>28</v>
      </c>
      <c r="H20" s="5">
        <v>26.5</v>
      </c>
      <c r="J20" s="32"/>
      <c r="K20" s="32">
        <f t="shared" si="3"/>
        <v>0</v>
      </c>
      <c r="M20" s="5" t="s">
        <v>393</v>
      </c>
    </row>
    <row r="21" spans="1:14" s="36" customFormat="1" outlineLevel="2" x14ac:dyDescent="0.3">
      <c r="A21" s="36" t="s">
        <v>44</v>
      </c>
      <c r="B21" s="36">
        <v>1</v>
      </c>
      <c r="C21" s="37">
        <v>44814</v>
      </c>
      <c r="D21" s="36" t="s">
        <v>102</v>
      </c>
      <c r="E21" s="36" t="s">
        <v>394</v>
      </c>
      <c r="F21" s="36" t="s">
        <v>17</v>
      </c>
      <c r="G21" s="36" t="s">
        <v>28</v>
      </c>
      <c r="H21" s="36">
        <v>-18.5</v>
      </c>
      <c r="I21" s="36">
        <v>100</v>
      </c>
      <c r="J21" s="39"/>
      <c r="K21" s="39">
        <f t="shared" si="3"/>
        <v>-100</v>
      </c>
      <c r="M21" s="36" t="s">
        <v>395</v>
      </c>
    </row>
    <row r="22" spans="1:14" s="9" customFormat="1" outlineLevel="2" x14ac:dyDescent="0.3">
      <c r="A22" s="9" t="s">
        <v>44</v>
      </c>
      <c r="B22" s="9">
        <v>1</v>
      </c>
      <c r="C22" s="10">
        <v>44814</v>
      </c>
      <c r="D22" s="9" t="s">
        <v>396</v>
      </c>
      <c r="E22" s="9" t="s">
        <v>60</v>
      </c>
      <c r="F22" s="9" t="s">
        <v>17</v>
      </c>
      <c r="G22" s="9" t="s">
        <v>28</v>
      </c>
      <c r="H22" s="9">
        <v>17.5</v>
      </c>
      <c r="I22" s="9">
        <v>100</v>
      </c>
      <c r="J22" s="29">
        <v>190.9</v>
      </c>
      <c r="K22" s="29">
        <f t="shared" si="3"/>
        <v>90.9</v>
      </c>
      <c r="M22" s="9" t="s">
        <v>397</v>
      </c>
    </row>
    <row r="23" spans="1:14" s="36" customFormat="1" outlineLevel="2" x14ac:dyDescent="0.3">
      <c r="A23" s="36" t="s">
        <v>44</v>
      </c>
      <c r="B23" s="36">
        <v>1</v>
      </c>
      <c r="C23" s="37">
        <v>44814</v>
      </c>
      <c r="D23" s="36" t="s">
        <v>135</v>
      </c>
      <c r="E23" s="36" t="s">
        <v>81</v>
      </c>
      <c r="F23" s="36" t="s">
        <v>17</v>
      </c>
      <c r="G23" s="36" t="s">
        <v>28</v>
      </c>
      <c r="H23" s="36">
        <v>17.5</v>
      </c>
      <c r="I23" s="36">
        <v>100</v>
      </c>
      <c r="J23" s="39"/>
      <c r="K23" s="39">
        <f t="shared" si="3"/>
        <v>-100</v>
      </c>
      <c r="M23" s="36" t="s">
        <v>397</v>
      </c>
    </row>
    <row r="24" spans="1:14" s="36" customFormat="1" outlineLevel="2" x14ac:dyDescent="0.3">
      <c r="A24" s="36" t="s">
        <v>44</v>
      </c>
      <c r="B24" s="36">
        <v>1</v>
      </c>
      <c r="C24" s="37">
        <v>44814</v>
      </c>
      <c r="D24" s="36" t="s">
        <v>398</v>
      </c>
      <c r="E24" s="36" t="s">
        <v>399</v>
      </c>
      <c r="F24" s="36" t="s">
        <v>17</v>
      </c>
      <c r="G24" s="36" t="s">
        <v>28</v>
      </c>
      <c r="H24" s="36">
        <v>34.5</v>
      </c>
      <c r="I24" s="36">
        <v>100</v>
      </c>
      <c r="J24" s="39"/>
      <c r="K24" s="39">
        <f t="shared" si="3"/>
        <v>-100</v>
      </c>
      <c r="M24" s="36" t="s">
        <v>400</v>
      </c>
    </row>
    <row r="25" spans="1:14" s="9" customFormat="1" outlineLevel="2" x14ac:dyDescent="0.3">
      <c r="A25" s="9" t="s">
        <v>44</v>
      </c>
      <c r="B25" s="9">
        <v>1</v>
      </c>
      <c r="C25" s="10">
        <v>44814</v>
      </c>
      <c r="D25" s="9" t="s">
        <v>341</v>
      </c>
      <c r="E25" s="9" t="s">
        <v>401</v>
      </c>
      <c r="F25" s="9" t="s">
        <v>17</v>
      </c>
      <c r="G25" s="9" t="s">
        <v>28</v>
      </c>
      <c r="H25" s="9">
        <v>6</v>
      </c>
      <c r="I25" s="9">
        <v>100</v>
      </c>
      <c r="J25" s="29">
        <v>190.9</v>
      </c>
      <c r="K25" s="29">
        <f t="shared" si="3"/>
        <v>90.9</v>
      </c>
      <c r="M25" s="9" t="s">
        <v>402</v>
      </c>
    </row>
    <row r="26" spans="1:14" s="36" customFormat="1" outlineLevel="2" x14ac:dyDescent="0.3">
      <c r="A26" s="36" t="s">
        <v>44</v>
      </c>
      <c r="B26" s="36">
        <v>1</v>
      </c>
      <c r="C26" s="37">
        <v>44814</v>
      </c>
      <c r="D26" s="36" t="s">
        <v>229</v>
      </c>
      <c r="E26" s="36" t="s">
        <v>254</v>
      </c>
      <c r="F26" s="36" t="s">
        <v>17</v>
      </c>
      <c r="G26" s="36" t="s">
        <v>28</v>
      </c>
      <c r="H26" s="36">
        <v>-6</v>
      </c>
      <c r="I26" s="36">
        <v>100</v>
      </c>
      <c r="J26" s="39"/>
      <c r="K26" s="39">
        <f t="shared" si="3"/>
        <v>-100</v>
      </c>
      <c r="M26" s="36" t="s">
        <v>403</v>
      </c>
    </row>
    <row r="27" spans="1:14" s="36" customFormat="1" outlineLevel="2" x14ac:dyDescent="0.3">
      <c r="A27" s="36" t="s">
        <v>44</v>
      </c>
      <c r="B27" s="36">
        <v>1</v>
      </c>
      <c r="C27" s="37">
        <v>44814</v>
      </c>
      <c r="D27" s="36" t="s">
        <v>323</v>
      </c>
      <c r="E27" s="36" t="s">
        <v>202</v>
      </c>
      <c r="F27" s="36" t="s">
        <v>17</v>
      </c>
      <c r="G27" s="36" t="s">
        <v>28</v>
      </c>
      <c r="H27" s="36">
        <v>23.5</v>
      </c>
      <c r="I27" s="36">
        <v>100</v>
      </c>
      <c r="J27" s="39"/>
      <c r="K27" s="39">
        <f t="shared" si="3"/>
        <v>-100</v>
      </c>
      <c r="M27" s="36" t="s">
        <v>404</v>
      </c>
    </row>
    <row r="28" spans="1:14" s="36" customFormat="1" outlineLevel="2" x14ac:dyDescent="0.3">
      <c r="A28" s="36" t="s">
        <v>44</v>
      </c>
      <c r="B28" s="36">
        <v>1</v>
      </c>
      <c r="C28" s="37">
        <v>44814</v>
      </c>
      <c r="D28" s="36" t="s">
        <v>114</v>
      </c>
      <c r="E28" s="36" t="s">
        <v>86</v>
      </c>
      <c r="F28" s="36" t="s">
        <v>17</v>
      </c>
      <c r="G28" s="36" t="s">
        <v>28</v>
      </c>
      <c r="H28" s="36">
        <v>11.5</v>
      </c>
      <c r="I28" s="36">
        <v>100</v>
      </c>
      <c r="J28" s="39"/>
      <c r="K28" s="39">
        <f t="shared" si="3"/>
        <v>-100</v>
      </c>
      <c r="M28" s="36" t="s">
        <v>405</v>
      </c>
    </row>
    <row r="29" spans="1:14" s="9" customFormat="1" outlineLevel="2" x14ac:dyDescent="0.3">
      <c r="A29" s="9" t="s">
        <v>44</v>
      </c>
      <c r="B29" s="9">
        <v>1</v>
      </c>
      <c r="C29" s="10">
        <v>44814</v>
      </c>
      <c r="D29" s="9" t="s">
        <v>266</v>
      </c>
      <c r="E29" s="9" t="s">
        <v>79</v>
      </c>
      <c r="F29" s="9" t="s">
        <v>17</v>
      </c>
      <c r="G29" s="9" t="s">
        <v>28</v>
      </c>
      <c r="H29" s="9">
        <v>52</v>
      </c>
      <c r="I29" s="9">
        <v>100</v>
      </c>
      <c r="J29" s="29">
        <v>190.9</v>
      </c>
      <c r="K29" s="29">
        <f t="shared" si="3"/>
        <v>90.9</v>
      </c>
      <c r="M29" s="9" t="s">
        <v>406</v>
      </c>
    </row>
    <row r="30" spans="1:14" s="9" customFormat="1" outlineLevel="2" x14ac:dyDescent="0.3">
      <c r="A30" s="9" t="s">
        <v>44</v>
      </c>
      <c r="B30" s="9">
        <v>1</v>
      </c>
      <c r="C30" s="10">
        <v>44814</v>
      </c>
      <c r="D30" s="9" t="s">
        <v>276</v>
      </c>
      <c r="E30" s="9" t="s">
        <v>347</v>
      </c>
      <c r="F30" s="9" t="s">
        <v>17</v>
      </c>
      <c r="G30" s="9" t="s">
        <v>28</v>
      </c>
      <c r="H30" s="9">
        <v>0</v>
      </c>
      <c r="I30" s="9">
        <v>100</v>
      </c>
      <c r="J30" s="29">
        <v>190.9</v>
      </c>
      <c r="K30" s="29">
        <f t="shared" si="3"/>
        <v>90.9</v>
      </c>
      <c r="M30" s="9" t="s">
        <v>407</v>
      </c>
      <c r="N30" s="43">
        <v>0.4375</v>
      </c>
    </row>
    <row r="31" spans="1:14" s="36" customFormat="1" outlineLevel="2" x14ac:dyDescent="0.3">
      <c r="A31" s="36" t="s">
        <v>44</v>
      </c>
      <c r="B31" s="36">
        <v>1</v>
      </c>
      <c r="C31" s="37">
        <v>44814</v>
      </c>
      <c r="D31" s="36" t="s">
        <v>136</v>
      </c>
      <c r="E31" s="36" t="s">
        <v>408</v>
      </c>
      <c r="F31" s="36" t="s">
        <v>17</v>
      </c>
      <c r="G31" s="36" t="s">
        <v>28</v>
      </c>
      <c r="H31" s="36">
        <v>10.5</v>
      </c>
      <c r="I31" s="36">
        <v>100</v>
      </c>
      <c r="J31" s="39"/>
      <c r="K31" s="39">
        <f t="shared" si="3"/>
        <v>-100</v>
      </c>
      <c r="M31" s="36" t="s">
        <v>405</v>
      </c>
      <c r="N31" s="44">
        <v>0.45833333333333331</v>
      </c>
    </row>
    <row r="32" spans="1:14" s="36" customFormat="1" outlineLevel="2" x14ac:dyDescent="0.3">
      <c r="A32" s="36" t="s">
        <v>44</v>
      </c>
      <c r="B32" s="36">
        <v>1</v>
      </c>
      <c r="C32" s="37">
        <v>44814</v>
      </c>
      <c r="D32" s="36" t="s">
        <v>121</v>
      </c>
      <c r="E32" s="36" t="s">
        <v>270</v>
      </c>
      <c r="F32" s="36" t="s">
        <v>17</v>
      </c>
      <c r="G32" s="36" t="s">
        <v>32</v>
      </c>
      <c r="H32" s="36">
        <v>240</v>
      </c>
      <c r="I32" s="36">
        <v>100</v>
      </c>
      <c r="J32" s="39"/>
      <c r="K32" s="39">
        <f t="shared" si="3"/>
        <v>-100</v>
      </c>
      <c r="M32" s="36" t="s">
        <v>409</v>
      </c>
    </row>
    <row r="33" spans="1:14" s="36" customFormat="1" outlineLevel="2" x14ac:dyDescent="0.3">
      <c r="A33" s="36" t="s">
        <v>44</v>
      </c>
      <c r="B33" s="36">
        <v>1</v>
      </c>
      <c r="C33" s="37">
        <v>44814</v>
      </c>
      <c r="D33" s="36" t="s">
        <v>410</v>
      </c>
      <c r="E33" s="36" t="s">
        <v>107</v>
      </c>
      <c r="F33" s="36" t="s">
        <v>17</v>
      </c>
      <c r="G33" s="36" t="s">
        <v>32</v>
      </c>
      <c r="H33" s="36">
        <v>270</v>
      </c>
      <c r="I33" s="36">
        <v>100</v>
      </c>
      <c r="J33" s="39">
        <v>0</v>
      </c>
      <c r="K33" s="39">
        <f t="shared" si="3"/>
        <v>-100</v>
      </c>
      <c r="M33" s="36" t="s">
        <v>411</v>
      </c>
    </row>
    <row r="34" spans="1:14" s="5" customFormat="1" outlineLevel="2" x14ac:dyDescent="0.3">
      <c r="A34" s="5" t="s">
        <v>44</v>
      </c>
      <c r="B34" s="5">
        <v>1</v>
      </c>
      <c r="C34" s="6">
        <v>44814</v>
      </c>
      <c r="D34" s="5" t="s">
        <v>341</v>
      </c>
      <c r="E34" s="5" t="s">
        <v>401</v>
      </c>
      <c r="F34" s="5" t="s">
        <v>17</v>
      </c>
      <c r="G34" s="5" t="s">
        <v>32</v>
      </c>
      <c r="H34" s="5">
        <v>185</v>
      </c>
      <c r="J34" s="32"/>
      <c r="K34" s="32">
        <f t="shared" si="3"/>
        <v>0</v>
      </c>
      <c r="M34" s="5" t="s">
        <v>411</v>
      </c>
    </row>
    <row r="35" spans="1:14" s="36" customFormat="1" outlineLevel="2" x14ac:dyDescent="0.3">
      <c r="A35" s="36" t="s">
        <v>44</v>
      </c>
      <c r="B35" s="36">
        <v>1</v>
      </c>
      <c r="C35" s="37">
        <v>44814</v>
      </c>
      <c r="D35" s="36" t="s">
        <v>412</v>
      </c>
      <c r="E35" s="36" t="s">
        <v>86</v>
      </c>
      <c r="F35" s="36" t="s">
        <v>17</v>
      </c>
      <c r="G35" s="36" t="s">
        <v>32</v>
      </c>
      <c r="H35" s="36">
        <v>340</v>
      </c>
      <c r="I35" s="36">
        <v>100</v>
      </c>
      <c r="J35" s="39"/>
      <c r="K35" s="39">
        <f t="shared" si="3"/>
        <v>-100</v>
      </c>
      <c r="M35" s="36" t="s">
        <v>411</v>
      </c>
      <c r="N35" s="44">
        <v>0.3125</v>
      </c>
    </row>
    <row r="36" spans="1:14" s="36" customFormat="1" outlineLevel="2" x14ac:dyDescent="0.3">
      <c r="A36" s="36" t="s">
        <v>44</v>
      </c>
      <c r="B36" s="36">
        <v>1</v>
      </c>
      <c r="C36" s="37">
        <v>44814</v>
      </c>
      <c r="D36" s="36" t="s">
        <v>136</v>
      </c>
      <c r="E36" s="36" t="s">
        <v>408</v>
      </c>
      <c r="F36" s="36" t="s">
        <v>17</v>
      </c>
      <c r="G36" s="36" t="s">
        <v>32</v>
      </c>
      <c r="H36" s="36">
        <v>330</v>
      </c>
      <c r="I36" s="36">
        <v>100</v>
      </c>
      <c r="J36" s="39"/>
      <c r="K36" s="39">
        <f t="shared" si="3"/>
        <v>-100</v>
      </c>
      <c r="M36" s="36" t="s">
        <v>411</v>
      </c>
      <c r="N36" s="44">
        <v>0.95833333333333337</v>
      </c>
    </row>
    <row r="37" spans="1:14" s="9" customFormat="1" outlineLevel="2" x14ac:dyDescent="0.3">
      <c r="A37" s="9" t="s">
        <v>44</v>
      </c>
      <c r="B37" s="9">
        <v>1</v>
      </c>
      <c r="C37" s="10">
        <v>44814</v>
      </c>
      <c r="D37" s="9" t="s">
        <v>390</v>
      </c>
      <c r="E37" s="9" t="s">
        <v>129</v>
      </c>
      <c r="F37" s="9" t="s">
        <v>17</v>
      </c>
      <c r="G37" s="9" t="s">
        <v>20</v>
      </c>
      <c r="H37" s="9">
        <v>64.5</v>
      </c>
      <c r="I37" s="9">
        <v>100</v>
      </c>
      <c r="J37" s="29">
        <v>190.9</v>
      </c>
      <c r="K37" s="29">
        <f t="shared" si="3"/>
        <v>90.9</v>
      </c>
      <c r="M37" s="9" t="s">
        <v>413</v>
      </c>
    </row>
    <row r="38" spans="1:14" s="45" customFormat="1" outlineLevel="2" x14ac:dyDescent="0.3">
      <c r="A38" s="45" t="s">
        <v>44</v>
      </c>
      <c r="B38" s="45">
        <v>1</v>
      </c>
      <c r="C38" s="46">
        <v>44814</v>
      </c>
      <c r="D38" s="45" t="s">
        <v>121</v>
      </c>
      <c r="E38" s="45" t="s">
        <v>270</v>
      </c>
      <c r="F38" s="45" t="s">
        <v>17</v>
      </c>
      <c r="G38" s="45" t="s">
        <v>24</v>
      </c>
      <c r="H38" s="45">
        <v>56.5</v>
      </c>
      <c r="I38" s="45">
        <v>50</v>
      </c>
      <c r="J38" s="47"/>
      <c r="K38" s="47">
        <f t="shared" si="3"/>
        <v>-50</v>
      </c>
      <c r="M38" s="45" t="s">
        <v>414</v>
      </c>
    </row>
    <row r="39" spans="1:14" s="5" customFormat="1" outlineLevel="2" x14ac:dyDescent="0.3">
      <c r="A39" s="5" t="s">
        <v>44</v>
      </c>
      <c r="B39" s="5">
        <v>1</v>
      </c>
      <c r="C39" s="6">
        <v>44814</v>
      </c>
      <c r="D39" s="5" t="s">
        <v>298</v>
      </c>
      <c r="E39" s="5" t="s">
        <v>65</v>
      </c>
      <c r="F39" s="5" t="s">
        <v>17</v>
      </c>
      <c r="G39" s="5" t="s">
        <v>20</v>
      </c>
      <c r="H39" s="5">
        <v>64.5</v>
      </c>
      <c r="J39" s="32"/>
      <c r="K39" s="32">
        <f t="shared" si="3"/>
        <v>0</v>
      </c>
      <c r="M39" s="5" t="s">
        <v>415</v>
      </c>
    </row>
    <row r="40" spans="1:14" s="9" customFormat="1" outlineLevel="2" x14ac:dyDescent="0.3">
      <c r="A40" s="9" t="s">
        <v>44</v>
      </c>
      <c r="B40" s="9">
        <v>1</v>
      </c>
      <c r="C40" s="10">
        <v>44814</v>
      </c>
      <c r="D40" s="9" t="s">
        <v>416</v>
      </c>
      <c r="E40" s="9" t="s">
        <v>417</v>
      </c>
      <c r="F40" s="9" t="s">
        <v>17</v>
      </c>
      <c r="G40" s="9" t="s">
        <v>20</v>
      </c>
      <c r="H40" s="9">
        <v>52.5</v>
      </c>
      <c r="I40" s="9">
        <v>100</v>
      </c>
      <c r="J40" s="29">
        <v>190.9</v>
      </c>
      <c r="K40" s="29">
        <f t="shared" si="3"/>
        <v>90.9</v>
      </c>
      <c r="M40" s="9" t="s">
        <v>418</v>
      </c>
      <c r="N40" s="43">
        <v>0.8125</v>
      </c>
    </row>
    <row r="41" spans="1:14" s="9" customFormat="1" outlineLevel="2" x14ac:dyDescent="0.3">
      <c r="A41" s="9" t="s">
        <v>44</v>
      </c>
      <c r="B41" s="9">
        <v>1</v>
      </c>
      <c r="C41" s="10">
        <v>44814</v>
      </c>
      <c r="D41" s="9" t="s">
        <v>115</v>
      </c>
      <c r="E41" s="9" t="s">
        <v>419</v>
      </c>
      <c r="F41" s="9" t="s">
        <v>17</v>
      </c>
      <c r="G41" s="9" t="s">
        <v>24</v>
      </c>
      <c r="H41" s="9">
        <v>65</v>
      </c>
      <c r="I41" s="9">
        <v>100</v>
      </c>
      <c r="J41" s="29">
        <v>195.23</v>
      </c>
      <c r="K41" s="29">
        <f t="shared" si="3"/>
        <v>95.22999999999999</v>
      </c>
      <c r="M41" s="9" t="s">
        <v>420</v>
      </c>
      <c r="N41" s="43">
        <v>0.8125</v>
      </c>
    </row>
    <row r="42" spans="1:14" s="36" customFormat="1" outlineLevel="2" x14ac:dyDescent="0.3">
      <c r="A42" s="36" t="s">
        <v>44</v>
      </c>
      <c r="B42" s="36">
        <v>1</v>
      </c>
      <c r="C42" s="37">
        <v>44814</v>
      </c>
      <c r="D42" s="36" t="s">
        <v>421</v>
      </c>
      <c r="E42" s="36" t="s">
        <v>56</v>
      </c>
      <c r="F42" s="36" t="s">
        <v>17</v>
      </c>
      <c r="G42" s="36" t="s">
        <v>28</v>
      </c>
      <c r="H42" s="36">
        <v>2.5</v>
      </c>
      <c r="I42" s="36">
        <v>100</v>
      </c>
      <c r="J42" s="39">
        <v>0</v>
      </c>
      <c r="K42" s="39">
        <f t="shared" si="3"/>
        <v>-100</v>
      </c>
      <c r="M42" s="36" t="s">
        <v>49</v>
      </c>
    </row>
    <row r="43" spans="1:14" s="36" customFormat="1" outlineLevel="2" x14ac:dyDescent="0.3">
      <c r="A43" s="36" t="s">
        <v>44</v>
      </c>
      <c r="B43" s="36">
        <v>1</v>
      </c>
      <c r="C43" s="37">
        <v>44814</v>
      </c>
      <c r="D43" s="36" t="s">
        <v>421</v>
      </c>
      <c r="E43" s="36" t="s">
        <v>56</v>
      </c>
      <c r="F43" s="36" t="s">
        <v>17</v>
      </c>
      <c r="G43" s="36" t="s">
        <v>32</v>
      </c>
      <c r="H43" s="36">
        <v>120</v>
      </c>
      <c r="I43" s="36">
        <v>100</v>
      </c>
      <c r="J43" s="39">
        <v>0</v>
      </c>
      <c r="K43" s="39">
        <f t="shared" si="3"/>
        <v>-100</v>
      </c>
      <c r="M43" s="36" t="s">
        <v>49</v>
      </c>
    </row>
    <row r="44" spans="1:14" outlineLevel="1" x14ac:dyDescent="0.3">
      <c r="A44" s="4" t="s">
        <v>187</v>
      </c>
      <c r="C44" s="1"/>
      <c r="I44">
        <f>SUBTOTAL(9,I13:I43)</f>
        <v>2750</v>
      </c>
      <c r="J44" s="33">
        <f>SUBTOTAL(9,J13:J43)</f>
        <v>2017.6600000000003</v>
      </c>
      <c r="K44" s="33">
        <f>SUBTOTAL(9,K13:K43)</f>
        <v>-732.34</v>
      </c>
    </row>
    <row r="45" spans="1:14" s="36" customFormat="1" outlineLevel="2" x14ac:dyDescent="0.3">
      <c r="A45" s="36" t="s">
        <v>140</v>
      </c>
      <c r="B45" s="36">
        <v>1</v>
      </c>
      <c r="C45" s="37">
        <v>44815</v>
      </c>
      <c r="D45" s="36" t="s">
        <v>182</v>
      </c>
      <c r="E45" s="36" t="s">
        <v>151</v>
      </c>
      <c r="F45" s="36" t="s">
        <v>17</v>
      </c>
      <c r="G45" s="36" t="s">
        <v>28</v>
      </c>
      <c r="H45" s="36">
        <v>2.5</v>
      </c>
      <c r="I45" s="36">
        <v>100</v>
      </c>
      <c r="J45" s="39">
        <v>0</v>
      </c>
      <c r="K45" s="39">
        <f>J45-I45</f>
        <v>-100</v>
      </c>
      <c r="M45" s="36" t="s">
        <v>422</v>
      </c>
    </row>
    <row r="46" spans="1:14" s="9" customFormat="1" outlineLevel="2" x14ac:dyDescent="0.3">
      <c r="A46" s="9" t="s">
        <v>140</v>
      </c>
      <c r="B46" s="9">
        <v>1</v>
      </c>
      <c r="C46" s="10">
        <v>44815</v>
      </c>
      <c r="D46" s="9" t="s">
        <v>182</v>
      </c>
      <c r="E46" s="9" t="s">
        <v>151</v>
      </c>
      <c r="F46" s="9" t="s">
        <v>205</v>
      </c>
      <c r="G46" s="9" t="s">
        <v>20</v>
      </c>
      <c r="H46" s="9">
        <v>26</v>
      </c>
      <c r="I46" s="9">
        <v>100</v>
      </c>
      <c r="J46" s="29">
        <v>180</v>
      </c>
      <c r="K46" s="29">
        <f t="shared" ref="K46:K68" si="4">J46-I46</f>
        <v>80</v>
      </c>
      <c r="M46" s="9" t="s">
        <v>423</v>
      </c>
    </row>
    <row r="47" spans="1:14" s="9" customFormat="1" outlineLevel="2" x14ac:dyDescent="0.3">
      <c r="A47" s="9" t="s">
        <v>140</v>
      </c>
      <c r="B47" s="9">
        <v>1</v>
      </c>
      <c r="C47" s="10">
        <v>44815</v>
      </c>
      <c r="D47" s="9" t="s">
        <v>155</v>
      </c>
      <c r="E47" s="9" t="s">
        <v>162</v>
      </c>
      <c r="F47" s="9" t="s">
        <v>17</v>
      </c>
      <c r="G47" s="9" t="s">
        <v>28</v>
      </c>
      <c r="H47" s="9">
        <v>5</v>
      </c>
      <c r="I47" s="9">
        <v>100</v>
      </c>
      <c r="J47" s="29">
        <v>195.23</v>
      </c>
      <c r="K47" s="29">
        <f t="shared" si="4"/>
        <v>95.22999999999999</v>
      </c>
      <c r="M47" s="9" t="s">
        <v>424</v>
      </c>
    </row>
    <row r="48" spans="1:14" s="36" customFormat="1" outlineLevel="2" x14ac:dyDescent="0.3">
      <c r="A48" s="36" t="s">
        <v>140</v>
      </c>
      <c r="B48" s="36">
        <v>1</v>
      </c>
      <c r="C48" s="37">
        <v>44815</v>
      </c>
      <c r="D48" s="36" t="s">
        <v>155</v>
      </c>
      <c r="E48" s="36" t="s">
        <v>162</v>
      </c>
      <c r="F48" s="36" t="s">
        <v>205</v>
      </c>
      <c r="G48" s="36" t="s">
        <v>20</v>
      </c>
      <c r="H48" s="36">
        <v>24</v>
      </c>
      <c r="I48" s="36">
        <v>100</v>
      </c>
      <c r="J48" s="39">
        <v>0</v>
      </c>
      <c r="K48" s="39">
        <f t="shared" si="4"/>
        <v>-100</v>
      </c>
      <c r="M48" s="36" t="s">
        <v>425</v>
      </c>
    </row>
    <row r="49" spans="1:13" s="36" customFormat="1" outlineLevel="2" x14ac:dyDescent="0.3">
      <c r="A49" s="36" t="s">
        <v>140</v>
      </c>
      <c r="B49" s="36">
        <v>1</v>
      </c>
      <c r="C49" s="37">
        <v>44815</v>
      </c>
      <c r="D49" s="36" t="s">
        <v>162</v>
      </c>
      <c r="F49" s="36" t="s">
        <v>185</v>
      </c>
      <c r="G49" s="36" t="s">
        <v>20</v>
      </c>
      <c r="H49" s="36">
        <v>26</v>
      </c>
      <c r="I49" s="36">
        <v>50</v>
      </c>
      <c r="J49" s="39">
        <v>0</v>
      </c>
      <c r="K49" s="39">
        <f t="shared" si="4"/>
        <v>-50</v>
      </c>
      <c r="M49" s="36" t="s">
        <v>426</v>
      </c>
    </row>
    <row r="50" spans="1:13" s="9" customFormat="1" outlineLevel="2" x14ac:dyDescent="0.3">
      <c r="A50" s="9" t="s">
        <v>140</v>
      </c>
      <c r="B50" s="9">
        <v>1</v>
      </c>
      <c r="C50" s="10">
        <v>44815</v>
      </c>
      <c r="D50" s="9" t="s">
        <v>152</v>
      </c>
      <c r="E50" s="9" t="s">
        <v>143</v>
      </c>
      <c r="F50" s="9" t="s">
        <v>17</v>
      </c>
      <c r="G50" s="9" t="s">
        <v>28</v>
      </c>
      <c r="H50" s="9">
        <v>5.5</v>
      </c>
      <c r="I50" s="9">
        <v>100</v>
      </c>
      <c r="J50" s="29">
        <v>195.23</v>
      </c>
      <c r="K50" s="29">
        <f t="shared" si="4"/>
        <v>95.22999999999999</v>
      </c>
      <c r="M50" s="9" t="s">
        <v>427</v>
      </c>
    </row>
    <row r="51" spans="1:13" s="36" customFormat="1" outlineLevel="2" x14ac:dyDescent="0.3">
      <c r="A51" s="36" t="s">
        <v>140</v>
      </c>
      <c r="B51" s="36">
        <v>1</v>
      </c>
      <c r="C51" s="37">
        <v>44815</v>
      </c>
      <c r="D51" s="36" t="s">
        <v>152</v>
      </c>
      <c r="E51" s="36" t="s">
        <v>143</v>
      </c>
      <c r="F51" s="36" t="s">
        <v>17</v>
      </c>
      <c r="G51" s="36" t="s">
        <v>32</v>
      </c>
      <c r="H51" s="36">
        <v>190</v>
      </c>
      <c r="I51" s="36">
        <v>100</v>
      </c>
      <c r="J51" s="39">
        <v>0</v>
      </c>
      <c r="K51" s="39">
        <f t="shared" si="4"/>
        <v>-100</v>
      </c>
      <c r="M51" s="36" t="s">
        <v>428</v>
      </c>
    </row>
    <row r="52" spans="1:13" s="36" customFormat="1" outlineLevel="2" x14ac:dyDescent="0.3">
      <c r="A52" s="36" t="s">
        <v>140</v>
      </c>
      <c r="B52" s="36">
        <v>1</v>
      </c>
      <c r="C52" s="37">
        <v>44815</v>
      </c>
      <c r="D52" s="36" t="s">
        <v>351</v>
      </c>
      <c r="E52" s="36" t="s">
        <v>150</v>
      </c>
      <c r="F52" s="36" t="s">
        <v>17</v>
      </c>
      <c r="G52" s="36" t="s">
        <v>28</v>
      </c>
      <c r="H52" s="36">
        <v>6.5</v>
      </c>
      <c r="I52" s="36">
        <v>100</v>
      </c>
      <c r="J52" s="39">
        <v>0</v>
      </c>
      <c r="K52" s="39">
        <f t="shared" si="4"/>
        <v>-100</v>
      </c>
      <c r="M52" s="36" t="s">
        <v>382</v>
      </c>
    </row>
    <row r="53" spans="1:13" s="36" customFormat="1" outlineLevel="2" x14ac:dyDescent="0.3">
      <c r="A53" s="36" t="s">
        <v>140</v>
      </c>
      <c r="B53" s="36">
        <v>1</v>
      </c>
      <c r="C53" s="37">
        <v>44815</v>
      </c>
      <c r="D53" s="36" t="s">
        <v>351</v>
      </c>
      <c r="E53" s="36" t="s">
        <v>150</v>
      </c>
      <c r="F53" s="36" t="s">
        <v>17</v>
      </c>
      <c r="G53" s="36" t="s">
        <v>32</v>
      </c>
      <c r="H53" s="36">
        <v>250</v>
      </c>
      <c r="I53" s="36">
        <v>100</v>
      </c>
      <c r="J53" s="39">
        <v>0</v>
      </c>
      <c r="K53" s="39">
        <f t="shared" si="4"/>
        <v>-100</v>
      </c>
      <c r="M53" s="36" t="s">
        <v>429</v>
      </c>
    </row>
    <row r="54" spans="1:13" s="36" customFormat="1" outlineLevel="2" x14ac:dyDescent="0.3">
      <c r="A54" s="36" t="s">
        <v>140</v>
      </c>
      <c r="B54" s="36">
        <v>1</v>
      </c>
      <c r="C54" s="37">
        <v>44815</v>
      </c>
      <c r="D54" s="36" t="s">
        <v>169</v>
      </c>
      <c r="E54" s="36" t="s">
        <v>354</v>
      </c>
      <c r="F54" s="36" t="s">
        <v>17</v>
      </c>
      <c r="G54" s="36" t="s">
        <v>28</v>
      </c>
      <c r="H54" s="36">
        <v>3</v>
      </c>
      <c r="I54" s="36">
        <v>100</v>
      </c>
      <c r="J54" s="39">
        <v>0</v>
      </c>
      <c r="K54" s="39">
        <f t="shared" si="4"/>
        <v>-100</v>
      </c>
    </row>
    <row r="55" spans="1:13" s="9" customFormat="1" outlineLevel="2" x14ac:dyDescent="0.3">
      <c r="A55" s="9" t="s">
        <v>140</v>
      </c>
      <c r="B55" s="9">
        <v>1</v>
      </c>
      <c r="C55" s="10">
        <v>44815</v>
      </c>
      <c r="D55" s="9" t="s">
        <v>354</v>
      </c>
      <c r="F55" s="9" t="s">
        <v>185</v>
      </c>
      <c r="G55" s="9" t="s">
        <v>20</v>
      </c>
      <c r="H55" s="9">
        <v>25</v>
      </c>
      <c r="I55" s="9">
        <v>100</v>
      </c>
      <c r="J55" s="29">
        <v>190.9</v>
      </c>
      <c r="K55" s="29">
        <f t="shared" si="4"/>
        <v>90.9</v>
      </c>
      <c r="M55" s="9" t="s">
        <v>426</v>
      </c>
    </row>
    <row r="56" spans="1:13" s="9" customFormat="1" outlineLevel="2" x14ac:dyDescent="0.3">
      <c r="A56" s="9" t="s">
        <v>140</v>
      </c>
      <c r="B56" s="9">
        <v>1</v>
      </c>
      <c r="C56" s="10">
        <v>44815</v>
      </c>
      <c r="D56" s="9" t="s">
        <v>374</v>
      </c>
      <c r="E56" s="9" t="s">
        <v>183</v>
      </c>
      <c r="F56" s="9" t="s">
        <v>17</v>
      </c>
      <c r="G56" s="9" t="s">
        <v>28</v>
      </c>
      <c r="H56" s="9">
        <v>6.5</v>
      </c>
      <c r="I56" s="9">
        <v>100</v>
      </c>
      <c r="J56" s="29">
        <v>195.23</v>
      </c>
      <c r="K56" s="29">
        <f t="shared" si="4"/>
        <v>95.22999999999999</v>
      </c>
      <c r="M56" s="9" t="s">
        <v>430</v>
      </c>
    </row>
    <row r="57" spans="1:13" s="9" customFormat="1" outlineLevel="2" x14ac:dyDescent="0.3">
      <c r="A57" s="9" t="s">
        <v>140</v>
      </c>
      <c r="B57" s="9">
        <v>1</v>
      </c>
      <c r="C57" s="10">
        <v>44815</v>
      </c>
      <c r="D57" s="9" t="s">
        <v>374</v>
      </c>
      <c r="E57" s="9" t="s">
        <v>183</v>
      </c>
      <c r="F57" s="9" t="s">
        <v>17</v>
      </c>
      <c r="G57" s="9" t="s">
        <v>32</v>
      </c>
      <c r="H57" s="9">
        <v>235</v>
      </c>
      <c r="I57" s="9">
        <v>100</v>
      </c>
      <c r="J57" s="29">
        <v>335</v>
      </c>
      <c r="K57" s="29">
        <f t="shared" si="4"/>
        <v>235</v>
      </c>
      <c r="M57" s="9" t="s">
        <v>431</v>
      </c>
    </row>
    <row r="58" spans="1:13" s="9" customFormat="1" outlineLevel="2" x14ac:dyDescent="0.3">
      <c r="A58" s="9" t="s">
        <v>140</v>
      </c>
      <c r="B58" s="9">
        <v>1</v>
      </c>
      <c r="C58" s="10">
        <v>44815</v>
      </c>
      <c r="D58" s="9" t="s">
        <v>183</v>
      </c>
      <c r="F58" s="9" t="s">
        <v>185</v>
      </c>
      <c r="G58" s="9" t="s">
        <v>20</v>
      </c>
      <c r="H58" s="9">
        <v>23.5</v>
      </c>
      <c r="I58" s="9">
        <v>50</v>
      </c>
      <c r="J58" s="29">
        <v>100</v>
      </c>
      <c r="K58" s="29">
        <f t="shared" si="4"/>
        <v>50</v>
      </c>
      <c r="M58" s="9" t="s">
        <v>425</v>
      </c>
    </row>
    <row r="59" spans="1:13" s="9" customFormat="1" outlineLevel="2" x14ac:dyDescent="0.3">
      <c r="A59" s="9" t="s">
        <v>140</v>
      </c>
      <c r="B59" s="9">
        <v>1</v>
      </c>
      <c r="C59" s="10">
        <v>44815</v>
      </c>
      <c r="D59" s="9" t="s">
        <v>161</v>
      </c>
      <c r="F59" s="9" t="s">
        <v>185</v>
      </c>
      <c r="G59" s="9" t="s">
        <v>24</v>
      </c>
      <c r="H59" s="9">
        <v>20.5</v>
      </c>
      <c r="I59" s="9">
        <v>100</v>
      </c>
      <c r="J59" s="29">
        <v>190.9</v>
      </c>
      <c r="K59" s="29">
        <f t="shared" si="4"/>
        <v>90.9</v>
      </c>
      <c r="M59" s="9" t="s">
        <v>432</v>
      </c>
    </row>
    <row r="60" spans="1:13" s="9" customFormat="1" outlineLevel="2" x14ac:dyDescent="0.3">
      <c r="A60" s="9" t="s">
        <v>140</v>
      </c>
      <c r="B60" s="9">
        <v>1</v>
      </c>
      <c r="C60" s="10">
        <v>44815</v>
      </c>
      <c r="D60" s="9" t="s">
        <v>144</v>
      </c>
      <c r="E60" s="9" t="s">
        <v>170</v>
      </c>
      <c r="F60" s="9" t="s">
        <v>17</v>
      </c>
      <c r="G60" s="9" t="s">
        <v>28</v>
      </c>
      <c r="H60" s="9">
        <v>1</v>
      </c>
      <c r="I60" s="9">
        <v>100</v>
      </c>
      <c r="J60" s="29">
        <v>190.9</v>
      </c>
      <c r="K60" s="29">
        <f t="shared" si="4"/>
        <v>90.9</v>
      </c>
      <c r="M60" s="9" t="s">
        <v>433</v>
      </c>
    </row>
    <row r="61" spans="1:13" s="9" customFormat="1" outlineLevel="2" x14ac:dyDescent="0.3">
      <c r="A61" s="9" t="s">
        <v>140</v>
      </c>
      <c r="B61" s="9">
        <v>1</v>
      </c>
      <c r="C61" s="10">
        <v>44815</v>
      </c>
      <c r="D61" s="9" t="s">
        <v>158</v>
      </c>
      <c r="E61" s="9" t="s">
        <v>356</v>
      </c>
      <c r="F61" s="9" t="s">
        <v>17</v>
      </c>
      <c r="G61" s="9" t="s">
        <v>28</v>
      </c>
      <c r="H61" s="9">
        <v>7</v>
      </c>
      <c r="I61" s="9">
        <v>100</v>
      </c>
      <c r="J61" s="29">
        <v>195.23</v>
      </c>
      <c r="K61" s="29">
        <f t="shared" si="4"/>
        <v>95.22999999999999</v>
      </c>
      <c r="M61" s="9" t="s">
        <v>427</v>
      </c>
    </row>
    <row r="62" spans="1:13" s="36" customFormat="1" outlineLevel="2" x14ac:dyDescent="0.3">
      <c r="A62" s="36" t="s">
        <v>140</v>
      </c>
      <c r="B62" s="36">
        <v>1</v>
      </c>
      <c r="C62" s="37">
        <v>44815</v>
      </c>
      <c r="D62" s="36" t="s">
        <v>173</v>
      </c>
      <c r="E62" s="36" t="s">
        <v>159</v>
      </c>
      <c r="F62" s="36" t="s">
        <v>17</v>
      </c>
      <c r="G62" s="36" t="s">
        <v>28</v>
      </c>
      <c r="H62" s="36">
        <v>3.5</v>
      </c>
      <c r="I62" s="36">
        <v>100</v>
      </c>
      <c r="J62" s="39">
        <v>0</v>
      </c>
      <c r="K62" s="39">
        <f t="shared" si="4"/>
        <v>-100</v>
      </c>
      <c r="M62" s="36" t="s">
        <v>424</v>
      </c>
    </row>
    <row r="63" spans="1:13" s="9" customFormat="1" outlineLevel="2" x14ac:dyDescent="0.3">
      <c r="A63" s="9" t="s">
        <v>140</v>
      </c>
      <c r="B63" s="9">
        <v>1</v>
      </c>
      <c r="C63" s="10">
        <v>44815</v>
      </c>
      <c r="D63" s="9" t="s">
        <v>173</v>
      </c>
      <c r="E63" s="9" t="s">
        <v>159</v>
      </c>
      <c r="F63" s="9" t="s">
        <v>205</v>
      </c>
      <c r="G63" s="9" t="s">
        <v>20</v>
      </c>
      <c r="H63" s="9">
        <v>26</v>
      </c>
      <c r="I63" s="9">
        <v>100</v>
      </c>
      <c r="J63" s="29">
        <v>195.23</v>
      </c>
      <c r="K63" s="29">
        <f t="shared" si="4"/>
        <v>95.22999999999999</v>
      </c>
      <c r="M63" s="9" t="s">
        <v>434</v>
      </c>
    </row>
    <row r="64" spans="1:13" s="9" customFormat="1" outlineLevel="2" x14ac:dyDescent="0.3">
      <c r="A64" s="9" t="s">
        <v>140</v>
      </c>
      <c r="B64" s="9">
        <v>1</v>
      </c>
      <c r="C64" s="10">
        <v>44815</v>
      </c>
      <c r="D64" s="9" t="s">
        <v>159</v>
      </c>
      <c r="F64" s="9" t="s">
        <v>185</v>
      </c>
      <c r="G64" s="9" t="s">
        <v>20</v>
      </c>
      <c r="H64" s="9">
        <v>29.5</v>
      </c>
      <c r="I64" s="9">
        <v>100</v>
      </c>
      <c r="J64" s="29">
        <v>190.9</v>
      </c>
      <c r="K64" s="29">
        <f t="shared" si="4"/>
        <v>90.9</v>
      </c>
      <c r="M64" s="9" t="s">
        <v>435</v>
      </c>
    </row>
    <row r="65" spans="1:13" s="36" customFormat="1" outlineLevel="2" x14ac:dyDescent="0.3">
      <c r="A65" s="36" t="s">
        <v>140</v>
      </c>
      <c r="B65" s="36">
        <v>1</v>
      </c>
      <c r="C65" s="37">
        <v>44815</v>
      </c>
      <c r="D65" s="36" t="s">
        <v>165</v>
      </c>
      <c r="E65" s="36" t="s">
        <v>179</v>
      </c>
      <c r="F65" s="36" t="s">
        <v>17</v>
      </c>
      <c r="G65" s="36" t="s">
        <v>28</v>
      </c>
      <c r="H65" s="36">
        <v>6.5</v>
      </c>
      <c r="I65" s="36">
        <v>100</v>
      </c>
      <c r="J65" s="39">
        <v>0</v>
      </c>
      <c r="K65" s="39">
        <f t="shared" si="4"/>
        <v>-100</v>
      </c>
      <c r="M65" s="36" t="s">
        <v>427</v>
      </c>
    </row>
    <row r="66" spans="1:13" s="36" customFormat="1" outlineLevel="2" x14ac:dyDescent="0.3">
      <c r="A66" s="36" t="s">
        <v>140</v>
      </c>
      <c r="B66" s="36">
        <v>1</v>
      </c>
      <c r="C66" s="37">
        <v>44815</v>
      </c>
      <c r="D66" s="36" t="s">
        <v>436</v>
      </c>
      <c r="E66" s="36" t="s">
        <v>178</v>
      </c>
      <c r="F66" s="36" t="s">
        <v>17</v>
      </c>
      <c r="G66" s="36" t="s">
        <v>28</v>
      </c>
      <c r="H66" s="36">
        <v>2.5</v>
      </c>
      <c r="I66" s="36">
        <v>100</v>
      </c>
      <c r="J66" s="39">
        <v>0</v>
      </c>
      <c r="K66" s="39">
        <f t="shared" si="4"/>
        <v>-100</v>
      </c>
      <c r="M66" s="36" t="s">
        <v>433</v>
      </c>
    </row>
    <row r="67" spans="1:13" s="9" customFormat="1" outlineLevel="2" x14ac:dyDescent="0.3">
      <c r="A67" s="9" t="s">
        <v>140</v>
      </c>
      <c r="B67" s="9">
        <v>1</v>
      </c>
      <c r="C67" s="10">
        <v>44815</v>
      </c>
      <c r="D67" s="9" t="s">
        <v>437</v>
      </c>
      <c r="E67" s="9" t="s">
        <v>172</v>
      </c>
      <c r="F67" s="9" t="s">
        <v>17</v>
      </c>
      <c r="G67" s="9" t="s">
        <v>28</v>
      </c>
      <c r="H67" s="9">
        <v>6.5</v>
      </c>
      <c r="I67" s="9">
        <v>100</v>
      </c>
      <c r="J67" s="29">
        <v>195.23</v>
      </c>
      <c r="K67" s="29">
        <f t="shared" si="4"/>
        <v>95.22999999999999</v>
      </c>
      <c r="M67" s="9" t="s">
        <v>427</v>
      </c>
    </row>
    <row r="68" spans="1:13" s="9" customFormat="1" outlineLevel="2" x14ac:dyDescent="0.3">
      <c r="A68" s="9" t="s">
        <v>140</v>
      </c>
      <c r="B68" s="9">
        <v>1</v>
      </c>
      <c r="C68" s="10">
        <v>44816</v>
      </c>
      <c r="D68" s="9" t="s">
        <v>437</v>
      </c>
      <c r="E68" s="9" t="s">
        <v>172</v>
      </c>
      <c r="F68" s="9" t="s">
        <v>17</v>
      </c>
      <c r="G68" s="9" t="s">
        <v>32</v>
      </c>
      <c r="H68" s="9">
        <v>235</v>
      </c>
      <c r="I68" s="9">
        <v>100</v>
      </c>
      <c r="J68" s="29">
        <v>335</v>
      </c>
      <c r="K68" s="29">
        <f t="shared" si="4"/>
        <v>235</v>
      </c>
      <c r="M68" s="9" t="s">
        <v>429</v>
      </c>
    </row>
    <row r="69" spans="1:13" outlineLevel="1" x14ac:dyDescent="0.3">
      <c r="A69" s="4" t="s">
        <v>188</v>
      </c>
      <c r="C69" s="1"/>
      <c r="I69">
        <f>SUBTOTAL(9,I45:I68)</f>
        <v>2300</v>
      </c>
      <c r="J69" s="33">
        <f>SUBTOTAL(9,J45:J68)</f>
        <v>2884.9800000000005</v>
      </c>
      <c r="K69" s="33">
        <f>SUBTOTAL(9,K45:K68)</f>
        <v>584.98</v>
      </c>
    </row>
    <row r="70" spans="1:13" x14ac:dyDescent="0.3">
      <c r="A70" s="4" t="s">
        <v>189</v>
      </c>
      <c r="C70" s="1"/>
      <c r="I70">
        <f>SUBTOTAL(9,I13:I68)</f>
        <v>5050</v>
      </c>
      <c r="J70" s="33">
        <f>SUBTOTAL(9,J13:J68)</f>
        <v>4902.6399999999994</v>
      </c>
      <c r="K70" s="33">
        <f>SUBTOTAL(9,K13:K68)</f>
        <v>-147.36000000000013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D0A5-7DB0-4F20-8579-E7382F7A5073}">
  <dimension ref="A1:N22"/>
  <sheetViews>
    <sheetView workbookViewId="0">
      <selection activeCell="K7" sqref="K7"/>
    </sheetView>
  </sheetViews>
  <sheetFormatPr defaultRowHeight="14.4" x14ac:dyDescent="0.3"/>
  <cols>
    <col min="8" max="8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5" t="s">
        <v>9</v>
      </c>
      <c r="K1" s="61" t="s">
        <v>10</v>
      </c>
      <c r="L1" s="61" t="s">
        <v>11</v>
      </c>
      <c r="M1" t="s">
        <v>12</v>
      </c>
      <c r="N1" t="s">
        <v>13</v>
      </c>
    </row>
    <row r="2" spans="1:14" x14ac:dyDescent="0.3">
      <c r="A2" t="s">
        <v>737</v>
      </c>
      <c r="B2">
        <v>1</v>
      </c>
      <c r="C2" s="72">
        <v>44885</v>
      </c>
      <c r="E2" t="s">
        <v>746</v>
      </c>
      <c r="G2" t="s">
        <v>745</v>
      </c>
      <c r="H2" t="s">
        <v>747</v>
      </c>
      <c r="I2">
        <v>1000</v>
      </c>
      <c r="J2">
        <v>40</v>
      </c>
      <c r="M2" t="s">
        <v>381</v>
      </c>
    </row>
    <row r="3" spans="1:14" x14ac:dyDescent="0.3">
      <c r="A3" t="s">
        <v>737</v>
      </c>
      <c r="B3">
        <v>1</v>
      </c>
      <c r="C3" s="72">
        <v>44885</v>
      </c>
      <c r="E3" t="s">
        <v>746</v>
      </c>
      <c r="G3" t="s">
        <v>745</v>
      </c>
      <c r="H3" t="s">
        <v>744</v>
      </c>
      <c r="I3">
        <v>4000</v>
      </c>
      <c r="J3">
        <v>25</v>
      </c>
      <c r="M3" t="s">
        <v>381</v>
      </c>
    </row>
    <row r="4" spans="1:14" x14ac:dyDescent="0.3">
      <c r="A4" t="s">
        <v>737</v>
      </c>
      <c r="B4">
        <v>1</v>
      </c>
      <c r="C4" s="72">
        <v>44885</v>
      </c>
      <c r="E4" t="s">
        <v>743</v>
      </c>
      <c r="F4" t="s">
        <v>742</v>
      </c>
      <c r="G4" t="s">
        <v>17</v>
      </c>
      <c r="H4" t="s">
        <v>708</v>
      </c>
      <c r="I4">
        <v>-2</v>
      </c>
      <c r="J4">
        <v>50</v>
      </c>
      <c r="K4">
        <v>50</v>
      </c>
      <c r="M4" t="s">
        <v>381</v>
      </c>
    </row>
    <row r="5" spans="1:14" x14ac:dyDescent="0.3">
      <c r="A5" t="s">
        <v>737</v>
      </c>
      <c r="B5">
        <v>1</v>
      </c>
      <c r="C5" s="72">
        <v>44886</v>
      </c>
      <c r="E5" t="s">
        <v>741</v>
      </c>
      <c r="F5" t="s">
        <v>740</v>
      </c>
      <c r="G5" t="s">
        <v>17</v>
      </c>
      <c r="H5" t="s">
        <v>198</v>
      </c>
      <c r="I5" s="81">
        <v>4.1666666666666664E-2</v>
      </c>
      <c r="J5">
        <v>25</v>
      </c>
      <c r="K5">
        <v>0</v>
      </c>
      <c r="M5" t="s">
        <v>381</v>
      </c>
    </row>
    <row r="6" spans="1:14" x14ac:dyDescent="0.3">
      <c r="A6" t="s">
        <v>737</v>
      </c>
      <c r="B6">
        <v>1</v>
      </c>
      <c r="C6" s="72">
        <v>44886</v>
      </c>
      <c r="E6" t="s">
        <v>741</v>
      </c>
      <c r="F6" t="s">
        <v>740</v>
      </c>
      <c r="G6" t="s">
        <v>17</v>
      </c>
      <c r="H6" t="s">
        <v>198</v>
      </c>
      <c r="I6" s="81">
        <v>8.3333333333333329E-2</v>
      </c>
      <c r="J6">
        <v>25</v>
      </c>
      <c r="K6">
        <v>0</v>
      </c>
      <c r="M6" t="s">
        <v>381</v>
      </c>
    </row>
    <row r="7" spans="1:14" x14ac:dyDescent="0.3">
      <c r="A7" t="s">
        <v>737</v>
      </c>
      <c r="B7">
        <v>1</v>
      </c>
      <c r="C7" s="72">
        <v>44886</v>
      </c>
      <c r="E7" t="s">
        <v>739</v>
      </c>
      <c r="F7" t="s">
        <v>738</v>
      </c>
      <c r="G7" t="s">
        <v>17</v>
      </c>
      <c r="H7" t="s">
        <v>24</v>
      </c>
      <c r="I7">
        <v>2.5</v>
      </c>
      <c r="J7">
        <v>50</v>
      </c>
      <c r="K7">
        <v>0</v>
      </c>
      <c r="M7" t="s">
        <v>381</v>
      </c>
    </row>
    <row r="8" spans="1:14" x14ac:dyDescent="0.3">
      <c r="A8" t="s">
        <v>737</v>
      </c>
      <c r="B8">
        <v>1</v>
      </c>
      <c r="C8" s="72">
        <v>44886</v>
      </c>
      <c r="E8" t="s">
        <v>736</v>
      </c>
      <c r="F8" t="s">
        <v>735</v>
      </c>
      <c r="G8" t="s">
        <v>17</v>
      </c>
      <c r="H8" t="s">
        <v>708</v>
      </c>
      <c r="I8">
        <v>2.25</v>
      </c>
      <c r="J8">
        <v>50</v>
      </c>
      <c r="K8">
        <v>25</v>
      </c>
      <c r="M8" t="s">
        <v>381</v>
      </c>
    </row>
    <row r="22" spans="6:6" x14ac:dyDescent="0.3">
      <c r="F22" t="s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001C-D693-4F2F-8B35-813DB5776424}">
  <dimension ref="A1:G14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0.77734375" bestFit="1" customWidth="1"/>
    <col min="3" max="3" width="11" bestFit="1" customWidth="1"/>
    <col min="4" max="4" width="12.6640625" bestFit="1" customWidth="1"/>
    <col min="5" max="5" width="13.6640625" bestFit="1" customWidth="1"/>
    <col min="6" max="6" width="13.44140625" bestFit="1" customWidth="1"/>
  </cols>
  <sheetData>
    <row r="1" spans="1:7" x14ac:dyDescent="0.3">
      <c r="A1" s="69" t="s">
        <v>652</v>
      </c>
      <c r="B1" t="s">
        <v>660</v>
      </c>
    </row>
    <row r="3" spans="1:7" x14ac:dyDescent="0.3">
      <c r="A3" s="69" t="s">
        <v>651</v>
      </c>
      <c r="B3" t="s">
        <v>657</v>
      </c>
      <c r="C3" t="s">
        <v>658</v>
      </c>
      <c r="D3" t="s">
        <v>659</v>
      </c>
      <c r="E3" t="s">
        <v>665</v>
      </c>
      <c r="F3" t="s">
        <v>666</v>
      </c>
    </row>
    <row r="4" spans="1:7" x14ac:dyDescent="0.3">
      <c r="A4" s="70" t="s">
        <v>18</v>
      </c>
      <c r="B4">
        <v>3</v>
      </c>
      <c r="C4">
        <v>6</v>
      </c>
      <c r="D4">
        <v>1</v>
      </c>
      <c r="E4">
        <v>15</v>
      </c>
      <c r="F4">
        <v>91.111111111111114</v>
      </c>
      <c r="G4" s="73">
        <f>E4/F4</f>
        <v>0.16463414634146342</v>
      </c>
    </row>
    <row r="5" spans="1:7" x14ac:dyDescent="0.3">
      <c r="A5" s="70" t="s">
        <v>32</v>
      </c>
      <c r="B5">
        <v>42</v>
      </c>
      <c r="C5">
        <v>52</v>
      </c>
      <c r="D5">
        <v>12</v>
      </c>
      <c r="E5">
        <v>7.7446938775510219</v>
      </c>
      <c r="F5">
        <v>90.416666666666671</v>
      </c>
      <c r="G5" s="73">
        <f t="shared" ref="G5:G13" si="0">E5/F5</f>
        <v>8.5655600489043554E-2</v>
      </c>
    </row>
    <row r="6" spans="1:7" x14ac:dyDescent="0.3">
      <c r="A6" s="70" t="s">
        <v>445</v>
      </c>
      <c r="B6">
        <v>2</v>
      </c>
      <c r="C6">
        <v>10</v>
      </c>
      <c r="D6">
        <v>0</v>
      </c>
      <c r="E6">
        <v>-8.3333333333333339</v>
      </c>
      <c r="F6">
        <v>55</v>
      </c>
      <c r="G6" s="73">
        <f t="shared" si="0"/>
        <v>-0.15151515151515152</v>
      </c>
    </row>
    <row r="7" spans="1:7" x14ac:dyDescent="0.3">
      <c r="A7" s="70" t="s">
        <v>24</v>
      </c>
      <c r="B7">
        <v>35</v>
      </c>
      <c r="C7">
        <v>30</v>
      </c>
      <c r="D7">
        <v>6</v>
      </c>
      <c r="E7">
        <v>1.3007042253521131</v>
      </c>
      <c r="F7">
        <v>84.347826086956516</v>
      </c>
      <c r="G7" s="73">
        <f t="shared" si="0"/>
        <v>1.5420720197473507E-2</v>
      </c>
    </row>
    <row r="8" spans="1:7" x14ac:dyDescent="0.3">
      <c r="A8" s="70" t="s">
        <v>198</v>
      </c>
      <c r="B8">
        <v>0</v>
      </c>
      <c r="C8">
        <v>2</v>
      </c>
      <c r="D8">
        <v>0</v>
      </c>
      <c r="E8">
        <v>-80</v>
      </c>
      <c r="F8">
        <v>80</v>
      </c>
      <c r="G8" s="73">
        <f t="shared" si="0"/>
        <v>-1</v>
      </c>
    </row>
    <row r="9" spans="1:7" x14ac:dyDescent="0.3">
      <c r="A9" s="70" t="s">
        <v>28</v>
      </c>
      <c r="B9">
        <v>125</v>
      </c>
      <c r="C9">
        <v>112</v>
      </c>
      <c r="D9">
        <v>19</v>
      </c>
      <c r="E9">
        <v>0.91290456431535172</v>
      </c>
      <c r="F9">
        <v>94.581589958159</v>
      </c>
      <c r="G9" s="73">
        <f t="shared" si="0"/>
        <v>9.6520323322879468E-3</v>
      </c>
    </row>
    <row r="10" spans="1:7" x14ac:dyDescent="0.3">
      <c r="A10" s="70" t="s">
        <v>476</v>
      </c>
      <c r="B10">
        <v>0</v>
      </c>
      <c r="C10">
        <v>1</v>
      </c>
      <c r="D10">
        <v>1</v>
      </c>
      <c r="E10">
        <v>-50</v>
      </c>
      <c r="F10">
        <v>50</v>
      </c>
      <c r="G10" s="73">
        <f t="shared" si="0"/>
        <v>-1</v>
      </c>
    </row>
    <row r="11" spans="1:7" x14ac:dyDescent="0.3">
      <c r="A11" s="70" t="s">
        <v>291</v>
      </c>
      <c r="B11">
        <v>4</v>
      </c>
      <c r="C11">
        <v>7</v>
      </c>
      <c r="D11">
        <v>3</v>
      </c>
      <c r="E11">
        <v>-26.634285714285713</v>
      </c>
      <c r="F11">
        <v>80</v>
      </c>
      <c r="G11" s="73">
        <f t="shared" si="0"/>
        <v>-0.33292857142857141</v>
      </c>
    </row>
    <row r="12" spans="1:7" x14ac:dyDescent="0.3">
      <c r="A12" s="70" t="s">
        <v>302</v>
      </c>
      <c r="B12">
        <v>5</v>
      </c>
      <c r="C12">
        <v>2</v>
      </c>
      <c r="D12">
        <v>1</v>
      </c>
      <c r="E12">
        <v>32.754999999999995</v>
      </c>
      <c r="F12">
        <v>87.5</v>
      </c>
      <c r="G12" s="73">
        <f t="shared" si="0"/>
        <v>0.37434285714285709</v>
      </c>
    </row>
    <row r="13" spans="1:7" x14ac:dyDescent="0.3">
      <c r="A13" s="70" t="s">
        <v>20</v>
      </c>
      <c r="B13">
        <v>34</v>
      </c>
      <c r="C13">
        <v>38</v>
      </c>
      <c r="D13">
        <v>12</v>
      </c>
      <c r="E13">
        <v>-5.659642857142857</v>
      </c>
      <c r="F13">
        <v>81.6875</v>
      </c>
      <c r="G13" s="73">
        <f t="shared" si="0"/>
        <v>-6.9284074762269096E-2</v>
      </c>
    </row>
    <row r="14" spans="1:7" x14ac:dyDescent="0.3">
      <c r="A14" s="70" t="s">
        <v>189</v>
      </c>
      <c r="B14">
        <v>250</v>
      </c>
      <c r="C14">
        <v>260</v>
      </c>
      <c r="D14">
        <v>55</v>
      </c>
      <c r="E14">
        <v>0.5075461254612601</v>
      </c>
      <c r="F14">
        <v>88.905660377358487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63BA-5A41-49B0-859B-1E3689A87A0A}">
  <dimension ref="A1:E8"/>
  <sheetViews>
    <sheetView workbookViewId="0">
      <selection activeCell="G2" sqref="G2"/>
    </sheetView>
  </sheetViews>
  <sheetFormatPr defaultRowHeight="14.4" x14ac:dyDescent="0.3"/>
  <cols>
    <col min="1" max="1" width="12.5546875" bestFit="1" customWidth="1"/>
    <col min="2" max="2" width="10.77734375" bestFit="1" customWidth="1"/>
    <col min="3" max="3" width="11" bestFit="1" customWidth="1"/>
    <col min="4" max="4" width="12.6640625" bestFit="1" customWidth="1"/>
    <col min="5" max="5" width="13.6640625" bestFit="1" customWidth="1"/>
    <col min="6" max="6" width="6.6640625" bestFit="1" customWidth="1"/>
    <col min="7" max="7" width="10.77734375" bestFit="1" customWidth="1"/>
  </cols>
  <sheetData>
    <row r="1" spans="1:5" x14ac:dyDescent="0.3">
      <c r="A1" s="69" t="s">
        <v>1</v>
      </c>
      <c r="B1" t="s">
        <v>660</v>
      </c>
    </row>
    <row r="2" spans="1:5" x14ac:dyDescent="0.3">
      <c r="A2" s="69" t="s">
        <v>652</v>
      </c>
      <c r="B2" t="s">
        <v>660</v>
      </c>
    </row>
    <row r="4" spans="1:5" x14ac:dyDescent="0.3">
      <c r="A4" s="69" t="s">
        <v>651</v>
      </c>
      <c r="B4" t="s">
        <v>657</v>
      </c>
      <c r="C4" t="s">
        <v>658</v>
      </c>
      <c r="D4" t="s">
        <v>659</v>
      </c>
      <c r="E4" t="s">
        <v>665</v>
      </c>
    </row>
    <row r="5" spans="1:5" x14ac:dyDescent="0.3">
      <c r="A5" s="70" t="s">
        <v>14</v>
      </c>
      <c r="B5">
        <v>19</v>
      </c>
      <c r="C5">
        <v>34</v>
      </c>
      <c r="D5">
        <v>2</v>
      </c>
      <c r="E5">
        <v>-0.34957446808510773</v>
      </c>
    </row>
    <row r="6" spans="1:5" x14ac:dyDescent="0.3">
      <c r="A6" s="70" t="s">
        <v>44</v>
      </c>
      <c r="B6">
        <v>136</v>
      </c>
      <c r="C6">
        <v>144</v>
      </c>
      <c r="D6">
        <v>27</v>
      </c>
      <c r="E6">
        <v>-2.76989726027396</v>
      </c>
    </row>
    <row r="7" spans="1:5" x14ac:dyDescent="0.3">
      <c r="A7" s="70" t="s">
        <v>140</v>
      </c>
      <c r="B7">
        <v>95</v>
      </c>
      <c r="C7">
        <v>82</v>
      </c>
      <c r="D7">
        <v>26</v>
      </c>
      <c r="E7">
        <v>5.4203448275862174</v>
      </c>
    </row>
    <row r="8" spans="1:5" x14ac:dyDescent="0.3">
      <c r="A8" s="70" t="s">
        <v>189</v>
      </c>
      <c r="B8">
        <v>250</v>
      </c>
      <c r="C8">
        <v>260</v>
      </c>
      <c r="D8">
        <v>55</v>
      </c>
      <c r="E8">
        <v>0.50754612546126221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8498-D5B9-4E9D-BB8F-AF1A01336822}">
  <dimension ref="A1:Q685"/>
  <sheetViews>
    <sheetView workbookViewId="0">
      <selection activeCell="Q608" sqref="Q608:Q685"/>
    </sheetView>
  </sheetViews>
  <sheetFormatPr defaultRowHeight="14.4" x14ac:dyDescent="0.3"/>
  <cols>
    <col min="1" max="1" width="5.6640625" bestFit="1" customWidth="1"/>
    <col min="2" max="2" width="6.77734375" bestFit="1" customWidth="1"/>
    <col min="3" max="3" width="10.5546875" style="77" bestFit="1" customWidth="1"/>
    <col min="4" max="4" width="5" bestFit="1" customWidth="1"/>
    <col min="5" max="5" width="18" bestFit="1" customWidth="1"/>
    <col min="6" max="6" width="15.88671875" bestFit="1" customWidth="1"/>
    <col min="7" max="7" width="7.33203125" bestFit="1" customWidth="1"/>
    <col min="8" max="8" width="10.6640625" bestFit="1" customWidth="1"/>
    <col min="9" max="9" width="7.5546875" bestFit="1" customWidth="1"/>
    <col min="10" max="10" width="4.5546875" bestFit="1" customWidth="1"/>
    <col min="11" max="11" width="7.5546875" style="33" bestFit="1" customWidth="1"/>
    <col min="12" max="12" width="7.21875" style="33" bestFit="1" customWidth="1"/>
    <col min="13" max="13" width="8.21875" bestFit="1" customWidth="1"/>
    <col min="14" max="14" width="32.77734375" bestFit="1" customWidth="1"/>
  </cols>
  <sheetData>
    <row r="1" spans="1:17" x14ac:dyDescent="0.3">
      <c r="A1" t="s">
        <v>1</v>
      </c>
      <c r="B1" t="s">
        <v>0</v>
      </c>
      <c r="C1" s="7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10</v>
      </c>
      <c r="L1" s="33" t="s">
        <v>11</v>
      </c>
      <c r="M1" t="s">
        <v>12</v>
      </c>
      <c r="N1" t="s">
        <v>13</v>
      </c>
      <c r="O1" t="s">
        <v>652</v>
      </c>
      <c r="P1" t="s">
        <v>653</v>
      </c>
      <c r="Q1" t="s">
        <v>654</v>
      </c>
    </row>
    <row r="2" spans="1:17" x14ac:dyDescent="0.3">
      <c r="A2">
        <v>0</v>
      </c>
      <c r="B2" t="s">
        <v>14</v>
      </c>
      <c r="C2" s="77">
        <v>44793</v>
      </c>
      <c r="D2" s="72"/>
      <c r="E2" t="s">
        <v>661</v>
      </c>
      <c r="G2" t="s">
        <v>17</v>
      </c>
      <c r="H2" t="s">
        <v>32</v>
      </c>
      <c r="J2">
        <v>60</v>
      </c>
      <c r="K2" s="33">
        <v>153</v>
      </c>
      <c r="L2" s="33">
        <f t="shared" ref="L2:L12" si="0">K2-J2</f>
        <v>93</v>
      </c>
      <c r="M2" t="s">
        <v>381</v>
      </c>
      <c r="O2">
        <f t="shared" ref="O2:O11" si="1">IF(L2&gt;0,1,0)</f>
        <v>1</v>
      </c>
      <c r="P2">
        <f t="shared" ref="P2:P12" si="2">IF(L2&lt;0,1,0)</f>
        <v>0</v>
      </c>
      <c r="Q2">
        <f t="shared" ref="Q2:Q12" si="3">IF(L2=0,1,0)</f>
        <v>0</v>
      </c>
    </row>
    <row r="3" spans="1:17" x14ac:dyDescent="0.3">
      <c r="A3">
        <v>0</v>
      </c>
      <c r="B3" t="s">
        <v>14</v>
      </c>
      <c r="C3" s="77">
        <v>44793</v>
      </c>
      <c r="D3" s="72"/>
      <c r="E3" t="s">
        <v>662</v>
      </c>
      <c r="G3" t="s">
        <v>17</v>
      </c>
      <c r="H3" t="s">
        <v>32</v>
      </c>
      <c r="J3">
        <v>60</v>
      </c>
      <c r="K3" s="33">
        <v>240</v>
      </c>
      <c r="L3" s="33">
        <f t="shared" si="0"/>
        <v>180</v>
      </c>
      <c r="M3" t="s">
        <v>381</v>
      </c>
      <c r="O3">
        <f t="shared" si="1"/>
        <v>1</v>
      </c>
      <c r="P3">
        <f t="shared" si="2"/>
        <v>0</v>
      </c>
      <c r="Q3">
        <f t="shared" si="3"/>
        <v>0</v>
      </c>
    </row>
    <row r="4" spans="1:17" x14ac:dyDescent="0.3">
      <c r="A4">
        <v>0</v>
      </c>
      <c r="B4" t="s">
        <v>14</v>
      </c>
      <c r="C4" s="77">
        <v>44794</v>
      </c>
      <c r="D4" s="72"/>
      <c r="E4" t="s">
        <v>42</v>
      </c>
      <c r="G4" t="s">
        <v>17</v>
      </c>
      <c r="H4" t="s">
        <v>32</v>
      </c>
      <c r="J4">
        <v>60</v>
      </c>
      <c r="K4" s="33">
        <v>360</v>
      </c>
      <c r="L4" s="33">
        <f t="shared" si="0"/>
        <v>300</v>
      </c>
      <c r="M4" t="s">
        <v>381</v>
      </c>
      <c r="O4">
        <f t="shared" si="1"/>
        <v>1</v>
      </c>
      <c r="P4">
        <f t="shared" si="2"/>
        <v>0</v>
      </c>
      <c r="Q4">
        <f t="shared" si="3"/>
        <v>0</v>
      </c>
    </row>
    <row r="5" spans="1:17" x14ac:dyDescent="0.3">
      <c r="A5">
        <v>0</v>
      </c>
      <c r="B5" t="s">
        <v>14</v>
      </c>
      <c r="C5" s="77">
        <v>44795</v>
      </c>
      <c r="D5" s="72"/>
      <c r="E5" t="s">
        <v>41</v>
      </c>
      <c r="G5" t="s">
        <v>17</v>
      </c>
      <c r="H5" t="s">
        <v>32</v>
      </c>
      <c r="J5">
        <v>60</v>
      </c>
      <c r="K5" s="33">
        <v>315</v>
      </c>
      <c r="L5" s="33">
        <f t="shared" si="0"/>
        <v>255</v>
      </c>
      <c r="M5" t="s">
        <v>381</v>
      </c>
      <c r="O5">
        <f t="shared" si="1"/>
        <v>1</v>
      </c>
      <c r="P5">
        <f t="shared" si="2"/>
        <v>0</v>
      </c>
      <c r="Q5">
        <f t="shared" si="3"/>
        <v>0</v>
      </c>
    </row>
    <row r="6" spans="1:17" x14ac:dyDescent="0.3">
      <c r="A6">
        <v>0</v>
      </c>
      <c r="B6" t="s">
        <v>14</v>
      </c>
      <c r="C6" s="77">
        <v>44800</v>
      </c>
      <c r="D6" s="72"/>
      <c r="E6" t="s">
        <v>27</v>
      </c>
      <c r="G6" t="s">
        <v>17</v>
      </c>
      <c r="H6" t="s">
        <v>32</v>
      </c>
      <c r="J6">
        <v>100</v>
      </c>
      <c r="K6" s="33">
        <v>143</v>
      </c>
      <c r="L6" s="33">
        <f t="shared" si="0"/>
        <v>43</v>
      </c>
      <c r="M6" t="s">
        <v>381</v>
      </c>
      <c r="O6">
        <f t="shared" si="1"/>
        <v>1</v>
      </c>
      <c r="P6">
        <f t="shared" si="2"/>
        <v>0</v>
      </c>
      <c r="Q6">
        <f t="shared" si="3"/>
        <v>0</v>
      </c>
    </row>
    <row r="7" spans="1:17" x14ac:dyDescent="0.3">
      <c r="A7">
        <v>0</v>
      </c>
      <c r="B7" t="s">
        <v>14</v>
      </c>
      <c r="C7" s="77">
        <v>44800</v>
      </c>
      <c r="D7" s="72"/>
      <c r="E7" t="s">
        <v>15</v>
      </c>
      <c r="G7" t="s">
        <v>17</v>
      </c>
      <c r="H7" t="s">
        <v>32</v>
      </c>
      <c r="J7">
        <v>60</v>
      </c>
      <c r="K7" s="33">
        <v>360</v>
      </c>
      <c r="L7" s="33">
        <f t="shared" si="0"/>
        <v>300</v>
      </c>
      <c r="M7" t="s">
        <v>381</v>
      </c>
      <c r="O7">
        <f t="shared" si="1"/>
        <v>1</v>
      </c>
      <c r="P7">
        <f t="shared" si="2"/>
        <v>0</v>
      </c>
      <c r="Q7">
        <f t="shared" si="3"/>
        <v>0</v>
      </c>
    </row>
    <row r="8" spans="1:17" x14ac:dyDescent="0.3">
      <c r="A8">
        <v>0</v>
      </c>
      <c r="B8" t="s">
        <v>14</v>
      </c>
      <c r="C8" s="77">
        <v>44808</v>
      </c>
      <c r="D8" s="72"/>
      <c r="E8" t="s">
        <v>41</v>
      </c>
      <c r="G8" t="s">
        <v>17</v>
      </c>
      <c r="H8" t="s">
        <v>32</v>
      </c>
      <c r="J8">
        <v>100</v>
      </c>
      <c r="K8" s="33">
        <v>260</v>
      </c>
      <c r="L8" s="33">
        <f t="shared" si="0"/>
        <v>160</v>
      </c>
      <c r="M8" t="s">
        <v>381</v>
      </c>
      <c r="O8">
        <f t="shared" si="1"/>
        <v>1</v>
      </c>
      <c r="P8">
        <f t="shared" si="2"/>
        <v>0</v>
      </c>
      <c r="Q8">
        <f t="shared" si="3"/>
        <v>0</v>
      </c>
    </row>
    <row r="9" spans="1:17" x14ac:dyDescent="0.3">
      <c r="A9">
        <v>0</v>
      </c>
      <c r="B9" t="s">
        <v>14</v>
      </c>
      <c r="C9" s="77">
        <v>44808</v>
      </c>
      <c r="D9" s="72"/>
      <c r="E9" t="s">
        <v>663</v>
      </c>
      <c r="G9" t="s">
        <v>17</v>
      </c>
      <c r="H9" t="s">
        <v>32</v>
      </c>
      <c r="J9">
        <v>720</v>
      </c>
      <c r="K9" s="33">
        <v>0</v>
      </c>
      <c r="L9" s="33">
        <f t="shared" si="0"/>
        <v>-720</v>
      </c>
      <c r="M9" t="s">
        <v>381</v>
      </c>
      <c r="O9">
        <f t="shared" si="1"/>
        <v>0</v>
      </c>
      <c r="P9">
        <v>9</v>
      </c>
      <c r="Q9">
        <f t="shared" si="3"/>
        <v>0</v>
      </c>
    </row>
    <row r="10" spans="1:17" x14ac:dyDescent="0.3">
      <c r="A10">
        <v>0</v>
      </c>
      <c r="B10" t="s">
        <v>44</v>
      </c>
      <c r="C10" s="77">
        <v>44808</v>
      </c>
      <c r="D10" s="72"/>
      <c r="E10" t="s">
        <v>663</v>
      </c>
      <c r="G10" t="s">
        <v>17</v>
      </c>
      <c r="H10" t="s">
        <v>28</v>
      </c>
      <c r="J10">
        <v>540</v>
      </c>
      <c r="K10" s="33">
        <v>0</v>
      </c>
      <c r="L10" s="33">
        <f t="shared" si="0"/>
        <v>-540</v>
      </c>
      <c r="M10" t="s">
        <v>381</v>
      </c>
      <c r="O10">
        <f t="shared" si="1"/>
        <v>0</v>
      </c>
      <c r="P10">
        <v>8</v>
      </c>
      <c r="Q10">
        <f t="shared" si="3"/>
        <v>0</v>
      </c>
    </row>
    <row r="11" spans="1:17" x14ac:dyDescent="0.3">
      <c r="A11">
        <v>0</v>
      </c>
      <c r="B11" t="s">
        <v>44</v>
      </c>
      <c r="C11" s="77">
        <v>44808</v>
      </c>
      <c r="D11" s="72"/>
      <c r="E11" t="s">
        <v>663</v>
      </c>
      <c r="G11" t="s">
        <v>17</v>
      </c>
      <c r="H11" t="s">
        <v>32</v>
      </c>
      <c r="J11">
        <v>50</v>
      </c>
      <c r="K11" s="33">
        <v>0</v>
      </c>
      <c r="L11" s="33">
        <f t="shared" si="0"/>
        <v>-50</v>
      </c>
      <c r="M11" t="s">
        <v>381</v>
      </c>
      <c r="O11">
        <f t="shared" si="1"/>
        <v>0</v>
      </c>
      <c r="P11">
        <v>1</v>
      </c>
      <c r="Q11">
        <f t="shared" si="3"/>
        <v>0</v>
      </c>
    </row>
    <row r="12" spans="1:17" x14ac:dyDescent="0.3">
      <c r="A12">
        <v>0</v>
      </c>
      <c r="B12" t="s">
        <v>44</v>
      </c>
      <c r="C12" s="77">
        <v>44808</v>
      </c>
      <c r="D12" s="72"/>
      <c r="E12" t="s">
        <v>664</v>
      </c>
      <c r="G12" t="s">
        <v>17</v>
      </c>
      <c r="H12" t="s">
        <v>28</v>
      </c>
      <c r="J12">
        <v>900</v>
      </c>
      <c r="K12" s="33">
        <v>1690</v>
      </c>
      <c r="L12" s="33">
        <f t="shared" si="0"/>
        <v>790</v>
      </c>
      <c r="M12" t="s">
        <v>381</v>
      </c>
      <c r="O12">
        <v>9</v>
      </c>
      <c r="P12">
        <f t="shared" si="2"/>
        <v>0</v>
      </c>
      <c r="Q12">
        <f t="shared" si="3"/>
        <v>0</v>
      </c>
    </row>
    <row r="13" spans="1:17" x14ac:dyDescent="0.3">
      <c r="A13">
        <v>1</v>
      </c>
      <c r="B13" t="s">
        <v>44</v>
      </c>
      <c r="C13" s="77">
        <v>44813</v>
      </c>
      <c r="D13" s="1"/>
      <c r="E13" t="s">
        <v>216</v>
      </c>
      <c r="F13" t="s">
        <v>380</v>
      </c>
      <c r="G13" t="s">
        <v>17</v>
      </c>
      <c r="H13" t="s">
        <v>28</v>
      </c>
      <c r="I13">
        <v>5.5</v>
      </c>
      <c r="J13">
        <v>100</v>
      </c>
      <c r="K13" s="33">
        <v>195.23</v>
      </c>
      <c r="L13" s="33">
        <f>K13-J13</f>
        <v>95.22999999999999</v>
      </c>
      <c r="M13" t="s">
        <v>381</v>
      </c>
      <c r="N13" t="s">
        <v>382</v>
      </c>
      <c r="O13">
        <f>IF(L13&gt;0,1,0)</f>
        <v>1</v>
      </c>
      <c r="P13">
        <f>IF(L13&lt;0,1,0)</f>
        <v>0</v>
      </c>
      <c r="Q13">
        <f>IF(L13=0,1,0)</f>
        <v>0</v>
      </c>
    </row>
    <row r="14" spans="1:17" x14ac:dyDescent="0.3">
      <c r="A14">
        <v>1</v>
      </c>
      <c r="B14" t="s">
        <v>44</v>
      </c>
      <c r="C14" s="77">
        <v>44814</v>
      </c>
      <c r="D14" s="1"/>
      <c r="E14" t="s">
        <v>383</v>
      </c>
      <c r="F14" t="s">
        <v>346</v>
      </c>
      <c r="G14" t="s">
        <v>17</v>
      </c>
      <c r="H14" t="s">
        <v>28</v>
      </c>
      <c r="I14">
        <v>26.5</v>
      </c>
      <c r="J14">
        <v>100</v>
      </c>
      <c r="K14" s="33">
        <v>190.9</v>
      </c>
      <c r="L14" s="33">
        <f t="shared" ref="L14:L43" si="4">K14-J14</f>
        <v>90.9</v>
      </c>
      <c r="N14" t="s">
        <v>384</v>
      </c>
      <c r="O14">
        <f t="shared" ref="O14:O77" si="5">IF(L14&gt;0,1,0)</f>
        <v>1</v>
      </c>
      <c r="P14">
        <f t="shared" ref="P14:P77" si="6">IF(L14&lt;0,1,0)</f>
        <v>0</v>
      </c>
      <c r="Q14">
        <f t="shared" ref="Q14:Q77" si="7">IF(L14=0,1,0)</f>
        <v>0</v>
      </c>
    </row>
    <row r="15" spans="1:17" x14ac:dyDescent="0.3">
      <c r="A15">
        <v>1</v>
      </c>
      <c r="B15" t="s">
        <v>44</v>
      </c>
      <c r="C15" s="77">
        <v>44814</v>
      </c>
      <c r="D15" s="1"/>
      <c r="E15" t="s">
        <v>88</v>
      </c>
      <c r="F15" t="s">
        <v>385</v>
      </c>
      <c r="G15" t="s">
        <v>17</v>
      </c>
      <c r="H15" t="s">
        <v>28</v>
      </c>
      <c r="I15">
        <v>-7</v>
      </c>
      <c r="J15">
        <v>100</v>
      </c>
      <c r="K15" s="33">
        <v>100</v>
      </c>
      <c r="L15" s="33">
        <f t="shared" si="4"/>
        <v>0</v>
      </c>
      <c r="N15" t="s">
        <v>386</v>
      </c>
      <c r="O15">
        <f t="shared" si="5"/>
        <v>0</v>
      </c>
      <c r="P15">
        <f t="shared" si="6"/>
        <v>0</v>
      </c>
      <c r="Q15">
        <f t="shared" si="7"/>
        <v>1</v>
      </c>
    </row>
    <row r="16" spans="1:17" x14ac:dyDescent="0.3">
      <c r="A16">
        <v>1</v>
      </c>
      <c r="B16" t="s">
        <v>44</v>
      </c>
      <c r="C16" s="77">
        <v>44814</v>
      </c>
      <c r="D16" s="1"/>
      <c r="E16" t="s">
        <v>261</v>
      </c>
      <c r="F16" t="s">
        <v>250</v>
      </c>
      <c r="G16" t="s">
        <v>17</v>
      </c>
      <c r="H16" t="s">
        <v>28</v>
      </c>
      <c r="I16">
        <v>9</v>
      </c>
      <c r="J16">
        <v>100</v>
      </c>
      <c r="K16" s="33">
        <v>0</v>
      </c>
      <c r="L16" s="33">
        <f t="shared" si="4"/>
        <v>-100</v>
      </c>
      <c r="N16" t="s">
        <v>387</v>
      </c>
      <c r="O16">
        <f t="shared" si="5"/>
        <v>0</v>
      </c>
      <c r="P16">
        <f t="shared" si="6"/>
        <v>1</v>
      </c>
      <c r="Q16">
        <f t="shared" si="7"/>
        <v>0</v>
      </c>
    </row>
    <row r="17" spans="1:17" x14ac:dyDescent="0.3">
      <c r="A17">
        <v>1</v>
      </c>
      <c r="B17" t="s">
        <v>44</v>
      </c>
      <c r="C17" s="77">
        <v>44814</v>
      </c>
      <c r="D17" s="1"/>
      <c r="E17" t="s">
        <v>388</v>
      </c>
      <c r="F17" t="s">
        <v>113</v>
      </c>
      <c r="G17" t="s">
        <v>17</v>
      </c>
      <c r="H17" t="s">
        <v>28</v>
      </c>
      <c r="I17">
        <v>-10</v>
      </c>
      <c r="J17">
        <v>100</v>
      </c>
      <c r="K17" s="33">
        <v>0</v>
      </c>
      <c r="L17" s="33">
        <f t="shared" si="4"/>
        <v>-100</v>
      </c>
      <c r="N17" t="s">
        <v>389</v>
      </c>
      <c r="O17">
        <f t="shared" si="5"/>
        <v>0</v>
      </c>
      <c r="P17">
        <f t="shared" si="6"/>
        <v>1</v>
      </c>
      <c r="Q17">
        <f t="shared" si="7"/>
        <v>0</v>
      </c>
    </row>
    <row r="18" spans="1:17" x14ac:dyDescent="0.3">
      <c r="A18">
        <v>1</v>
      </c>
      <c r="B18" t="s">
        <v>44</v>
      </c>
      <c r="C18" s="77">
        <v>44814</v>
      </c>
      <c r="D18" s="1"/>
      <c r="E18" t="s">
        <v>129</v>
      </c>
      <c r="F18" t="s">
        <v>390</v>
      </c>
      <c r="G18" t="s">
        <v>17</v>
      </c>
      <c r="H18" t="s">
        <v>28</v>
      </c>
      <c r="I18">
        <v>20.5</v>
      </c>
      <c r="J18">
        <v>100</v>
      </c>
      <c r="K18" s="33">
        <v>190.9</v>
      </c>
      <c r="L18" s="33">
        <f t="shared" si="4"/>
        <v>90.9</v>
      </c>
      <c r="N18" t="s">
        <v>391</v>
      </c>
      <c r="O18">
        <f t="shared" si="5"/>
        <v>1</v>
      </c>
      <c r="P18">
        <f t="shared" si="6"/>
        <v>0</v>
      </c>
      <c r="Q18">
        <f t="shared" si="7"/>
        <v>0</v>
      </c>
    </row>
    <row r="19" spans="1:17" x14ac:dyDescent="0.3">
      <c r="A19">
        <v>1</v>
      </c>
      <c r="B19" t="s">
        <v>44</v>
      </c>
      <c r="C19" s="77">
        <v>44814</v>
      </c>
      <c r="D19" s="1"/>
      <c r="E19" t="s">
        <v>121</v>
      </c>
      <c r="F19" t="s">
        <v>392</v>
      </c>
      <c r="G19" t="s">
        <v>17</v>
      </c>
      <c r="H19" t="s">
        <v>28</v>
      </c>
      <c r="I19">
        <v>7.5</v>
      </c>
      <c r="J19">
        <v>100</v>
      </c>
      <c r="K19" s="33">
        <v>0</v>
      </c>
      <c r="L19" s="33">
        <f t="shared" si="4"/>
        <v>-100</v>
      </c>
      <c r="N19" t="s">
        <v>387</v>
      </c>
      <c r="O19">
        <f t="shared" si="5"/>
        <v>0</v>
      </c>
      <c r="P19">
        <f t="shared" si="6"/>
        <v>1</v>
      </c>
      <c r="Q19">
        <f t="shared" si="7"/>
        <v>0</v>
      </c>
    </row>
    <row r="20" spans="1:17" x14ac:dyDescent="0.3">
      <c r="A20">
        <v>1</v>
      </c>
      <c r="B20" t="s">
        <v>44</v>
      </c>
      <c r="C20" s="77">
        <v>44814</v>
      </c>
      <c r="D20" s="1"/>
      <c r="E20" t="s">
        <v>110</v>
      </c>
      <c r="F20" t="s">
        <v>94</v>
      </c>
      <c r="G20" t="s">
        <v>17</v>
      </c>
      <c r="H20" t="s">
        <v>28</v>
      </c>
      <c r="I20">
        <v>26.5</v>
      </c>
      <c r="L20" s="33">
        <f t="shared" si="4"/>
        <v>0</v>
      </c>
      <c r="N20" t="s">
        <v>393</v>
      </c>
      <c r="O20">
        <f t="shared" si="5"/>
        <v>0</v>
      </c>
      <c r="P20">
        <f t="shared" si="6"/>
        <v>0</v>
      </c>
      <c r="Q20">
        <f t="shared" si="7"/>
        <v>1</v>
      </c>
    </row>
    <row r="21" spans="1:17" x14ac:dyDescent="0.3">
      <c r="A21">
        <v>1</v>
      </c>
      <c r="B21" t="s">
        <v>44</v>
      </c>
      <c r="C21" s="77">
        <v>44814</v>
      </c>
      <c r="D21" s="1"/>
      <c r="E21" t="s">
        <v>102</v>
      </c>
      <c r="F21" t="s">
        <v>394</v>
      </c>
      <c r="G21" t="s">
        <v>17</v>
      </c>
      <c r="H21" t="s">
        <v>28</v>
      </c>
      <c r="I21">
        <v>-18.5</v>
      </c>
      <c r="J21">
        <v>100</v>
      </c>
      <c r="L21" s="33">
        <f t="shared" si="4"/>
        <v>-100</v>
      </c>
      <c r="N21" t="s">
        <v>395</v>
      </c>
      <c r="O21">
        <f t="shared" si="5"/>
        <v>0</v>
      </c>
      <c r="P21">
        <f t="shared" si="6"/>
        <v>1</v>
      </c>
      <c r="Q21">
        <f t="shared" si="7"/>
        <v>0</v>
      </c>
    </row>
    <row r="22" spans="1:17" x14ac:dyDescent="0.3">
      <c r="A22">
        <v>1</v>
      </c>
      <c r="B22" t="s">
        <v>44</v>
      </c>
      <c r="C22" s="77">
        <v>44814</v>
      </c>
      <c r="D22" s="1"/>
      <c r="E22" t="s">
        <v>396</v>
      </c>
      <c r="F22" t="s">
        <v>60</v>
      </c>
      <c r="G22" t="s">
        <v>17</v>
      </c>
      <c r="H22" t="s">
        <v>28</v>
      </c>
      <c r="I22">
        <v>17.5</v>
      </c>
      <c r="J22">
        <v>100</v>
      </c>
      <c r="K22" s="33">
        <v>190.9</v>
      </c>
      <c r="L22" s="33">
        <f t="shared" si="4"/>
        <v>90.9</v>
      </c>
      <c r="N22" t="s">
        <v>397</v>
      </c>
      <c r="O22">
        <f t="shared" si="5"/>
        <v>1</v>
      </c>
      <c r="P22">
        <f t="shared" si="6"/>
        <v>0</v>
      </c>
      <c r="Q22">
        <f t="shared" si="7"/>
        <v>0</v>
      </c>
    </row>
    <row r="23" spans="1:17" x14ac:dyDescent="0.3">
      <c r="A23">
        <v>1</v>
      </c>
      <c r="B23" t="s">
        <v>44</v>
      </c>
      <c r="C23" s="77">
        <v>44814</v>
      </c>
      <c r="D23" s="1"/>
      <c r="E23" t="s">
        <v>135</v>
      </c>
      <c r="F23" t="s">
        <v>81</v>
      </c>
      <c r="G23" t="s">
        <v>17</v>
      </c>
      <c r="H23" t="s">
        <v>28</v>
      </c>
      <c r="I23">
        <v>17.5</v>
      </c>
      <c r="J23">
        <v>100</v>
      </c>
      <c r="L23" s="33">
        <f t="shared" si="4"/>
        <v>-100</v>
      </c>
      <c r="N23" t="s">
        <v>397</v>
      </c>
      <c r="O23">
        <f t="shared" si="5"/>
        <v>0</v>
      </c>
      <c r="P23">
        <f t="shared" si="6"/>
        <v>1</v>
      </c>
      <c r="Q23">
        <f t="shared" si="7"/>
        <v>0</v>
      </c>
    </row>
    <row r="24" spans="1:17" x14ac:dyDescent="0.3">
      <c r="A24">
        <v>1</v>
      </c>
      <c r="B24" t="s">
        <v>44</v>
      </c>
      <c r="C24" s="77">
        <v>44814</v>
      </c>
      <c r="D24" s="1"/>
      <c r="E24" t="s">
        <v>398</v>
      </c>
      <c r="F24" t="s">
        <v>399</v>
      </c>
      <c r="G24" t="s">
        <v>17</v>
      </c>
      <c r="H24" t="s">
        <v>28</v>
      </c>
      <c r="I24">
        <v>34.5</v>
      </c>
      <c r="J24">
        <v>100</v>
      </c>
      <c r="L24" s="33">
        <f t="shared" si="4"/>
        <v>-100</v>
      </c>
      <c r="N24" t="s">
        <v>400</v>
      </c>
      <c r="O24">
        <f t="shared" si="5"/>
        <v>0</v>
      </c>
      <c r="P24">
        <f t="shared" si="6"/>
        <v>1</v>
      </c>
      <c r="Q24">
        <f t="shared" si="7"/>
        <v>0</v>
      </c>
    </row>
    <row r="25" spans="1:17" x14ac:dyDescent="0.3">
      <c r="A25">
        <v>1</v>
      </c>
      <c r="B25" t="s">
        <v>44</v>
      </c>
      <c r="C25" s="77">
        <v>44814</v>
      </c>
      <c r="D25" s="1"/>
      <c r="E25" t="s">
        <v>341</v>
      </c>
      <c r="F25" t="s">
        <v>401</v>
      </c>
      <c r="G25" t="s">
        <v>17</v>
      </c>
      <c r="H25" t="s">
        <v>28</v>
      </c>
      <c r="I25">
        <v>6</v>
      </c>
      <c r="J25">
        <v>100</v>
      </c>
      <c r="K25" s="33">
        <v>190.9</v>
      </c>
      <c r="L25" s="33">
        <f t="shared" si="4"/>
        <v>90.9</v>
      </c>
      <c r="N25" t="s">
        <v>402</v>
      </c>
      <c r="O25">
        <f t="shared" si="5"/>
        <v>1</v>
      </c>
      <c r="P25">
        <f t="shared" si="6"/>
        <v>0</v>
      </c>
      <c r="Q25">
        <f t="shared" si="7"/>
        <v>0</v>
      </c>
    </row>
    <row r="26" spans="1:17" x14ac:dyDescent="0.3">
      <c r="A26">
        <v>1</v>
      </c>
      <c r="B26" t="s">
        <v>44</v>
      </c>
      <c r="C26" s="77">
        <v>44814</v>
      </c>
      <c r="D26" s="1"/>
      <c r="E26" t="s">
        <v>229</v>
      </c>
      <c r="F26" t="s">
        <v>254</v>
      </c>
      <c r="G26" t="s">
        <v>17</v>
      </c>
      <c r="H26" t="s">
        <v>28</v>
      </c>
      <c r="I26">
        <v>-6</v>
      </c>
      <c r="J26">
        <v>100</v>
      </c>
      <c r="L26" s="33">
        <f t="shared" si="4"/>
        <v>-100</v>
      </c>
      <c r="N26" t="s">
        <v>403</v>
      </c>
      <c r="O26">
        <f t="shared" si="5"/>
        <v>0</v>
      </c>
      <c r="P26">
        <f t="shared" si="6"/>
        <v>1</v>
      </c>
      <c r="Q26">
        <f t="shared" si="7"/>
        <v>0</v>
      </c>
    </row>
    <row r="27" spans="1:17" x14ac:dyDescent="0.3">
      <c r="A27">
        <v>1</v>
      </c>
      <c r="B27" t="s">
        <v>44</v>
      </c>
      <c r="C27" s="77">
        <v>44814</v>
      </c>
      <c r="D27" s="1"/>
      <c r="E27" t="s">
        <v>323</v>
      </c>
      <c r="F27" t="s">
        <v>202</v>
      </c>
      <c r="G27" t="s">
        <v>17</v>
      </c>
      <c r="H27" t="s">
        <v>28</v>
      </c>
      <c r="I27">
        <v>23.5</v>
      </c>
      <c r="J27">
        <v>100</v>
      </c>
      <c r="L27" s="33">
        <f t="shared" si="4"/>
        <v>-100</v>
      </c>
      <c r="N27" t="s">
        <v>404</v>
      </c>
      <c r="O27">
        <f t="shared" si="5"/>
        <v>0</v>
      </c>
      <c r="P27">
        <f t="shared" si="6"/>
        <v>1</v>
      </c>
      <c r="Q27">
        <f t="shared" si="7"/>
        <v>0</v>
      </c>
    </row>
    <row r="28" spans="1:17" x14ac:dyDescent="0.3">
      <c r="A28">
        <v>1</v>
      </c>
      <c r="B28" t="s">
        <v>44</v>
      </c>
      <c r="C28" s="77">
        <v>44814</v>
      </c>
      <c r="D28" s="1"/>
      <c r="E28" t="s">
        <v>114</v>
      </c>
      <c r="F28" t="s">
        <v>86</v>
      </c>
      <c r="G28" t="s">
        <v>17</v>
      </c>
      <c r="H28" t="s">
        <v>28</v>
      </c>
      <c r="I28">
        <v>11.5</v>
      </c>
      <c r="J28">
        <v>100</v>
      </c>
      <c r="L28" s="33">
        <f t="shared" si="4"/>
        <v>-100</v>
      </c>
      <c r="N28" t="s">
        <v>405</v>
      </c>
      <c r="O28">
        <f t="shared" si="5"/>
        <v>0</v>
      </c>
      <c r="P28">
        <f t="shared" si="6"/>
        <v>1</v>
      </c>
      <c r="Q28">
        <f t="shared" si="7"/>
        <v>0</v>
      </c>
    </row>
    <row r="29" spans="1:17" x14ac:dyDescent="0.3">
      <c r="A29">
        <v>1</v>
      </c>
      <c r="B29" t="s">
        <v>44</v>
      </c>
      <c r="C29" s="77">
        <v>44814</v>
      </c>
      <c r="D29" s="1"/>
      <c r="E29" t="s">
        <v>266</v>
      </c>
      <c r="F29" t="s">
        <v>79</v>
      </c>
      <c r="G29" t="s">
        <v>17</v>
      </c>
      <c r="H29" t="s">
        <v>28</v>
      </c>
      <c r="I29">
        <v>52</v>
      </c>
      <c r="J29">
        <v>100</v>
      </c>
      <c r="K29" s="33">
        <v>190.9</v>
      </c>
      <c r="L29" s="33">
        <f t="shared" si="4"/>
        <v>90.9</v>
      </c>
      <c r="N29" t="s">
        <v>406</v>
      </c>
      <c r="O29">
        <f t="shared" si="5"/>
        <v>1</v>
      </c>
      <c r="P29">
        <f t="shared" si="6"/>
        <v>0</v>
      </c>
      <c r="Q29">
        <f t="shared" si="7"/>
        <v>0</v>
      </c>
    </row>
    <row r="30" spans="1:17" x14ac:dyDescent="0.3">
      <c r="A30">
        <v>1</v>
      </c>
      <c r="B30" t="s">
        <v>44</v>
      </c>
      <c r="C30" s="77">
        <v>44814</v>
      </c>
      <c r="D30" s="1"/>
      <c r="E30" t="s">
        <v>276</v>
      </c>
      <c r="F30" t="s">
        <v>347</v>
      </c>
      <c r="G30" t="s">
        <v>17</v>
      </c>
      <c r="H30" t="s">
        <v>28</v>
      </c>
      <c r="I30">
        <v>0</v>
      </c>
      <c r="J30">
        <v>100</v>
      </c>
      <c r="K30" s="33">
        <v>190.9</v>
      </c>
      <c r="L30" s="33">
        <f t="shared" si="4"/>
        <v>90.9</v>
      </c>
      <c r="N30" t="s">
        <v>407</v>
      </c>
      <c r="O30">
        <f t="shared" si="5"/>
        <v>1</v>
      </c>
      <c r="P30">
        <f t="shared" si="6"/>
        <v>0</v>
      </c>
      <c r="Q30">
        <f t="shared" si="7"/>
        <v>0</v>
      </c>
    </row>
    <row r="31" spans="1:17" x14ac:dyDescent="0.3">
      <c r="A31">
        <v>1</v>
      </c>
      <c r="B31" t="s">
        <v>44</v>
      </c>
      <c r="C31" s="77">
        <v>44814</v>
      </c>
      <c r="D31" s="1"/>
      <c r="E31" t="s">
        <v>136</v>
      </c>
      <c r="F31" t="s">
        <v>408</v>
      </c>
      <c r="G31" t="s">
        <v>17</v>
      </c>
      <c r="H31" t="s">
        <v>28</v>
      </c>
      <c r="I31">
        <v>10.5</v>
      </c>
      <c r="J31">
        <v>100</v>
      </c>
      <c r="L31" s="33">
        <f t="shared" si="4"/>
        <v>-100</v>
      </c>
      <c r="N31" t="s">
        <v>405</v>
      </c>
      <c r="O31">
        <f t="shared" si="5"/>
        <v>0</v>
      </c>
      <c r="P31">
        <f t="shared" si="6"/>
        <v>1</v>
      </c>
      <c r="Q31">
        <f t="shared" si="7"/>
        <v>0</v>
      </c>
    </row>
    <row r="32" spans="1:17" x14ac:dyDescent="0.3">
      <c r="A32">
        <v>1</v>
      </c>
      <c r="B32" t="s">
        <v>44</v>
      </c>
      <c r="C32" s="77">
        <v>44814</v>
      </c>
      <c r="D32" s="1"/>
      <c r="E32" t="s">
        <v>121</v>
      </c>
      <c r="F32" t="s">
        <v>270</v>
      </c>
      <c r="G32" t="s">
        <v>17</v>
      </c>
      <c r="H32" t="s">
        <v>32</v>
      </c>
      <c r="I32">
        <v>240</v>
      </c>
      <c r="J32">
        <v>100</v>
      </c>
      <c r="L32" s="33">
        <f t="shared" si="4"/>
        <v>-100</v>
      </c>
      <c r="N32" t="s">
        <v>409</v>
      </c>
      <c r="O32">
        <f t="shared" si="5"/>
        <v>0</v>
      </c>
      <c r="P32">
        <f t="shared" si="6"/>
        <v>1</v>
      </c>
      <c r="Q32">
        <f t="shared" si="7"/>
        <v>0</v>
      </c>
    </row>
    <row r="33" spans="1:17" x14ac:dyDescent="0.3">
      <c r="A33">
        <v>1</v>
      </c>
      <c r="B33" t="s">
        <v>44</v>
      </c>
      <c r="C33" s="77">
        <v>44814</v>
      </c>
      <c r="D33" s="1"/>
      <c r="E33" t="s">
        <v>410</v>
      </c>
      <c r="F33" t="s">
        <v>107</v>
      </c>
      <c r="G33" t="s">
        <v>17</v>
      </c>
      <c r="H33" t="s">
        <v>32</v>
      </c>
      <c r="I33">
        <v>270</v>
      </c>
      <c r="J33">
        <v>100</v>
      </c>
      <c r="K33" s="33">
        <v>0</v>
      </c>
      <c r="L33" s="33">
        <f t="shared" si="4"/>
        <v>-100</v>
      </c>
      <c r="N33" t="s">
        <v>411</v>
      </c>
      <c r="O33">
        <f t="shared" si="5"/>
        <v>0</v>
      </c>
      <c r="P33">
        <f t="shared" si="6"/>
        <v>1</v>
      </c>
      <c r="Q33">
        <f t="shared" si="7"/>
        <v>0</v>
      </c>
    </row>
    <row r="34" spans="1:17" x14ac:dyDescent="0.3">
      <c r="A34">
        <v>1</v>
      </c>
      <c r="B34" t="s">
        <v>44</v>
      </c>
      <c r="C34" s="77">
        <v>44814</v>
      </c>
      <c r="D34" s="1"/>
      <c r="E34" t="s">
        <v>341</v>
      </c>
      <c r="F34" t="s">
        <v>401</v>
      </c>
      <c r="G34" t="s">
        <v>17</v>
      </c>
      <c r="H34" t="s">
        <v>32</v>
      </c>
      <c r="I34">
        <v>185</v>
      </c>
      <c r="L34" s="33">
        <f t="shared" si="4"/>
        <v>0</v>
      </c>
      <c r="N34" t="s">
        <v>411</v>
      </c>
      <c r="O34">
        <f t="shared" si="5"/>
        <v>0</v>
      </c>
      <c r="P34">
        <f t="shared" si="6"/>
        <v>0</v>
      </c>
      <c r="Q34">
        <f t="shared" si="7"/>
        <v>1</v>
      </c>
    </row>
    <row r="35" spans="1:17" x14ac:dyDescent="0.3">
      <c r="A35">
        <v>1</v>
      </c>
      <c r="B35" t="s">
        <v>44</v>
      </c>
      <c r="C35" s="77">
        <v>44814</v>
      </c>
      <c r="D35" s="1"/>
      <c r="E35" t="s">
        <v>412</v>
      </c>
      <c r="F35" t="s">
        <v>86</v>
      </c>
      <c r="G35" t="s">
        <v>17</v>
      </c>
      <c r="H35" t="s">
        <v>32</v>
      </c>
      <c r="I35">
        <v>340</v>
      </c>
      <c r="J35">
        <v>100</v>
      </c>
      <c r="L35" s="33">
        <f t="shared" si="4"/>
        <v>-100</v>
      </c>
      <c r="N35" t="s">
        <v>411</v>
      </c>
      <c r="O35">
        <f t="shared" si="5"/>
        <v>0</v>
      </c>
      <c r="P35">
        <f t="shared" si="6"/>
        <v>1</v>
      </c>
      <c r="Q35">
        <f t="shared" si="7"/>
        <v>0</v>
      </c>
    </row>
    <row r="36" spans="1:17" x14ac:dyDescent="0.3">
      <c r="A36">
        <v>1</v>
      </c>
      <c r="B36" t="s">
        <v>44</v>
      </c>
      <c r="C36" s="77">
        <v>44814</v>
      </c>
      <c r="D36" s="1"/>
      <c r="E36" t="s">
        <v>136</v>
      </c>
      <c r="F36" t="s">
        <v>408</v>
      </c>
      <c r="G36" t="s">
        <v>17</v>
      </c>
      <c r="H36" t="s">
        <v>32</v>
      </c>
      <c r="I36">
        <v>330</v>
      </c>
      <c r="J36">
        <v>100</v>
      </c>
      <c r="L36" s="33">
        <f t="shared" si="4"/>
        <v>-100</v>
      </c>
      <c r="N36" t="s">
        <v>411</v>
      </c>
      <c r="O36">
        <f t="shared" si="5"/>
        <v>0</v>
      </c>
      <c r="P36">
        <f t="shared" si="6"/>
        <v>1</v>
      </c>
      <c r="Q36">
        <f t="shared" si="7"/>
        <v>0</v>
      </c>
    </row>
    <row r="37" spans="1:17" x14ac:dyDescent="0.3">
      <c r="A37">
        <v>1</v>
      </c>
      <c r="B37" t="s">
        <v>44</v>
      </c>
      <c r="C37" s="77">
        <v>44814</v>
      </c>
      <c r="D37" s="1"/>
      <c r="E37" t="s">
        <v>390</v>
      </c>
      <c r="F37" t="s">
        <v>129</v>
      </c>
      <c r="G37" t="s">
        <v>17</v>
      </c>
      <c r="H37" t="s">
        <v>20</v>
      </c>
      <c r="I37">
        <v>64.5</v>
      </c>
      <c r="J37">
        <v>100</v>
      </c>
      <c r="K37" s="33">
        <v>190.9</v>
      </c>
      <c r="L37" s="33">
        <f t="shared" si="4"/>
        <v>90.9</v>
      </c>
      <c r="N37" t="s">
        <v>413</v>
      </c>
      <c r="O37">
        <f t="shared" si="5"/>
        <v>1</v>
      </c>
      <c r="P37">
        <f t="shared" si="6"/>
        <v>0</v>
      </c>
      <c r="Q37">
        <f t="shared" si="7"/>
        <v>0</v>
      </c>
    </row>
    <row r="38" spans="1:17" x14ac:dyDescent="0.3">
      <c r="A38">
        <v>1</v>
      </c>
      <c r="B38" t="s">
        <v>44</v>
      </c>
      <c r="C38" s="77">
        <v>44814</v>
      </c>
      <c r="D38" s="1"/>
      <c r="E38" t="s">
        <v>121</v>
      </c>
      <c r="F38" t="s">
        <v>270</v>
      </c>
      <c r="G38" t="s">
        <v>17</v>
      </c>
      <c r="H38" t="s">
        <v>24</v>
      </c>
      <c r="I38">
        <v>56.5</v>
      </c>
      <c r="J38">
        <v>50</v>
      </c>
      <c r="L38" s="33">
        <f t="shared" si="4"/>
        <v>-50</v>
      </c>
      <c r="N38" t="s">
        <v>414</v>
      </c>
      <c r="O38">
        <f t="shared" si="5"/>
        <v>0</v>
      </c>
      <c r="P38">
        <f t="shared" si="6"/>
        <v>1</v>
      </c>
      <c r="Q38">
        <f t="shared" si="7"/>
        <v>0</v>
      </c>
    </row>
    <row r="39" spans="1:17" x14ac:dyDescent="0.3">
      <c r="A39">
        <v>1</v>
      </c>
      <c r="B39" t="s">
        <v>44</v>
      </c>
      <c r="C39" s="77">
        <v>44814</v>
      </c>
      <c r="D39" s="1"/>
      <c r="E39" t="s">
        <v>298</v>
      </c>
      <c r="F39" t="s">
        <v>65</v>
      </c>
      <c r="G39" t="s">
        <v>17</v>
      </c>
      <c r="H39" t="s">
        <v>20</v>
      </c>
      <c r="I39">
        <v>64.5</v>
      </c>
      <c r="L39" s="33">
        <f t="shared" si="4"/>
        <v>0</v>
      </c>
      <c r="N39" t="s">
        <v>415</v>
      </c>
      <c r="O39">
        <f t="shared" si="5"/>
        <v>0</v>
      </c>
      <c r="P39">
        <f t="shared" si="6"/>
        <v>0</v>
      </c>
      <c r="Q39">
        <f t="shared" si="7"/>
        <v>1</v>
      </c>
    </row>
    <row r="40" spans="1:17" x14ac:dyDescent="0.3">
      <c r="A40">
        <v>1</v>
      </c>
      <c r="B40" t="s">
        <v>44</v>
      </c>
      <c r="C40" s="77">
        <v>44814</v>
      </c>
      <c r="D40" s="1"/>
      <c r="E40" t="s">
        <v>416</v>
      </c>
      <c r="F40" t="s">
        <v>417</v>
      </c>
      <c r="G40" t="s">
        <v>17</v>
      </c>
      <c r="H40" t="s">
        <v>20</v>
      </c>
      <c r="I40">
        <v>52.5</v>
      </c>
      <c r="J40">
        <v>100</v>
      </c>
      <c r="K40" s="33">
        <v>190.9</v>
      </c>
      <c r="L40" s="33">
        <f t="shared" si="4"/>
        <v>90.9</v>
      </c>
      <c r="N40" t="s">
        <v>418</v>
      </c>
      <c r="O40">
        <f t="shared" si="5"/>
        <v>1</v>
      </c>
      <c r="P40">
        <f t="shared" si="6"/>
        <v>0</v>
      </c>
      <c r="Q40">
        <f t="shared" si="7"/>
        <v>0</v>
      </c>
    </row>
    <row r="41" spans="1:17" x14ac:dyDescent="0.3">
      <c r="A41">
        <v>1</v>
      </c>
      <c r="B41" t="s">
        <v>44</v>
      </c>
      <c r="C41" s="77">
        <v>44814</v>
      </c>
      <c r="D41" s="1"/>
      <c r="E41" t="s">
        <v>115</v>
      </c>
      <c r="F41" t="s">
        <v>419</v>
      </c>
      <c r="G41" t="s">
        <v>17</v>
      </c>
      <c r="H41" t="s">
        <v>24</v>
      </c>
      <c r="I41">
        <v>65</v>
      </c>
      <c r="J41">
        <v>100</v>
      </c>
      <c r="K41" s="33">
        <v>195.23</v>
      </c>
      <c r="L41" s="33">
        <f t="shared" si="4"/>
        <v>95.22999999999999</v>
      </c>
      <c r="N41" t="s">
        <v>420</v>
      </c>
      <c r="O41">
        <f t="shared" si="5"/>
        <v>1</v>
      </c>
      <c r="P41">
        <f t="shared" si="6"/>
        <v>0</v>
      </c>
      <c r="Q41">
        <f t="shared" si="7"/>
        <v>0</v>
      </c>
    </row>
    <row r="42" spans="1:17" x14ac:dyDescent="0.3">
      <c r="A42">
        <v>1</v>
      </c>
      <c r="B42" t="s">
        <v>44</v>
      </c>
      <c r="C42" s="77">
        <v>44814</v>
      </c>
      <c r="D42" s="1"/>
      <c r="E42" t="s">
        <v>421</v>
      </c>
      <c r="F42" t="s">
        <v>56</v>
      </c>
      <c r="G42" t="s">
        <v>17</v>
      </c>
      <c r="H42" t="s">
        <v>28</v>
      </c>
      <c r="I42">
        <v>2.5</v>
      </c>
      <c r="J42">
        <v>100</v>
      </c>
      <c r="K42" s="33">
        <v>0</v>
      </c>
      <c r="L42" s="33">
        <f t="shared" si="4"/>
        <v>-100</v>
      </c>
      <c r="N42" t="s">
        <v>49</v>
      </c>
      <c r="O42">
        <f t="shared" si="5"/>
        <v>0</v>
      </c>
      <c r="P42">
        <f t="shared" si="6"/>
        <v>1</v>
      </c>
      <c r="Q42">
        <f t="shared" si="7"/>
        <v>0</v>
      </c>
    </row>
    <row r="43" spans="1:17" x14ac:dyDescent="0.3">
      <c r="A43">
        <v>1</v>
      </c>
      <c r="B43" t="s">
        <v>44</v>
      </c>
      <c r="C43" s="77">
        <v>44814</v>
      </c>
      <c r="D43" s="1"/>
      <c r="E43" t="s">
        <v>421</v>
      </c>
      <c r="F43" t="s">
        <v>56</v>
      </c>
      <c r="G43" t="s">
        <v>17</v>
      </c>
      <c r="H43" t="s">
        <v>32</v>
      </c>
      <c r="I43">
        <v>120</v>
      </c>
      <c r="J43">
        <v>100</v>
      </c>
      <c r="K43" s="33">
        <v>0</v>
      </c>
      <c r="L43" s="33">
        <f t="shared" si="4"/>
        <v>-100</v>
      </c>
      <c r="N43" t="s">
        <v>49</v>
      </c>
      <c r="O43">
        <f t="shared" si="5"/>
        <v>0</v>
      </c>
      <c r="P43">
        <f t="shared" si="6"/>
        <v>1</v>
      </c>
      <c r="Q43">
        <f t="shared" si="7"/>
        <v>0</v>
      </c>
    </row>
    <row r="44" spans="1:17" x14ac:dyDescent="0.3">
      <c r="A44">
        <v>1</v>
      </c>
      <c r="B44" t="s">
        <v>140</v>
      </c>
      <c r="C44" s="77">
        <v>44815</v>
      </c>
      <c r="D44" s="1"/>
      <c r="E44" t="s">
        <v>182</v>
      </c>
      <c r="F44" t="s">
        <v>151</v>
      </c>
      <c r="G44" t="s">
        <v>17</v>
      </c>
      <c r="H44" t="s">
        <v>28</v>
      </c>
      <c r="I44">
        <v>2.5</v>
      </c>
      <c r="J44">
        <v>100</v>
      </c>
      <c r="K44" s="33">
        <v>0</v>
      </c>
      <c r="L44" s="33">
        <f>K44-J44</f>
        <v>-100</v>
      </c>
      <c r="N44" t="s">
        <v>422</v>
      </c>
      <c r="O44">
        <f t="shared" si="5"/>
        <v>0</v>
      </c>
      <c r="P44">
        <f t="shared" si="6"/>
        <v>1</v>
      </c>
      <c r="Q44">
        <f t="shared" si="7"/>
        <v>0</v>
      </c>
    </row>
    <row r="45" spans="1:17" x14ac:dyDescent="0.3">
      <c r="A45">
        <v>1</v>
      </c>
      <c r="B45" t="s">
        <v>140</v>
      </c>
      <c r="C45" s="77">
        <v>44815</v>
      </c>
      <c r="D45" s="1"/>
      <c r="E45" t="s">
        <v>182</v>
      </c>
      <c r="F45" t="s">
        <v>151</v>
      </c>
      <c r="G45" t="s">
        <v>205</v>
      </c>
      <c r="H45" t="s">
        <v>20</v>
      </c>
      <c r="I45">
        <v>26</v>
      </c>
      <c r="J45">
        <v>100</v>
      </c>
      <c r="K45" s="33">
        <v>180</v>
      </c>
      <c r="L45" s="33">
        <f t="shared" ref="L45:L67" si="8">K45-J45</f>
        <v>80</v>
      </c>
      <c r="N45" t="s">
        <v>423</v>
      </c>
      <c r="O45">
        <f t="shared" si="5"/>
        <v>1</v>
      </c>
      <c r="P45">
        <f t="shared" si="6"/>
        <v>0</v>
      </c>
      <c r="Q45">
        <f t="shared" si="7"/>
        <v>0</v>
      </c>
    </row>
    <row r="46" spans="1:17" x14ac:dyDescent="0.3">
      <c r="A46">
        <v>1</v>
      </c>
      <c r="B46" t="s">
        <v>140</v>
      </c>
      <c r="C46" s="77">
        <v>44815</v>
      </c>
      <c r="D46" s="1"/>
      <c r="E46" t="s">
        <v>155</v>
      </c>
      <c r="F46" t="s">
        <v>162</v>
      </c>
      <c r="G46" t="s">
        <v>17</v>
      </c>
      <c r="H46" t="s">
        <v>28</v>
      </c>
      <c r="I46">
        <v>5</v>
      </c>
      <c r="J46">
        <v>100</v>
      </c>
      <c r="K46" s="33">
        <v>195.23</v>
      </c>
      <c r="L46" s="33">
        <f t="shared" si="8"/>
        <v>95.22999999999999</v>
      </c>
      <c r="N46" t="s">
        <v>424</v>
      </c>
      <c r="O46">
        <f t="shared" si="5"/>
        <v>1</v>
      </c>
      <c r="P46">
        <f t="shared" si="6"/>
        <v>0</v>
      </c>
      <c r="Q46">
        <f t="shared" si="7"/>
        <v>0</v>
      </c>
    </row>
    <row r="47" spans="1:17" x14ac:dyDescent="0.3">
      <c r="A47">
        <v>1</v>
      </c>
      <c r="B47" t="s">
        <v>140</v>
      </c>
      <c r="C47" s="77">
        <v>44815</v>
      </c>
      <c r="D47" s="1"/>
      <c r="E47" t="s">
        <v>155</v>
      </c>
      <c r="F47" t="s">
        <v>162</v>
      </c>
      <c r="G47" t="s">
        <v>205</v>
      </c>
      <c r="H47" t="s">
        <v>20</v>
      </c>
      <c r="I47">
        <v>24</v>
      </c>
      <c r="J47">
        <v>100</v>
      </c>
      <c r="K47" s="33">
        <v>0</v>
      </c>
      <c r="L47" s="33">
        <f t="shared" si="8"/>
        <v>-100</v>
      </c>
      <c r="N47" t="s">
        <v>425</v>
      </c>
      <c r="O47">
        <f t="shared" si="5"/>
        <v>0</v>
      </c>
      <c r="P47">
        <f t="shared" si="6"/>
        <v>1</v>
      </c>
      <c r="Q47">
        <f t="shared" si="7"/>
        <v>0</v>
      </c>
    </row>
    <row r="48" spans="1:17" x14ac:dyDescent="0.3">
      <c r="A48">
        <v>1</v>
      </c>
      <c r="B48" t="s">
        <v>140</v>
      </c>
      <c r="C48" s="77">
        <v>44815</v>
      </c>
      <c r="D48" s="1"/>
      <c r="E48" t="s">
        <v>162</v>
      </c>
      <c r="G48" t="s">
        <v>185</v>
      </c>
      <c r="H48" t="s">
        <v>20</v>
      </c>
      <c r="I48">
        <v>26</v>
      </c>
      <c r="J48">
        <v>50</v>
      </c>
      <c r="K48" s="33">
        <v>0</v>
      </c>
      <c r="L48" s="33">
        <f t="shared" si="8"/>
        <v>-50</v>
      </c>
      <c r="N48" t="s">
        <v>426</v>
      </c>
      <c r="O48">
        <f t="shared" si="5"/>
        <v>0</v>
      </c>
      <c r="P48">
        <f t="shared" si="6"/>
        <v>1</v>
      </c>
      <c r="Q48">
        <f t="shared" si="7"/>
        <v>0</v>
      </c>
    </row>
    <row r="49" spans="1:17" x14ac:dyDescent="0.3">
      <c r="A49">
        <v>1</v>
      </c>
      <c r="B49" t="s">
        <v>140</v>
      </c>
      <c r="C49" s="77">
        <v>44815</v>
      </c>
      <c r="D49" s="1"/>
      <c r="E49" t="s">
        <v>152</v>
      </c>
      <c r="F49" t="s">
        <v>143</v>
      </c>
      <c r="G49" t="s">
        <v>17</v>
      </c>
      <c r="H49" t="s">
        <v>28</v>
      </c>
      <c r="I49">
        <v>5.5</v>
      </c>
      <c r="J49">
        <v>100</v>
      </c>
      <c r="K49" s="33">
        <v>195.23</v>
      </c>
      <c r="L49" s="33">
        <f t="shared" si="8"/>
        <v>95.22999999999999</v>
      </c>
      <c r="N49" t="s">
        <v>427</v>
      </c>
      <c r="O49">
        <f t="shared" si="5"/>
        <v>1</v>
      </c>
      <c r="P49">
        <f t="shared" si="6"/>
        <v>0</v>
      </c>
      <c r="Q49">
        <f t="shared" si="7"/>
        <v>0</v>
      </c>
    </row>
    <row r="50" spans="1:17" x14ac:dyDescent="0.3">
      <c r="A50">
        <v>1</v>
      </c>
      <c r="B50" t="s">
        <v>140</v>
      </c>
      <c r="C50" s="77">
        <v>44815</v>
      </c>
      <c r="D50" s="1"/>
      <c r="E50" t="s">
        <v>152</v>
      </c>
      <c r="F50" t="s">
        <v>143</v>
      </c>
      <c r="G50" t="s">
        <v>17</v>
      </c>
      <c r="H50" t="s">
        <v>32</v>
      </c>
      <c r="I50">
        <v>190</v>
      </c>
      <c r="J50">
        <v>100</v>
      </c>
      <c r="K50" s="33">
        <v>0</v>
      </c>
      <c r="L50" s="33">
        <f t="shared" si="8"/>
        <v>-100</v>
      </c>
      <c r="N50" t="s">
        <v>428</v>
      </c>
      <c r="O50">
        <f t="shared" si="5"/>
        <v>0</v>
      </c>
      <c r="P50">
        <f t="shared" si="6"/>
        <v>1</v>
      </c>
      <c r="Q50">
        <f t="shared" si="7"/>
        <v>0</v>
      </c>
    </row>
    <row r="51" spans="1:17" x14ac:dyDescent="0.3">
      <c r="A51">
        <v>1</v>
      </c>
      <c r="B51" t="s">
        <v>140</v>
      </c>
      <c r="C51" s="77">
        <v>44815</v>
      </c>
      <c r="D51" s="1"/>
      <c r="E51" t="s">
        <v>351</v>
      </c>
      <c r="F51" t="s">
        <v>150</v>
      </c>
      <c r="G51" t="s">
        <v>17</v>
      </c>
      <c r="H51" t="s">
        <v>28</v>
      </c>
      <c r="I51">
        <v>6.5</v>
      </c>
      <c r="J51">
        <v>100</v>
      </c>
      <c r="K51" s="33">
        <v>0</v>
      </c>
      <c r="L51" s="33">
        <f t="shared" si="8"/>
        <v>-100</v>
      </c>
      <c r="N51" t="s">
        <v>382</v>
      </c>
      <c r="O51">
        <f t="shared" si="5"/>
        <v>0</v>
      </c>
      <c r="P51">
        <f t="shared" si="6"/>
        <v>1</v>
      </c>
      <c r="Q51">
        <f t="shared" si="7"/>
        <v>0</v>
      </c>
    </row>
    <row r="52" spans="1:17" x14ac:dyDescent="0.3">
      <c r="A52">
        <v>1</v>
      </c>
      <c r="B52" t="s">
        <v>140</v>
      </c>
      <c r="C52" s="77">
        <v>44815</v>
      </c>
      <c r="D52" s="1"/>
      <c r="E52" t="s">
        <v>351</v>
      </c>
      <c r="F52" t="s">
        <v>150</v>
      </c>
      <c r="G52" t="s">
        <v>17</v>
      </c>
      <c r="H52" t="s">
        <v>32</v>
      </c>
      <c r="I52">
        <v>250</v>
      </c>
      <c r="J52">
        <v>100</v>
      </c>
      <c r="K52" s="33">
        <v>0</v>
      </c>
      <c r="L52" s="33">
        <f t="shared" si="8"/>
        <v>-100</v>
      </c>
      <c r="N52" t="s">
        <v>429</v>
      </c>
      <c r="O52">
        <f t="shared" si="5"/>
        <v>0</v>
      </c>
      <c r="P52">
        <f t="shared" si="6"/>
        <v>1</v>
      </c>
      <c r="Q52">
        <f t="shared" si="7"/>
        <v>0</v>
      </c>
    </row>
    <row r="53" spans="1:17" x14ac:dyDescent="0.3">
      <c r="A53">
        <v>1</v>
      </c>
      <c r="B53" t="s">
        <v>140</v>
      </c>
      <c r="C53" s="77">
        <v>44815</v>
      </c>
      <c r="D53" s="1"/>
      <c r="E53" t="s">
        <v>169</v>
      </c>
      <c r="F53" t="s">
        <v>354</v>
      </c>
      <c r="G53" t="s">
        <v>17</v>
      </c>
      <c r="H53" t="s">
        <v>28</v>
      </c>
      <c r="I53">
        <v>3</v>
      </c>
      <c r="J53">
        <v>100</v>
      </c>
      <c r="K53" s="33">
        <v>0</v>
      </c>
      <c r="L53" s="33">
        <f t="shared" si="8"/>
        <v>-100</v>
      </c>
      <c r="O53">
        <f t="shared" si="5"/>
        <v>0</v>
      </c>
      <c r="P53">
        <f t="shared" si="6"/>
        <v>1</v>
      </c>
      <c r="Q53">
        <f t="shared" si="7"/>
        <v>0</v>
      </c>
    </row>
    <row r="54" spans="1:17" x14ac:dyDescent="0.3">
      <c r="A54">
        <v>1</v>
      </c>
      <c r="B54" t="s">
        <v>140</v>
      </c>
      <c r="C54" s="77">
        <v>44815</v>
      </c>
      <c r="D54" s="1"/>
      <c r="E54" t="s">
        <v>354</v>
      </c>
      <c r="G54" t="s">
        <v>185</v>
      </c>
      <c r="H54" t="s">
        <v>20</v>
      </c>
      <c r="I54">
        <v>25</v>
      </c>
      <c r="J54">
        <v>100</v>
      </c>
      <c r="K54" s="33">
        <v>190.9</v>
      </c>
      <c r="L54" s="33">
        <f t="shared" si="8"/>
        <v>90.9</v>
      </c>
      <c r="N54" t="s">
        <v>426</v>
      </c>
      <c r="O54">
        <f t="shared" si="5"/>
        <v>1</v>
      </c>
      <c r="P54">
        <f t="shared" si="6"/>
        <v>0</v>
      </c>
      <c r="Q54">
        <f t="shared" si="7"/>
        <v>0</v>
      </c>
    </row>
    <row r="55" spans="1:17" x14ac:dyDescent="0.3">
      <c r="A55">
        <v>1</v>
      </c>
      <c r="B55" t="s">
        <v>140</v>
      </c>
      <c r="C55" s="77">
        <v>44815</v>
      </c>
      <c r="D55" s="1"/>
      <c r="E55" t="s">
        <v>374</v>
      </c>
      <c r="F55" t="s">
        <v>183</v>
      </c>
      <c r="G55" t="s">
        <v>17</v>
      </c>
      <c r="H55" t="s">
        <v>28</v>
      </c>
      <c r="I55">
        <v>6.5</v>
      </c>
      <c r="J55">
        <v>100</v>
      </c>
      <c r="K55" s="33">
        <v>195.23</v>
      </c>
      <c r="L55" s="33">
        <f t="shared" si="8"/>
        <v>95.22999999999999</v>
      </c>
      <c r="N55" t="s">
        <v>430</v>
      </c>
      <c r="O55">
        <f t="shared" si="5"/>
        <v>1</v>
      </c>
      <c r="P55">
        <f t="shared" si="6"/>
        <v>0</v>
      </c>
      <c r="Q55">
        <f t="shared" si="7"/>
        <v>0</v>
      </c>
    </row>
    <row r="56" spans="1:17" x14ac:dyDescent="0.3">
      <c r="A56">
        <v>1</v>
      </c>
      <c r="B56" t="s">
        <v>140</v>
      </c>
      <c r="C56" s="77">
        <v>44815</v>
      </c>
      <c r="D56" s="1"/>
      <c r="E56" t="s">
        <v>374</v>
      </c>
      <c r="F56" t="s">
        <v>183</v>
      </c>
      <c r="G56" t="s">
        <v>17</v>
      </c>
      <c r="H56" t="s">
        <v>32</v>
      </c>
      <c r="I56">
        <v>235</v>
      </c>
      <c r="J56">
        <v>100</v>
      </c>
      <c r="K56" s="33">
        <v>335</v>
      </c>
      <c r="L56" s="33">
        <f t="shared" si="8"/>
        <v>235</v>
      </c>
      <c r="N56" t="s">
        <v>431</v>
      </c>
      <c r="O56">
        <f t="shared" si="5"/>
        <v>1</v>
      </c>
      <c r="P56">
        <f t="shared" si="6"/>
        <v>0</v>
      </c>
      <c r="Q56">
        <f t="shared" si="7"/>
        <v>0</v>
      </c>
    </row>
    <row r="57" spans="1:17" x14ac:dyDescent="0.3">
      <c r="A57">
        <v>1</v>
      </c>
      <c r="B57" t="s">
        <v>140</v>
      </c>
      <c r="C57" s="77">
        <v>44815</v>
      </c>
      <c r="D57" s="1"/>
      <c r="E57" t="s">
        <v>183</v>
      </c>
      <c r="G57" t="s">
        <v>185</v>
      </c>
      <c r="H57" t="s">
        <v>20</v>
      </c>
      <c r="I57">
        <v>23.5</v>
      </c>
      <c r="J57">
        <v>50</v>
      </c>
      <c r="K57" s="33">
        <v>100</v>
      </c>
      <c r="L57" s="33">
        <f t="shared" si="8"/>
        <v>50</v>
      </c>
      <c r="N57" t="s">
        <v>425</v>
      </c>
      <c r="O57">
        <f t="shared" si="5"/>
        <v>1</v>
      </c>
      <c r="P57">
        <f t="shared" si="6"/>
        <v>0</v>
      </c>
      <c r="Q57">
        <f t="shared" si="7"/>
        <v>0</v>
      </c>
    </row>
    <row r="58" spans="1:17" x14ac:dyDescent="0.3">
      <c r="A58">
        <v>1</v>
      </c>
      <c r="B58" t="s">
        <v>140</v>
      </c>
      <c r="C58" s="77">
        <v>44815</v>
      </c>
      <c r="D58" s="1"/>
      <c r="E58" t="s">
        <v>161</v>
      </c>
      <c r="G58" t="s">
        <v>185</v>
      </c>
      <c r="H58" t="s">
        <v>24</v>
      </c>
      <c r="I58">
        <v>20.5</v>
      </c>
      <c r="J58">
        <v>100</v>
      </c>
      <c r="K58" s="33">
        <v>190.9</v>
      </c>
      <c r="L58" s="33">
        <f t="shared" si="8"/>
        <v>90.9</v>
      </c>
      <c r="N58" t="s">
        <v>432</v>
      </c>
      <c r="O58">
        <f t="shared" si="5"/>
        <v>1</v>
      </c>
      <c r="P58">
        <f t="shared" si="6"/>
        <v>0</v>
      </c>
      <c r="Q58">
        <f t="shared" si="7"/>
        <v>0</v>
      </c>
    </row>
    <row r="59" spans="1:17" x14ac:dyDescent="0.3">
      <c r="A59">
        <v>1</v>
      </c>
      <c r="B59" t="s">
        <v>140</v>
      </c>
      <c r="C59" s="77">
        <v>44815</v>
      </c>
      <c r="D59" s="1"/>
      <c r="E59" t="s">
        <v>144</v>
      </c>
      <c r="F59" t="s">
        <v>170</v>
      </c>
      <c r="G59" t="s">
        <v>17</v>
      </c>
      <c r="H59" t="s">
        <v>28</v>
      </c>
      <c r="I59">
        <v>1</v>
      </c>
      <c r="J59">
        <v>100</v>
      </c>
      <c r="K59" s="33">
        <v>190.9</v>
      </c>
      <c r="L59" s="33">
        <f t="shared" si="8"/>
        <v>90.9</v>
      </c>
      <c r="N59" t="s">
        <v>433</v>
      </c>
      <c r="O59">
        <f t="shared" si="5"/>
        <v>1</v>
      </c>
      <c r="P59">
        <f t="shared" si="6"/>
        <v>0</v>
      </c>
      <c r="Q59">
        <f t="shared" si="7"/>
        <v>0</v>
      </c>
    </row>
    <row r="60" spans="1:17" x14ac:dyDescent="0.3">
      <c r="A60">
        <v>1</v>
      </c>
      <c r="B60" t="s">
        <v>140</v>
      </c>
      <c r="C60" s="77">
        <v>44815</v>
      </c>
      <c r="D60" s="1"/>
      <c r="E60" t="s">
        <v>158</v>
      </c>
      <c r="F60" t="s">
        <v>356</v>
      </c>
      <c r="G60" t="s">
        <v>17</v>
      </c>
      <c r="H60" t="s">
        <v>28</v>
      </c>
      <c r="I60">
        <v>7</v>
      </c>
      <c r="J60">
        <v>100</v>
      </c>
      <c r="K60" s="33">
        <v>195.23</v>
      </c>
      <c r="L60" s="33">
        <f t="shared" si="8"/>
        <v>95.22999999999999</v>
      </c>
      <c r="N60" t="s">
        <v>427</v>
      </c>
      <c r="O60">
        <f t="shared" si="5"/>
        <v>1</v>
      </c>
      <c r="P60">
        <f t="shared" si="6"/>
        <v>0</v>
      </c>
      <c r="Q60">
        <f t="shared" si="7"/>
        <v>0</v>
      </c>
    </row>
    <row r="61" spans="1:17" x14ac:dyDescent="0.3">
      <c r="A61">
        <v>1</v>
      </c>
      <c r="B61" t="s">
        <v>140</v>
      </c>
      <c r="C61" s="77">
        <v>44815</v>
      </c>
      <c r="D61" s="1"/>
      <c r="E61" t="s">
        <v>173</v>
      </c>
      <c r="F61" t="s">
        <v>159</v>
      </c>
      <c r="G61" t="s">
        <v>17</v>
      </c>
      <c r="H61" t="s">
        <v>28</v>
      </c>
      <c r="I61">
        <v>3.5</v>
      </c>
      <c r="J61">
        <v>100</v>
      </c>
      <c r="K61" s="33">
        <v>0</v>
      </c>
      <c r="L61" s="33">
        <f t="shared" si="8"/>
        <v>-100</v>
      </c>
      <c r="N61" t="s">
        <v>424</v>
      </c>
      <c r="O61">
        <f t="shared" si="5"/>
        <v>0</v>
      </c>
      <c r="P61">
        <f t="shared" si="6"/>
        <v>1</v>
      </c>
      <c r="Q61">
        <f t="shared" si="7"/>
        <v>0</v>
      </c>
    </row>
    <row r="62" spans="1:17" x14ac:dyDescent="0.3">
      <c r="A62">
        <v>1</v>
      </c>
      <c r="B62" t="s">
        <v>140</v>
      </c>
      <c r="C62" s="77">
        <v>44815</v>
      </c>
      <c r="D62" s="1"/>
      <c r="E62" t="s">
        <v>173</v>
      </c>
      <c r="F62" t="s">
        <v>159</v>
      </c>
      <c r="G62" t="s">
        <v>205</v>
      </c>
      <c r="H62" t="s">
        <v>20</v>
      </c>
      <c r="I62">
        <v>26</v>
      </c>
      <c r="J62">
        <v>100</v>
      </c>
      <c r="K62" s="33">
        <v>195.23</v>
      </c>
      <c r="L62" s="33">
        <f t="shared" si="8"/>
        <v>95.22999999999999</v>
      </c>
      <c r="N62" t="s">
        <v>434</v>
      </c>
      <c r="O62">
        <f t="shared" si="5"/>
        <v>1</v>
      </c>
      <c r="P62">
        <f t="shared" si="6"/>
        <v>0</v>
      </c>
      <c r="Q62">
        <f t="shared" si="7"/>
        <v>0</v>
      </c>
    </row>
    <row r="63" spans="1:17" x14ac:dyDescent="0.3">
      <c r="A63">
        <v>1</v>
      </c>
      <c r="B63" t="s">
        <v>140</v>
      </c>
      <c r="C63" s="77">
        <v>44815</v>
      </c>
      <c r="D63" s="1"/>
      <c r="E63" t="s">
        <v>159</v>
      </c>
      <c r="G63" t="s">
        <v>185</v>
      </c>
      <c r="H63" t="s">
        <v>20</v>
      </c>
      <c r="I63">
        <v>29.5</v>
      </c>
      <c r="J63">
        <v>100</v>
      </c>
      <c r="K63" s="33">
        <v>190.9</v>
      </c>
      <c r="L63" s="33">
        <f t="shared" si="8"/>
        <v>90.9</v>
      </c>
      <c r="N63" t="s">
        <v>435</v>
      </c>
      <c r="O63">
        <f t="shared" si="5"/>
        <v>1</v>
      </c>
      <c r="P63">
        <f t="shared" si="6"/>
        <v>0</v>
      </c>
      <c r="Q63">
        <f t="shared" si="7"/>
        <v>0</v>
      </c>
    </row>
    <row r="64" spans="1:17" x14ac:dyDescent="0.3">
      <c r="A64">
        <v>1</v>
      </c>
      <c r="B64" t="s">
        <v>140</v>
      </c>
      <c r="C64" s="77">
        <v>44815</v>
      </c>
      <c r="D64" s="1"/>
      <c r="E64" t="s">
        <v>165</v>
      </c>
      <c r="F64" t="s">
        <v>179</v>
      </c>
      <c r="G64" t="s">
        <v>17</v>
      </c>
      <c r="H64" t="s">
        <v>28</v>
      </c>
      <c r="I64">
        <v>6.5</v>
      </c>
      <c r="J64">
        <v>100</v>
      </c>
      <c r="K64" s="33">
        <v>0</v>
      </c>
      <c r="L64" s="33">
        <f t="shared" si="8"/>
        <v>-100</v>
      </c>
      <c r="N64" t="s">
        <v>427</v>
      </c>
      <c r="O64">
        <f t="shared" si="5"/>
        <v>0</v>
      </c>
      <c r="P64">
        <f t="shared" si="6"/>
        <v>1</v>
      </c>
      <c r="Q64">
        <f t="shared" si="7"/>
        <v>0</v>
      </c>
    </row>
    <row r="65" spans="1:17" x14ac:dyDescent="0.3">
      <c r="A65">
        <v>1</v>
      </c>
      <c r="B65" t="s">
        <v>140</v>
      </c>
      <c r="C65" s="77">
        <v>44815</v>
      </c>
      <c r="D65" s="1"/>
      <c r="E65" t="s">
        <v>436</v>
      </c>
      <c r="F65" t="s">
        <v>178</v>
      </c>
      <c r="G65" t="s">
        <v>17</v>
      </c>
      <c r="H65" t="s">
        <v>28</v>
      </c>
      <c r="I65">
        <v>2.5</v>
      </c>
      <c r="J65">
        <v>100</v>
      </c>
      <c r="K65" s="33">
        <v>0</v>
      </c>
      <c r="L65" s="33">
        <f t="shared" si="8"/>
        <v>-100</v>
      </c>
      <c r="N65" t="s">
        <v>433</v>
      </c>
      <c r="O65">
        <f t="shared" si="5"/>
        <v>0</v>
      </c>
      <c r="P65">
        <f t="shared" si="6"/>
        <v>1</v>
      </c>
      <c r="Q65">
        <f t="shared" si="7"/>
        <v>0</v>
      </c>
    </row>
    <row r="66" spans="1:17" x14ac:dyDescent="0.3">
      <c r="A66">
        <v>1</v>
      </c>
      <c r="B66" t="s">
        <v>140</v>
      </c>
      <c r="C66" s="77">
        <v>44815</v>
      </c>
      <c r="D66" s="1"/>
      <c r="E66" t="s">
        <v>437</v>
      </c>
      <c r="F66" t="s">
        <v>172</v>
      </c>
      <c r="G66" t="s">
        <v>17</v>
      </c>
      <c r="H66" t="s">
        <v>28</v>
      </c>
      <c r="I66">
        <v>6.5</v>
      </c>
      <c r="J66">
        <v>100</v>
      </c>
      <c r="K66" s="33">
        <v>195.23</v>
      </c>
      <c r="L66" s="33">
        <f t="shared" si="8"/>
        <v>95.22999999999999</v>
      </c>
      <c r="N66" t="s">
        <v>427</v>
      </c>
      <c r="O66">
        <f t="shared" si="5"/>
        <v>1</v>
      </c>
      <c r="P66">
        <f t="shared" si="6"/>
        <v>0</v>
      </c>
      <c r="Q66">
        <f t="shared" si="7"/>
        <v>0</v>
      </c>
    </row>
    <row r="67" spans="1:17" x14ac:dyDescent="0.3">
      <c r="A67">
        <v>1</v>
      </c>
      <c r="B67" t="s">
        <v>140</v>
      </c>
      <c r="C67" s="77">
        <v>44816</v>
      </c>
      <c r="D67" s="1"/>
      <c r="E67" t="s">
        <v>437</v>
      </c>
      <c r="F67" t="s">
        <v>172</v>
      </c>
      <c r="G67" t="s">
        <v>17</v>
      </c>
      <c r="H67" t="s">
        <v>32</v>
      </c>
      <c r="I67">
        <v>235</v>
      </c>
      <c r="J67">
        <v>100</v>
      </c>
      <c r="K67" s="33">
        <v>335</v>
      </c>
      <c r="L67" s="33">
        <f t="shared" si="8"/>
        <v>235</v>
      </c>
      <c r="N67" t="s">
        <v>429</v>
      </c>
      <c r="O67">
        <f t="shared" si="5"/>
        <v>1</v>
      </c>
      <c r="P67">
        <f t="shared" si="6"/>
        <v>0</v>
      </c>
      <c r="Q67">
        <f t="shared" si="7"/>
        <v>0</v>
      </c>
    </row>
    <row r="68" spans="1:17" x14ac:dyDescent="0.3">
      <c r="A68">
        <v>2</v>
      </c>
      <c r="B68" t="s">
        <v>14</v>
      </c>
      <c r="C68" s="77">
        <v>44820</v>
      </c>
      <c r="D68" s="1"/>
      <c r="E68" t="s">
        <v>43</v>
      </c>
      <c r="F68" t="s">
        <v>34</v>
      </c>
      <c r="G68" t="s">
        <v>17</v>
      </c>
      <c r="H68" t="s">
        <v>18</v>
      </c>
      <c r="I68">
        <v>260</v>
      </c>
      <c r="J68" s="35">
        <v>100</v>
      </c>
      <c r="K68" s="33">
        <v>0</v>
      </c>
      <c r="L68" s="33">
        <f>K68-J68</f>
        <v>-100</v>
      </c>
      <c r="N68" t="s">
        <v>317</v>
      </c>
      <c r="O68">
        <f t="shared" si="5"/>
        <v>0</v>
      </c>
      <c r="P68">
        <f t="shared" si="6"/>
        <v>1</v>
      </c>
      <c r="Q68">
        <f t="shared" si="7"/>
        <v>0</v>
      </c>
    </row>
    <row r="69" spans="1:17" x14ac:dyDescent="0.3">
      <c r="A69">
        <v>2</v>
      </c>
      <c r="B69" t="s">
        <v>14</v>
      </c>
      <c r="C69" s="77">
        <v>44821</v>
      </c>
      <c r="D69" s="1"/>
      <c r="E69" t="s">
        <v>36</v>
      </c>
      <c r="F69" t="s">
        <v>40</v>
      </c>
      <c r="G69" t="s">
        <v>17</v>
      </c>
      <c r="H69" t="s">
        <v>32</v>
      </c>
      <c r="I69">
        <v>800</v>
      </c>
      <c r="J69" s="35">
        <v>100</v>
      </c>
      <c r="K69" s="33">
        <v>0</v>
      </c>
      <c r="L69" s="33">
        <f t="shared" ref="L69:L99" si="9">K69-J69</f>
        <v>-100</v>
      </c>
      <c r="N69" t="s">
        <v>318</v>
      </c>
      <c r="O69">
        <f t="shared" si="5"/>
        <v>0</v>
      </c>
      <c r="P69">
        <f t="shared" si="6"/>
        <v>1</v>
      </c>
      <c r="Q69">
        <f t="shared" si="7"/>
        <v>0</v>
      </c>
    </row>
    <row r="70" spans="1:17" x14ac:dyDescent="0.3">
      <c r="A70">
        <v>2</v>
      </c>
      <c r="B70" t="s">
        <v>14</v>
      </c>
      <c r="C70" s="77">
        <v>44822</v>
      </c>
      <c r="D70" s="1"/>
      <c r="E70" t="s">
        <v>22</v>
      </c>
      <c r="F70" t="s">
        <v>15</v>
      </c>
      <c r="G70" t="s">
        <v>17</v>
      </c>
      <c r="H70" t="s">
        <v>32</v>
      </c>
      <c r="I70">
        <v>340</v>
      </c>
      <c r="J70" s="35">
        <v>100</v>
      </c>
      <c r="K70" s="33">
        <v>0</v>
      </c>
      <c r="L70" s="33">
        <f t="shared" si="9"/>
        <v>-100</v>
      </c>
      <c r="N70" t="s">
        <v>319</v>
      </c>
      <c r="O70">
        <f t="shared" si="5"/>
        <v>0</v>
      </c>
      <c r="P70">
        <f t="shared" si="6"/>
        <v>1</v>
      </c>
      <c r="Q70">
        <f t="shared" si="7"/>
        <v>0</v>
      </c>
    </row>
    <row r="71" spans="1:17" x14ac:dyDescent="0.3">
      <c r="A71">
        <v>2</v>
      </c>
      <c r="B71" t="s">
        <v>14</v>
      </c>
      <c r="C71" s="77">
        <v>44822</v>
      </c>
      <c r="D71" s="1"/>
      <c r="E71" t="s">
        <v>35</v>
      </c>
      <c r="F71" t="s">
        <v>37</v>
      </c>
      <c r="G71" t="s">
        <v>17</v>
      </c>
      <c r="H71" t="s">
        <v>18</v>
      </c>
      <c r="I71">
        <v>230</v>
      </c>
      <c r="J71" s="35">
        <v>100</v>
      </c>
      <c r="K71" s="33">
        <v>0</v>
      </c>
      <c r="L71" s="33">
        <f t="shared" si="9"/>
        <v>-100</v>
      </c>
      <c r="N71" t="s">
        <v>320</v>
      </c>
      <c r="O71">
        <f t="shared" si="5"/>
        <v>0</v>
      </c>
      <c r="P71">
        <f t="shared" si="6"/>
        <v>1</v>
      </c>
      <c r="Q71">
        <f t="shared" si="7"/>
        <v>0</v>
      </c>
    </row>
    <row r="72" spans="1:17" x14ac:dyDescent="0.3">
      <c r="A72">
        <v>2</v>
      </c>
      <c r="B72" t="s">
        <v>44</v>
      </c>
      <c r="C72" s="77">
        <v>44820</v>
      </c>
      <c r="D72" s="1"/>
      <c r="E72" t="s">
        <v>321</v>
      </c>
      <c r="F72" t="s">
        <v>90</v>
      </c>
      <c r="G72" t="s">
        <v>17</v>
      </c>
      <c r="H72" t="s">
        <v>28</v>
      </c>
      <c r="I72">
        <v>2.5</v>
      </c>
      <c r="J72" s="35">
        <v>100</v>
      </c>
      <c r="K72" s="33">
        <v>0</v>
      </c>
      <c r="L72" s="33">
        <f t="shared" si="9"/>
        <v>-100</v>
      </c>
      <c r="N72" t="s">
        <v>49</v>
      </c>
      <c r="O72">
        <f t="shared" si="5"/>
        <v>0</v>
      </c>
      <c r="P72">
        <f t="shared" si="6"/>
        <v>1</v>
      </c>
      <c r="Q72">
        <f t="shared" si="7"/>
        <v>0</v>
      </c>
    </row>
    <row r="73" spans="1:17" x14ac:dyDescent="0.3">
      <c r="A73">
        <v>2</v>
      </c>
      <c r="B73" t="s">
        <v>44</v>
      </c>
      <c r="C73" s="77">
        <v>44820</v>
      </c>
      <c r="D73" s="1"/>
      <c r="E73" t="s">
        <v>216</v>
      </c>
      <c r="F73" t="s">
        <v>273</v>
      </c>
      <c r="G73" t="s">
        <v>17</v>
      </c>
      <c r="H73" t="s">
        <v>32</v>
      </c>
      <c r="I73">
        <v>125</v>
      </c>
      <c r="J73" s="35">
        <v>100</v>
      </c>
      <c r="K73" s="33">
        <v>0</v>
      </c>
      <c r="L73" s="33">
        <f t="shared" si="9"/>
        <v>-100</v>
      </c>
      <c r="N73" t="s">
        <v>49</v>
      </c>
      <c r="O73">
        <f t="shared" si="5"/>
        <v>0</v>
      </c>
      <c r="P73">
        <f t="shared" si="6"/>
        <v>1</v>
      </c>
      <c r="Q73">
        <f t="shared" si="7"/>
        <v>0</v>
      </c>
    </row>
    <row r="74" spans="1:17" x14ac:dyDescent="0.3">
      <c r="A74">
        <v>2</v>
      </c>
      <c r="B74" t="s">
        <v>44</v>
      </c>
      <c r="C74" s="77">
        <v>44821</v>
      </c>
      <c r="D74" s="1"/>
      <c r="E74" t="s">
        <v>261</v>
      </c>
      <c r="F74" t="s">
        <v>122</v>
      </c>
      <c r="G74" t="s">
        <v>17</v>
      </c>
      <c r="H74" t="s">
        <v>28</v>
      </c>
      <c r="I74">
        <v>24.5</v>
      </c>
      <c r="J74" s="35">
        <v>100</v>
      </c>
      <c r="K74" s="33">
        <v>0</v>
      </c>
      <c r="L74" s="33">
        <f t="shared" si="9"/>
        <v>-100</v>
      </c>
      <c r="N74" t="s">
        <v>322</v>
      </c>
      <c r="O74">
        <f t="shared" si="5"/>
        <v>0</v>
      </c>
      <c r="P74">
        <f t="shared" si="6"/>
        <v>1</v>
      </c>
      <c r="Q74">
        <f t="shared" si="7"/>
        <v>0</v>
      </c>
    </row>
    <row r="75" spans="1:17" x14ac:dyDescent="0.3">
      <c r="A75">
        <v>2</v>
      </c>
      <c r="B75" t="s">
        <v>44</v>
      </c>
      <c r="C75" s="77">
        <v>44821</v>
      </c>
      <c r="D75" s="1"/>
      <c r="E75" t="s">
        <v>323</v>
      </c>
      <c r="F75" t="s">
        <v>79</v>
      </c>
      <c r="G75" t="s">
        <v>17</v>
      </c>
      <c r="H75" t="s">
        <v>28</v>
      </c>
      <c r="I75">
        <v>47.5</v>
      </c>
      <c r="J75" s="35">
        <v>100</v>
      </c>
      <c r="K75" s="33">
        <v>0</v>
      </c>
      <c r="L75" s="33">
        <f t="shared" si="9"/>
        <v>-100</v>
      </c>
      <c r="N75" t="s">
        <v>324</v>
      </c>
      <c r="O75">
        <f t="shared" si="5"/>
        <v>0</v>
      </c>
      <c r="P75">
        <f t="shared" si="6"/>
        <v>1</v>
      </c>
      <c r="Q75">
        <f t="shared" si="7"/>
        <v>0</v>
      </c>
    </row>
    <row r="76" spans="1:17" x14ac:dyDescent="0.3">
      <c r="A76">
        <v>2</v>
      </c>
      <c r="B76" t="s">
        <v>44</v>
      </c>
      <c r="C76" s="77">
        <v>44821</v>
      </c>
      <c r="D76" s="1"/>
      <c r="E76" t="s">
        <v>139</v>
      </c>
      <c r="F76" t="s">
        <v>325</v>
      </c>
      <c r="G76" t="s">
        <v>17</v>
      </c>
      <c r="H76" t="s">
        <v>28</v>
      </c>
      <c r="I76">
        <v>-6.5</v>
      </c>
      <c r="J76" s="35">
        <v>100</v>
      </c>
      <c r="K76" s="33">
        <v>0</v>
      </c>
      <c r="L76" s="33">
        <f t="shared" si="9"/>
        <v>-100</v>
      </c>
      <c r="N76" t="s">
        <v>326</v>
      </c>
      <c r="O76">
        <f t="shared" si="5"/>
        <v>0</v>
      </c>
      <c r="P76">
        <f t="shared" si="6"/>
        <v>1</v>
      </c>
      <c r="Q76">
        <f t="shared" si="7"/>
        <v>0</v>
      </c>
    </row>
    <row r="77" spans="1:17" x14ac:dyDescent="0.3">
      <c r="A77">
        <v>2</v>
      </c>
      <c r="B77" t="s">
        <v>44</v>
      </c>
      <c r="C77" s="77">
        <v>44821</v>
      </c>
      <c r="D77" s="1"/>
      <c r="E77" t="s">
        <v>138</v>
      </c>
      <c r="F77" t="s">
        <v>269</v>
      </c>
      <c r="G77" t="s">
        <v>17</v>
      </c>
      <c r="H77" t="s">
        <v>28</v>
      </c>
      <c r="I77">
        <v>11</v>
      </c>
      <c r="J77" s="35">
        <v>100</v>
      </c>
      <c r="K77" s="33">
        <v>0</v>
      </c>
      <c r="L77" s="33">
        <f t="shared" si="9"/>
        <v>-100</v>
      </c>
      <c r="N77" t="s">
        <v>327</v>
      </c>
      <c r="O77">
        <f t="shared" si="5"/>
        <v>0</v>
      </c>
      <c r="P77">
        <f t="shared" si="6"/>
        <v>1</v>
      </c>
      <c r="Q77">
        <f t="shared" si="7"/>
        <v>0</v>
      </c>
    </row>
    <row r="78" spans="1:17" x14ac:dyDescent="0.3">
      <c r="A78">
        <v>2</v>
      </c>
      <c r="B78" t="s">
        <v>44</v>
      </c>
      <c r="C78" s="77">
        <v>44821</v>
      </c>
      <c r="D78" s="1"/>
      <c r="E78" t="s">
        <v>202</v>
      </c>
      <c r="F78" t="s">
        <v>67</v>
      </c>
      <c r="G78" t="s">
        <v>17</v>
      </c>
      <c r="H78" t="s">
        <v>28</v>
      </c>
      <c r="I78">
        <v>-1.5</v>
      </c>
      <c r="J78" s="35">
        <v>0</v>
      </c>
      <c r="K78" s="33">
        <v>0</v>
      </c>
      <c r="L78" s="33">
        <f t="shared" si="9"/>
        <v>0</v>
      </c>
      <c r="N78" t="s">
        <v>49</v>
      </c>
      <c r="O78">
        <f t="shared" ref="O78:O141" si="10">IF(L78&gt;0,1,0)</f>
        <v>0</v>
      </c>
      <c r="P78">
        <f t="shared" ref="P78:P141" si="11">IF(L78&lt;0,1,0)</f>
        <v>0</v>
      </c>
      <c r="Q78">
        <f t="shared" ref="Q78:Q141" si="12">IF(L78=0,1,0)</f>
        <v>1</v>
      </c>
    </row>
    <row r="79" spans="1:17" x14ac:dyDescent="0.3">
      <c r="A79">
        <v>2</v>
      </c>
      <c r="B79" t="s">
        <v>44</v>
      </c>
      <c r="C79" s="77">
        <v>44821</v>
      </c>
      <c r="D79" s="1"/>
      <c r="E79" t="s">
        <v>112</v>
      </c>
      <c r="F79" t="s">
        <v>328</v>
      </c>
      <c r="G79" t="s">
        <v>17</v>
      </c>
      <c r="H79" t="s">
        <v>28</v>
      </c>
      <c r="I79">
        <v>-8.5</v>
      </c>
      <c r="J79" s="35">
        <v>100</v>
      </c>
      <c r="K79" s="33">
        <v>0</v>
      </c>
      <c r="L79" s="33">
        <f t="shared" si="9"/>
        <v>-100</v>
      </c>
      <c r="N79" t="s">
        <v>326</v>
      </c>
      <c r="O79">
        <f t="shared" si="10"/>
        <v>0</v>
      </c>
      <c r="P79">
        <f t="shared" si="11"/>
        <v>1</v>
      </c>
      <c r="Q79">
        <f t="shared" si="12"/>
        <v>0</v>
      </c>
    </row>
    <row r="80" spans="1:17" x14ac:dyDescent="0.3">
      <c r="A80">
        <v>2</v>
      </c>
      <c r="B80" t="s">
        <v>44</v>
      </c>
      <c r="C80" s="77">
        <v>44821</v>
      </c>
      <c r="D80" s="1"/>
      <c r="E80" t="s">
        <v>329</v>
      </c>
      <c r="F80" t="s">
        <v>330</v>
      </c>
      <c r="G80" t="s">
        <v>17</v>
      </c>
      <c r="H80" t="s">
        <v>28</v>
      </c>
      <c r="I80">
        <v>-14</v>
      </c>
      <c r="J80" s="35">
        <v>0</v>
      </c>
      <c r="K80" s="33">
        <v>0</v>
      </c>
      <c r="L80" s="33">
        <f t="shared" si="9"/>
        <v>0</v>
      </c>
      <c r="N80" t="s">
        <v>177</v>
      </c>
      <c r="O80">
        <f t="shared" si="10"/>
        <v>0</v>
      </c>
      <c r="P80">
        <f t="shared" si="11"/>
        <v>0</v>
      </c>
      <c r="Q80">
        <f t="shared" si="12"/>
        <v>1</v>
      </c>
    </row>
    <row r="81" spans="1:17" x14ac:dyDescent="0.3">
      <c r="A81">
        <v>2</v>
      </c>
      <c r="B81" t="s">
        <v>44</v>
      </c>
      <c r="C81" s="77">
        <v>44821</v>
      </c>
      <c r="D81" s="1"/>
      <c r="E81" t="s">
        <v>331</v>
      </c>
      <c r="F81" t="s">
        <v>332</v>
      </c>
      <c r="G81" t="s">
        <v>17</v>
      </c>
      <c r="H81" t="s">
        <v>28</v>
      </c>
      <c r="I81">
        <v>-14</v>
      </c>
      <c r="J81" s="35">
        <v>100</v>
      </c>
      <c r="K81" s="33">
        <v>0</v>
      </c>
      <c r="L81" s="33">
        <f t="shared" si="9"/>
        <v>-100</v>
      </c>
      <c r="N81" t="s">
        <v>271</v>
      </c>
      <c r="O81">
        <f t="shared" si="10"/>
        <v>0</v>
      </c>
      <c r="P81">
        <f t="shared" si="11"/>
        <v>1</v>
      </c>
      <c r="Q81">
        <f t="shared" si="12"/>
        <v>0</v>
      </c>
    </row>
    <row r="82" spans="1:17" x14ac:dyDescent="0.3">
      <c r="A82">
        <v>2</v>
      </c>
      <c r="B82" t="s">
        <v>44</v>
      </c>
      <c r="C82" s="77">
        <v>44821</v>
      </c>
      <c r="D82" s="1"/>
      <c r="E82" t="s">
        <v>47</v>
      </c>
      <c r="F82" t="s">
        <v>333</v>
      </c>
      <c r="G82" t="s">
        <v>17</v>
      </c>
      <c r="H82" t="s">
        <v>28</v>
      </c>
      <c r="I82">
        <v>-15.5</v>
      </c>
      <c r="J82" s="35">
        <v>100</v>
      </c>
      <c r="K82" s="33">
        <v>0</v>
      </c>
      <c r="L82" s="33">
        <f t="shared" si="9"/>
        <v>-100</v>
      </c>
      <c r="N82" t="s">
        <v>177</v>
      </c>
      <c r="O82">
        <f t="shared" si="10"/>
        <v>0</v>
      </c>
      <c r="P82">
        <f t="shared" si="11"/>
        <v>1</v>
      </c>
      <c r="Q82">
        <f t="shared" si="12"/>
        <v>0</v>
      </c>
    </row>
    <row r="83" spans="1:17" x14ac:dyDescent="0.3">
      <c r="A83">
        <v>2</v>
      </c>
      <c r="B83" t="s">
        <v>44</v>
      </c>
      <c r="C83" s="77">
        <v>44821</v>
      </c>
      <c r="D83" s="1"/>
      <c r="E83" t="s">
        <v>241</v>
      </c>
      <c r="F83" t="s">
        <v>334</v>
      </c>
      <c r="G83" t="s">
        <v>17</v>
      </c>
      <c r="H83" t="s">
        <v>28</v>
      </c>
      <c r="I83">
        <v>-11</v>
      </c>
      <c r="J83" s="35">
        <v>100</v>
      </c>
      <c r="K83" s="33">
        <v>0</v>
      </c>
      <c r="L83" s="33">
        <f t="shared" si="9"/>
        <v>-100</v>
      </c>
      <c r="N83" t="s">
        <v>77</v>
      </c>
      <c r="O83">
        <f t="shared" si="10"/>
        <v>0</v>
      </c>
      <c r="P83">
        <f t="shared" si="11"/>
        <v>1</v>
      </c>
      <c r="Q83">
        <f t="shared" si="12"/>
        <v>0</v>
      </c>
    </row>
    <row r="84" spans="1:17" x14ac:dyDescent="0.3">
      <c r="A84">
        <v>2</v>
      </c>
      <c r="B84" t="s">
        <v>44</v>
      </c>
      <c r="C84" s="77">
        <v>44821</v>
      </c>
      <c r="D84" s="1"/>
      <c r="E84" t="s">
        <v>135</v>
      </c>
      <c r="F84" t="s">
        <v>68</v>
      </c>
      <c r="G84" t="s">
        <v>17</v>
      </c>
      <c r="H84" t="s">
        <v>28</v>
      </c>
      <c r="I84">
        <v>28</v>
      </c>
      <c r="J84" s="35">
        <v>100</v>
      </c>
      <c r="K84" s="33">
        <v>0</v>
      </c>
      <c r="L84" s="33">
        <f t="shared" si="9"/>
        <v>-100</v>
      </c>
      <c r="N84" t="s">
        <v>116</v>
      </c>
      <c r="O84">
        <f t="shared" si="10"/>
        <v>0</v>
      </c>
      <c r="P84">
        <f t="shared" si="11"/>
        <v>1</v>
      </c>
      <c r="Q84">
        <f t="shared" si="12"/>
        <v>0</v>
      </c>
    </row>
    <row r="85" spans="1:17" x14ac:dyDescent="0.3">
      <c r="A85">
        <v>2</v>
      </c>
      <c r="B85" t="s">
        <v>44</v>
      </c>
      <c r="C85" s="77">
        <v>44821</v>
      </c>
      <c r="D85" s="1"/>
      <c r="E85" t="s">
        <v>118</v>
      </c>
      <c r="F85" t="s">
        <v>46</v>
      </c>
      <c r="G85" t="s">
        <v>17</v>
      </c>
      <c r="H85" t="s">
        <v>28</v>
      </c>
      <c r="I85">
        <v>-3.5</v>
      </c>
      <c r="J85" s="35">
        <v>100</v>
      </c>
      <c r="K85" s="33">
        <v>190.9</v>
      </c>
      <c r="L85" s="33">
        <f t="shared" si="9"/>
        <v>90.9</v>
      </c>
      <c r="N85" t="s">
        <v>92</v>
      </c>
      <c r="O85">
        <f t="shared" si="10"/>
        <v>1</v>
      </c>
      <c r="P85">
        <f t="shared" si="11"/>
        <v>0</v>
      </c>
      <c r="Q85">
        <f t="shared" si="12"/>
        <v>0</v>
      </c>
    </row>
    <row r="86" spans="1:17" x14ac:dyDescent="0.3">
      <c r="A86">
        <v>2</v>
      </c>
      <c r="B86" t="s">
        <v>44</v>
      </c>
      <c r="C86" s="77">
        <v>44821</v>
      </c>
      <c r="D86" s="1"/>
      <c r="E86" t="s">
        <v>118</v>
      </c>
      <c r="F86" t="s">
        <v>46</v>
      </c>
      <c r="G86" t="s">
        <v>17</v>
      </c>
      <c r="H86" t="s">
        <v>32</v>
      </c>
      <c r="I86">
        <v>-165</v>
      </c>
      <c r="J86" s="35">
        <v>100</v>
      </c>
      <c r="K86" s="33">
        <v>158.82</v>
      </c>
      <c r="L86" s="33">
        <f t="shared" si="9"/>
        <v>58.819999999999993</v>
      </c>
      <c r="N86" t="s">
        <v>335</v>
      </c>
      <c r="O86">
        <f t="shared" si="10"/>
        <v>1</v>
      </c>
      <c r="P86">
        <f t="shared" si="11"/>
        <v>0</v>
      </c>
      <c r="Q86">
        <f t="shared" si="12"/>
        <v>0</v>
      </c>
    </row>
    <row r="87" spans="1:17" x14ac:dyDescent="0.3">
      <c r="A87">
        <v>2</v>
      </c>
      <c r="B87" t="s">
        <v>44</v>
      </c>
      <c r="C87" s="77">
        <v>44821</v>
      </c>
      <c r="D87" s="1"/>
      <c r="E87" t="s">
        <v>336</v>
      </c>
      <c r="F87" t="s">
        <v>221</v>
      </c>
      <c r="G87" t="s">
        <v>17</v>
      </c>
      <c r="H87" t="s">
        <v>28</v>
      </c>
      <c r="I87">
        <v>-3</v>
      </c>
      <c r="J87" s="35">
        <v>100</v>
      </c>
      <c r="K87" s="33">
        <v>195.23</v>
      </c>
      <c r="L87" s="33">
        <f t="shared" si="9"/>
        <v>95.22999999999999</v>
      </c>
      <c r="N87" t="s">
        <v>337</v>
      </c>
      <c r="O87">
        <f t="shared" si="10"/>
        <v>1</v>
      </c>
      <c r="P87">
        <f t="shared" si="11"/>
        <v>0</v>
      </c>
      <c r="Q87">
        <f t="shared" si="12"/>
        <v>0</v>
      </c>
    </row>
    <row r="88" spans="1:17" x14ac:dyDescent="0.3">
      <c r="A88">
        <v>2</v>
      </c>
      <c r="B88" t="s">
        <v>44</v>
      </c>
      <c r="C88" s="77">
        <v>44821</v>
      </c>
      <c r="D88" s="1"/>
      <c r="E88" t="s">
        <v>336</v>
      </c>
      <c r="F88" t="s">
        <v>221</v>
      </c>
      <c r="G88" t="s">
        <v>17</v>
      </c>
      <c r="H88" t="s">
        <v>32</v>
      </c>
      <c r="I88">
        <v>-145</v>
      </c>
      <c r="J88" s="35">
        <v>100</v>
      </c>
      <c r="K88" s="33">
        <v>168.96</v>
      </c>
      <c r="L88" s="33">
        <f t="shared" si="9"/>
        <v>68.960000000000008</v>
      </c>
      <c r="N88" t="s">
        <v>338</v>
      </c>
      <c r="O88">
        <f t="shared" si="10"/>
        <v>1</v>
      </c>
      <c r="P88">
        <f t="shared" si="11"/>
        <v>0</v>
      </c>
      <c r="Q88">
        <f t="shared" si="12"/>
        <v>0</v>
      </c>
    </row>
    <row r="89" spans="1:17" x14ac:dyDescent="0.3">
      <c r="A89">
        <v>2</v>
      </c>
      <c r="B89" t="s">
        <v>44</v>
      </c>
      <c r="C89" s="77">
        <v>44821</v>
      </c>
      <c r="D89" s="1"/>
      <c r="E89" t="s">
        <v>339</v>
      </c>
      <c r="F89" t="s">
        <v>248</v>
      </c>
      <c r="G89" t="s">
        <v>17</v>
      </c>
      <c r="H89" t="s">
        <v>28</v>
      </c>
      <c r="I89">
        <v>17</v>
      </c>
      <c r="J89" s="35">
        <v>100</v>
      </c>
      <c r="K89" s="33">
        <v>0</v>
      </c>
      <c r="L89" s="33">
        <f t="shared" si="9"/>
        <v>-100</v>
      </c>
      <c r="N89" t="s">
        <v>119</v>
      </c>
      <c r="O89">
        <f t="shared" si="10"/>
        <v>0</v>
      </c>
      <c r="P89">
        <f t="shared" si="11"/>
        <v>1</v>
      </c>
      <c r="Q89">
        <f t="shared" si="12"/>
        <v>0</v>
      </c>
    </row>
    <row r="90" spans="1:17" x14ac:dyDescent="0.3">
      <c r="A90">
        <v>2</v>
      </c>
      <c r="B90" t="s">
        <v>44</v>
      </c>
      <c r="C90" s="77">
        <v>44821</v>
      </c>
      <c r="D90" s="1"/>
      <c r="E90" t="s">
        <v>340</v>
      </c>
      <c r="F90" t="s">
        <v>99</v>
      </c>
      <c r="G90" t="s">
        <v>17</v>
      </c>
      <c r="H90" t="s">
        <v>28</v>
      </c>
      <c r="I90">
        <v>-8.5</v>
      </c>
      <c r="J90" s="35">
        <v>100</v>
      </c>
      <c r="K90" s="33">
        <v>0</v>
      </c>
      <c r="L90" s="33">
        <f t="shared" si="9"/>
        <v>-100</v>
      </c>
      <c r="N90" t="s">
        <v>77</v>
      </c>
      <c r="O90">
        <f t="shared" si="10"/>
        <v>0</v>
      </c>
      <c r="P90">
        <f t="shared" si="11"/>
        <v>1</v>
      </c>
      <c r="Q90">
        <f t="shared" si="12"/>
        <v>0</v>
      </c>
    </row>
    <row r="91" spans="1:17" x14ac:dyDescent="0.3">
      <c r="A91">
        <v>2</v>
      </c>
      <c r="B91" t="s">
        <v>44</v>
      </c>
      <c r="C91" s="77">
        <v>44821</v>
      </c>
      <c r="D91" s="1"/>
      <c r="E91" t="s">
        <v>341</v>
      </c>
      <c r="F91" t="s">
        <v>91</v>
      </c>
      <c r="G91" t="s">
        <v>17</v>
      </c>
      <c r="H91" t="s">
        <v>28</v>
      </c>
      <c r="I91">
        <v>17</v>
      </c>
      <c r="J91" s="35">
        <v>100</v>
      </c>
      <c r="K91" s="33">
        <v>190.9</v>
      </c>
      <c r="L91" s="33">
        <f t="shared" si="9"/>
        <v>90.9</v>
      </c>
      <c r="N91" t="s">
        <v>119</v>
      </c>
      <c r="O91">
        <f t="shared" si="10"/>
        <v>1</v>
      </c>
      <c r="P91">
        <f t="shared" si="11"/>
        <v>0</v>
      </c>
      <c r="Q91">
        <f t="shared" si="12"/>
        <v>0</v>
      </c>
    </row>
    <row r="92" spans="1:17" x14ac:dyDescent="0.3">
      <c r="A92">
        <v>2</v>
      </c>
      <c r="B92" t="s">
        <v>44</v>
      </c>
      <c r="C92" s="77">
        <v>44821</v>
      </c>
      <c r="D92" s="1"/>
      <c r="E92" t="s">
        <v>256</v>
      </c>
      <c r="F92" t="s">
        <v>103</v>
      </c>
      <c r="G92" t="s">
        <v>17</v>
      </c>
      <c r="H92" t="s">
        <v>28</v>
      </c>
      <c r="I92">
        <v>3</v>
      </c>
      <c r="J92" s="35">
        <v>100</v>
      </c>
      <c r="K92" s="33">
        <v>190.9</v>
      </c>
      <c r="L92" s="33">
        <f t="shared" si="9"/>
        <v>90.9</v>
      </c>
      <c r="N92" t="s">
        <v>49</v>
      </c>
      <c r="O92">
        <f t="shared" si="10"/>
        <v>1</v>
      </c>
      <c r="P92">
        <f t="shared" si="11"/>
        <v>0</v>
      </c>
      <c r="Q92">
        <f t="shared" si="12"/>
        <v>0</v>
      </c>
    </row>
    <row r="93" spans="1:17" x14ac:dyDescent="0.3">
      <c r="A93">
        <v>2</v>
      </c>
      <c r="B93" t="s">
        <v>44</v>
      </c>
      <c r="C93" s="77">
        <v>44821</v>
      </c>
      <c r="D93" s="1"/>
      <c r="E93" t="s">
        <v>256</v>
      </c>
      <c r="F93" t="s">
        <v>103</v>
      </c>
      <c r="G93" t="s">
        <v>17</v>
      </c>
      <c r="H93" t="s">
        <v>32</v>
      </c>
      <c r="I93">
        <v>120</v>
      </c>
      <c r="J93" s="35">
        <v>100</v>
      </c>
      <c r="K93" s="33">
        <v>220</v>
      </c>
      <c r="L93" s="33">
        <f t="shared" si="9"/>
        <v>120</v>
      </c>
      <c r="N93" t="s">
        <v>49</v>
      </c>
      <c r="O93">
        <f t="shared" si="10"/>
        <v>1</v>
      </c>
      <c r="P93">
        <f t="shared" si="11"/>
        <v>0</v>
      </c>
      <c r="Q93">
        <f t="shared" si="12"/>
        <v>0</v>
      </c>
    </row>
    <row r="94" spans="1:17" x14ac:dyDescent="0.3">
      <c r="A94">
        <v>2</v>
      </c>
      <c r="B94" t="s">
        <v>44</v>
      </c>
      <c r="C94" s="77">
        <v>44821</v>
      </c>
      <c r="D94" s="1"/>
      <c r="E94" t="s">
        <v>268</v>
      </c>
      <c r="F94" t="s">
        <v>109</v>
      </c>
      <c r="G94" t="s">
        <v>17</v>
      </c>
      <c r="H94" t="s">
        <v>28</v>
      </c>
      <c r="I94">
        <v>-31</v>
      </c>
      <c r="J94" s="35">
        <v>100</v>
      </c>
      <c r="K94" s="33">
        <v>190.9</v>
      </c>
      <c r="L94" s="33">
        <f>K94-J94</f>
        <v>90.9</v>
      </c>
      <c r="N94" t="s">
        <v>342</v>
      </c>
      <c r="O94">
        <f t="shared" si="10"/>
        <v>1</v>
      </c>
      <c r="P94">
        <f t="shared" si="11"/>
        <v>0</v>
      </c>
      <c r="Q94">
        <f t="shared" si="12"/>
        <v>0</v>
      </c>
    </row>
    <row r="95" spans="1:17" x14ac:dyDescent="0.3">
      <c r="A95">
        <v>2</v>
      </c>
      <c r="B95" t="s">
        <v>44</v>
      </c>
      <c r="C95" s="77">
        <v>44821</v>
      </c>
      <c r="D95" s="1"/>
      <c r="E95" t="s">
        <v>133</v>
      </c>
      <c r="F95" t="s">
        <v>343</v>
      </c>
      <c r="G95" t="s">
        <v>17</v>
      </c>
      <c r="H95" t="s">
        <v>28</v>
      </c>
      <c r="I95">
        <v>-10</v>
      </c>
      <c r="J95" s="35">
        <v>100</v>
      </c>
      <c r="K95" s="33">
        <v>190.9</v>
      </c>
      <c r="L95" s="33">
        <f>K95-J95</f>
        <v>90.9</v>
      </c>
      <c r="N95" t="s">
        <v>344</v>
      </c>
      <c r="O95">
        <f t="shared" si="10"/>
        <v>1</v>
      </c>
      <c r="P95">
        <f t="shared" si="11"/>
        <v>0</v>
      </c>
      <c r="Q95">
        <f t="shared" si="12"/>
        <v>0</v>
      </c>
    </row>
    <row r="96" spans="1:17" x14ac:dyDescent="0.3">
      <c r="A96">
        <v>2</v>
      </c>
      <c r="B96" t="s">
        <v>44</v>
      </c>
      <c r="C96" s="77">
        <v>44821</v>
      </c>
      <c r="D96" s="1"/>
      <c r="E96" t="s">
        <v>129</v>
      </c>
      <c r="F96" t="s">
        <v>56</v>
      </c>
      <c r="G96" t="s">
        <v>17</v>
      </c>
      <c r="H96" t="s">
        <v>28</v>
      </c>
      <c r="I96">
        <v>-13</v>
      </c>
      <c r="J96" s="35">
        <v>100</v>
      </c>
      <c r="K96" s="33">
        <v>190.9</v>
      </c>
      <c r="L96" s="33">
        <f t="shared" si="9"/>
        <v>90.9</v>
      </c>
      <c r="N96" t="s">
        <v>345</v>
      </c>
      <c r="O96">
        <f t="shared" si="10"/>
        <v>1</v>
      </c>
      <c r="P96">
        <f t="shared" si="11"/>
        <v>0</v>
      </c>
      <c r="Q96">
        <f t="shared" si="12"/>
        <v>0</v>
      </c>
    </row>
    <row r="97" spans="1:17" x14ac:dyDescent="0.3">
      <c r="A97">
        <v>2</v>
      </c>
      <c r="B97" t="s">
        <v>44</v>
      </c>
      <c r="C97" s="77">
        <v>44821</v>
      </c>
      <c r="D97" s="1"/>
      <c r="E97" t="s">
        <v>249</v>
      </c>
      <c r="F97" t="s">
        <v>346</v>
      </c>
      <c r="G97" t="s">
        <v>17</v>
      </c>
      <c r="H97" t="s">
        <v>28</v>
      </c>
      <c r="I97">
        <v>-6.5</v>
      </c>
      <c r="J97" s="35">
        <v>100</v>
      </c>
      <c r="K97" s="33">
        <v>186.95</v>
      </c>
      <c r="L97" s="33">
        <f t="shared" si="9"/>
        <v>86.949999999999989</v>
      </c>
      <c r="N97" t="s">
        <v>134</v>
      </c>
      <c r="O97">
        <f t="shared" si="10"/>
        <v>1</v>
      </c>
      <c r="P97">
        <f t="shared" si="11"/>
        <v>0</v>
      </c>
      <c r="Q97">
        <f t="shared" si="12"/>
        <v>0</v>
      </c>
    </row>
    <row r="98" spans="1:17" x14ac:dyDescent="0.3">
      <c r="A98">
        <v>2</v>
      </c>
      <c r="B98" t="s">
        <v>44</v>
      </c>
      <c r="C98" s="77">
        <v>44821</v>
      </c>
      <c r="D98" s="1"/>
      <c r="E98" t="s">
        <v>115</v>
      </c>
      <c r="F98" t="s">
        <v>347</v>
      </c>
      <c r="G98" t="s">
        <v>17</v>
      </c>
      <c r="H98" t="s">
        <v>28</v>
      </c>
      <c r="I98">
        <v>-11.5</v>
      </c>
      <c r="J98" s="35">
        <v>100</v>
      </c>
      <c r="K98" s="33">
        <v>190.9</v>
      </c>
      <c r="L98" s="33">
        <f t="shared" si="9"/>
        <v>90.9</v>
      </c>
      <c r="N98" t="s">
        <v>345</v>
      </c>
      <c r="O98">
        <f t="shared" si="10"/>
        <v>1</v>
      </c>
      <c r="P98">
        <f t="shared" si="11"/>
        <v>0</v>
      </c>
      <c r="Q98">
        <f t="shared" si="12"/>
        <v>0</v>
      </c>
    </row>
    <row r="99" spans="1:17" x14ac:dyDescent="0.3">
      <c r="A99">
        <v>2</v>
      </c>
      <c r="B99" t="s">
        <v>44</v>
      </c>
      <c r="C99" s="77">
        <v>44821</v>
      </c>
      <c r="D99" s="1"/>
      <c r="E99" t="s">
        <v>136</v>
      </c>
      <c r="F99" t="s">
        <v>348</v>
      </c>
      <c r="G99" t="s">
        <v>17</v>
      </c>
      <c r="H99" t="s">
        <v>28</v>
      </c>
      <c r="I99">
        <v>2</v>
      </c>
      <c r="J99" s="35">
        <v>100</v>
      </c>
      <c r="K99" s="33">
        <v>190.9</v>
      </c>
      <c r="L99" s="33">
        <f t="shared" si="9"/>
        <v>90.9</v>
      </c>
      <c r="N99" t="s">
        <v>49</v>
      </c>
      <c r="O99">
        <f t="shared" si="10"/>
        <v>1</v>
      </c>
      <c r="P99">
        <f t="shared" si="11"/>
        <v>0</v>
      </c>
      <c r="Q99">
        <f t="shared" si="12"/>
        <v>0</v>
      </c>
    </row>
    <row r="100" spans="1:17" x14ac:dyDescent="0.3">
      <c r="A100">
        <v>2</v>
      </c>
      <c r="B100" t="s">
        <v>140</v>
      </c>
      <c r="C100" s="77">
        <v>44819</v>
      </c>
      <c r="D100" s="1"/>
      <c r="E100" t="s">
        <v>159</v>
      </c>
      <c r="F100" t="s">
        <v>179</v>
      </c>
      <c r="G100" t="s">
        <v>205</v>
      </c>
      <c r="H100" t="s">
        <v>20</v>
      </c>
      <c r="I100">
        <v>27</v>
      </c>
      <c r="J100" s="35">
        <v>100</v>
      </c>
      <c r="K100" s="33">
        <v>195.23</v>
      </c>
      <c r="L100" s="33">
        <f t="shared" ref="L100:L140" si="13">K100-J100</f>
        <v>95.22999999999999</v>
      </c>
      <c r="N100" t="s">
        <v>349</v>
      </c>
      <c r="O100">
        <f t="shared" si="10"/>
        <v>1</v>
      </c>
      <c r="P100">
        <f t="shared" si="11"/>
        <v>0</v>
      </c>
      <c r="Q100">
        <f t="shared" si="12"/>
        <v>0</v>
      </c>
    </row>
    <row r="101" spans="1:17" x14ac:dyDescent="0.3">
      <c r="A101">
        <v>2</v>
      </c>
      <c r="B101" t="s">
        <v>140</v>
      </c>
      <c r="C101" s="77">
        <v>44819</v>
      </c>
      <c r="D101" s="1"/>
      <c r="E101" t="s">
        <v>159</v>
      </c>
      <c r="G101" t="s">
        <v>185</v>
      </c>
      <c r="H101" t="s">
        <v>20</v>
      </c>
      <c r="I101">
        <v>22.5</v>
      </c>
      <c r="J101" s="35">
        <v>0</v>
      </c>
      <c r="K101" s="33">
        <v>0</v>
      </c>
      <c r="L101" s="33">
        <f t="shared" si="13"/>
        <v>0</v>
      </c>
      <c r="N101" t="s">
        <v>211</v>
      </c>
      <c r="O101">
        <f t="shared" si="10"/>
        <v>0</v>
      </c>
      <c r="P101">
        <f t="shared" si="11"/>
        <v>0</v>
      </c>
      <c r="Q101">
        <f t="shared" si="12"/>
        <v>1</v>
      </c>
    </row>
    <row r="102" spans="1:17" x14ac:dyDescent="0.3">
      <c r="A102">
        <v>2</v>
      </c>
      <c r="B102" t="s">
        <v>140</v>
      </c>
      <c r="C102" s="77">
        <v>44819</v>
      </c>
      <c r="D102" s="1"/>
      <c r="E102" t="s">
        <v>179</v>
      </c>
      <c r="F102" t="s">
        <v>159</v>
      </c>
      <c r="G102" t="s">
        <v>17</v>
      </c>
      <c r="H102" t="s">
        <v>28</v>
      </c>
      <c r="I102">
        <v>-2.5</v>
      </c>
      <c r="J102" s="35">
        <v>0</v>
      </c>
      <c r="K102" s="33">
        <v>0</v>
      </c>
      <c r="L102" s="33">
        <f t="shared" si="13"/>
        <v>0</v>
      </c>
      <c r="N102" t="s">
        <v>350</v>
      </c>
      <c r="O102">
        <f t="shared" si="10"/>
        <v>0</v>
      </c>
      <c r="P102">
        <f t="shared" si="11"/>
        <v>0</v>
      </c>
      <c r="Q102">
        <f t="shared" si="12"/>
        <v>1</v>
      </c>
    </row>
    <row r="103" spans="1:17" x14ac:dyDescent="0.3">
      <c r="A103">
        <v>2</v>
      </c>
      <c r="B103" t="s">
        <v>140</v>
      </c>
      <c r="C103" s="77">
        <v>44822</v>
      </c>
      <c r="D103" s="1"/>
      <c r="E103" t="s">
        <v>351</v>
      </c>
      <c r="F103" t="s">
        <v>153</v>
      </c>
      <c r="G103" t="s">
        <v>17</v>
      </c>
      <c r="H103" t="s">
        <v>28</v>
      </c>
      <c r="I103">
        <v>6.5</v>
      </c>
      <c r="J103" s="35">
        <v>100</v>
      </c>
      <c r="K103" s="33">
        <v>190.9</v>
      </c>
      <c r="L103" s="33">
        <f t="shared" si="13"/>
        <v>90.9</v>
      </c>
      <c r="N103" t="s">
        <v>352</v>
      </c>
      <c r="O103">
        <f t="shared" si="10"/>
        <v>1</v>
      </c>
      <c r="P103">
        <f t="shared" si="11"/>
        <v>0</v>
      </c>
      <c r="Q103">
        <f t="shared" si="12"/>
        <v>0</v>
      </c>
    </row>
    <row r="104" spans="1:17" x14ac:dyDescent="0.3">
      <c r="A104">
        <v>2</v>
      </c>
      <c r="B104" t="s">
        <v>140</v>
      </c>
      <c r="C104" s="77">
        <v>44822</v>
      </c>
      <c r="D104" s="1"/>
      <c r="E104" t="s">
        <v>153</v>
      </c>
      <c r="G104" t="s">
        <v>185</v>
      </c>
      <c r="H104" t="s">
        <v>20</v>
      </c>
      <c r="I104">
        <v>23.5</v>
      </c>
      <c r="J104" s="35">
        <v>100</v>
      </c>
      <c r="K104" s="33">
        <v>0</v>
      </c>
      <c r="L104" s="33">
        <f t="shared" si="13"/>
        <v>-100</v>
      </c>
      <c r="N104" t="s">
        <v>353</v>
      </c>
      <c r="O104">
        <f t="shared" si="10"/>
        <v>0</v>
      </c>
      <c r="P104">
        <f t="shared" si="11"/>
        <v>1</v>
      </c>
      <c r="Q104">
        <f t="shared" si="12"/>
        <v>0</v>
      </c>
    </row>
    <row r="105" spans="1:17" x14ac:dyDescent="0.3">
      <c r="A105">
        <v>2</v>
      </c>
      <c r="B105" t="s">
        <v>140</v>
      </c>
      <c r="C105" s="77">
        <v>44822</v>
      </c>
      <c r="D105" s="1"/>
      <c r="E105" t="s">
        <v>150</v>
      </c>
      <c r="F105" t="s">
        <v>354</v>
      </c>
      <c r="G105" t="s">
        <v>17</v>
      </c>
      <c r="H105" t="s">
        <v>28</v>
      </c>
      <c r="I105">
        <v>-3.5</v>
      </c>
      <c r="J105" s="35">
        <v>100</v>
      </c>
      <c r="K105" s="33">
        <v>0</v>
      </c>
      <c r="L105" s="33">
        <f t="shared" si="13"/>
        <v>-100</v>
      </c>
      <c r="N105" t="s">
        <v>350</v>
      </c>
      <c r="O105">
        <f t="shared" si="10"/>
        <v>0</v>
      </c>
      <c r="P105">
        <f t="shared" si="11"/>
        <v>1</v>
      </c>
      <c r="Q105">
        <f t="shared" si="12"/>
        <v>0</v>
      </c>
    </row>
    <row r="106" spans="1:17" x14ac:dyDescent="0.3">
      <c r="A106">
        <v>2</v>
      </c>
      <c r="B106" t="s">
        <v>140</v>
      </c>
      <c r="C106" s="77">
        <v>44822</v>
      </c>
      <c r="D106" s="1"/>
      <c r="E106" t="s">
        <v>150</v>
      </c>
      <c r="F106" t="s">
        <v>354</v>
      </c>
      <c r="G106" t="s">
        <v>17</v>
      </c>
      <c r="H106" t="s">
        <v>24</v>
      </c>
      <c r="I106">
        <v>45</v>
      </c>
      <c r="J106" s="35">
        <v>100</v>
      </c>
      <c r="K106" s="33">
        <v>190.9</v>
      </c>
      <c r="L106" s="33">
        <f t="shared" si="13"/>
        <v>90.9</v>
      </c>
      <c r="N106" t="s">
        <v>355</v>
      </c>
      <c r="O106">
        <f t="shared" si="10"/>
        <v>1</v>
      </c>
      <c r="P106">
        <f t="shared" si="11"/>
        <v>0</v>
      </c>
      <c r="Q106">
        <f t="shared" si="12"/>
        <v>0</v>
      </c>
    </row>
    <row r="107" spans="1:17" x14ac:dyDescent="0.3">
      <c r="A107">
        <v>2</v>
      </c>
      <c r="B107" t="s">
        <v>140</v>
      </c>
      <c r="C107" s="77">
        <v>44822</v>
      </c>
      <c r="D107" s="1"/>
      <c r="E107" t="s">
        <v>161</v>
      </c>
      <c r="F107" t="s">
        <v>356</v>
      </c>
      <c r="G107" t="s">
        <v>17</v>
      </c>
      <c r="H107" t="s">
        <v>28</v>
      </c>
      <c r="I107">
        <v>3</v>
      </c>
      <c r="J107" s="35">
        <v>80</v>
      </c>
      <c r="K107" s="33">
        <v>152.72</v>
      </c>
      <c r="L107" s="33">
        <f t="shared" si="13"/>
        <v>72.72</v>
      </c>
      <c r="N107" t="s">
        <v>49</v>
      </c>
      <c r="O107">
        <f t="shared" si="10"/>
        <v>1</v>
      </c>
      <c r="P107">
        <f t="shared" si="11"/>
        <v>0</v>
      </c>
      <c r="Q107">
        <f t="shared" si="12"/>
        <v>0</v>
      </c>
    </row>
    <row r="108" spans="1:17" x14ac:dyDescent="0.3">
      <c r="A108">
        <v>2</v>
      </c>
      <c r="B108" t="s">
        <v>140</v>
      </c>
      <c r="C108" s="77">
        <v>44822</v>
      </c>
      <c r="D108" s="1"/>
      <c r="E108" t="s">
        <v>161</v>
      </c>
      <c r="F108" t="s">
        <v>356</v>
      </c>
      <c r="G108" t="s">
        <v>17</v>
      </c>
      <c r="H108" t="s">
        <v>32</v>
      </c>
      <c r="I108">
        <v>145</v>
      </c>
      <c r="J108" s="35">
        <v>80</v>
      </c>
      <c r="K108" s="33">
        <v>196</v>
      </c>
      <c r="L108" s="33">
        <f t="shared" si="13"/>
        <v>116</v>
      </c>
      <c r="N108" t="s">
        <v>49</v>
      </c>
      <c r="O108">
        <f t="shared" si="10"/>
        <v>1</v>
      </c>
      <c r="P108">
        <f t="shared" si="11"/>
        <v>0</v>
      </c>
      <c r="Q108">
        <f t="shared" si="12"/>
        <v>0</v>
      </c>
    </row>
    <row r="109" spans="1:17" x14ac:dyDescent="0.3">
      <c r="A109">
        <v>2</v>
      </c>
      <c r="B109" t="s">
        <v>140</v>
      </c>
      <c r="C109" s="77">
        <v>44822</v>
      </c>
      <c r="D109" s="1"/>
      <c r="E109" t="s">
        <v>161</v>
      </c>
      <c r="G109" t="s">
        <v>185</v>
      </c>
      <c r="H109" t="s">
        <v>24</v>
      </c>
      <c r="I109">
        <v>20.5</v>
      </c>
      <c r="J109" s="35">
        <v>80</v>
      </c>
      <c r="K109" s="33">
        <v>149.76</v>
      </c>
      <c r="L109" s="33">
        <f t="shared" si="13"/>
        <v>69.759999999999991</v>
      </c>
      <c r="N109" t="s">
        <v>262</v>
      </c>
      <c r="O109">
        <f t="shared" si="10"/>
        <v>1</v>
      </c>
      <c r="P109">
        <f t="shared" si="11"/>
        <v>0</v>
      </c>
      <c r="Q109">
        <f t="shared" si="12"/>
        <v>0</v>
      </c>
    </row>
    <row r="110" spans="1:17" x14ac:dyDescent="0.3">
      <c r="A110">
        <v>2</v>
      </c>
      <c r="B110" t="s">
        <v>140</v>
      </c>
      <c r="C110" s="77">
        <v>44822</v>
      </c>
      <c r="D110" s="1"/>
      <c r="E110" t="s">
        <v>155</v>
      </c>
      <c r="F110" t="s">
        <v>50</v>
      </c>
      <c r="G110" t="s">
        <v>17</v>
      </c>
      <c r="H110" t="s">
        <v>32</v>
      </c>
      <c r="I110">
        <v>-120</v>
      </c>
      <c r="J110" s="35">
        <v>80</v>
      </c>
      <c r="K110" s="33">
        <v>146.66</v>
      </c>
      <c r="L110" s="33">
        <f t="shared" si="13"/>
        <v>66.66</v>
      </c>
      <c r="N110" t="s">
        <v>357</v>
      </c>
      <c r="O110">
        <f t="shared" si="10"/>
        <v>1</v>
      </c>
      <c r="P110">
        <f t="shared" si="11"/>
        <v>0</v>
      </c>
      <c r="Q110">
        <f t="shared" si="12"/>
        <v>0</v>
      </c>
    </row>
    <row r="111" spans="1:17" x14ac:dyDescent="0.3">
      <c r="A111">
        <v>2</v>
      </c>
      <c r="B111" t="s">
        <v>140</v>
      </c>
      <c r="C111" s="77">
        <v>44822</v>
      </c>
      <c r="D111" s="1"/>
      <c r="E111" t="s">
        <v>155</v>
      </c>
      <c r="F111" t="s">
        <v>48</v>
      </c>
      <c r="G111" t="s">
        <v>205</v>
      </c>
      <c r="H111" t="s">
        <v>20</v>
      </c>
      <c r="I111">
        <v>23.5</v>
      </c>
      <c r="J111" s="35">
        <v>80</v>
      </c>
      <c r="K111" s="33">
        <v>152.72</v>
      </c>
      <c r="L111" s="33">
        <f t="shared" si="13"/>
        <v>72.72</v>
      </c>
      <c r="N111" t="s">
        <v>322</v>
      </c>
      <c r="O111">
        <f t="shared" si="10"/>
        <v>1</v>
      </c>
      <c r="P111">
        <f t="shared" si="11"/>
        <v>0</v>
      </c>
      <c r="Q111">
        <f t="shared" si="12"/>
        <v>0</v>
      </c>
    </row>
    <row r="112" spans="1:17" x14ac:dyDescent="0.3">
      <c r="A112">
        <v>2</v>
      </c>
      <c r="B112" t="s">
        <v>140</v>
      </c>
      <c r="C112" s="77">
        <v>44822</v>
      </c>
      <c r="D112" s="1"/>
      <c r="E112" t="s">
        <v>50</v>
      </c>
      <c r="G112" t="s">
        <v>185</v>
      </c>
      <c r="H112" t="s">
        <v>20</v>
      </c>
      <c r="I112">
        <v>23.5</v>
      </c>
      <c r="J112" s="35">
        <v>80</v>
      </c>
      <c r="K112" s="33">
        <v>0</v>
      </c>
      <c r="L112" s="33">
        <f t="shared" si="13"/>
        <v>-80</v>
      </c>
      <c r="N112" t="s">
        <v>322</v>
      </c>
      <c r="O112">
        <f t="shared" si="10"/>
        <v>0</v>
      </c>
      <c r="P112">
        <f t="shared" si="11"/>
        <v>1</v>
      </c>
      <c r="Q112">
        <f t="shared" si="12"/>
        <v>0</v>
      </c>
    </row>
    <row r="113" spans="1:17" x14ac:dyDescent="0.3">
      <c r="A113">
        <v>2</v>
      </c>
      <c r="B113" t="s">
        <v>140</v>
      </c>
      <c r="C113" s="77">
        <v>44822</v>
      </c>
      <c r="D113" s="1"/>
      <c r="E113" t="s">
        <v>358</v>
      </c>
      <c r="F113" t="s">
        <v>359</v>
      </c>
      <c r="G113" t="s">
        <v>17</v>
      </c>
      <c r="H113" t="s">
        <v>28</v>
      </c>
      <c r="I113">
        <v>-2.5</v>
      </c>
      <c r="J113" s="35">
        <v>100</v>
      </c>
      <c r="K113" s="33">
        <v>190.9</v>
      </c>
      <c r="L113" s="33">
        <f t="shared" si="13"/>
        <v>90.9</v>
      </c>
      <c r="N113" t="s">
        <v>360</v>
      </c>
      <c r="O113">
        <f t="shared" si="10"/>
        <v>1</v>
      </c>
      <c r="P113">
        <f t="shared" si="11"/>
        <v>0</v>
      </c>
      <c r="Q113">
        <f t="shared" si="12"/>
        <v>0</v>
      </c>
    </row>
    <row r="114" spans="1:17" x14ac:dyDescent="0.3">
      <c r="A114">
        <v>2</v>
      </c>
      <c r="B114" t="s">
        <v>140</v>
      </c>
      <c r="C114" s="77">
        <v>44822</v>
      </c>
      <c r="D114" s="1"/>
      <c r="E114" t="s">
        <v>358</v>
      </c>
      <c r="F114" t="s">
        <v>196</v>
      </c>
      <c r="G114" t="s">
        <v>185</v>
      </c>
      <c r="H114" t="s">
        <v>24</v>
      </c>
      <c r="I114">
        <v>20.5</v>
      </c>
      <c r="J114" s="35">
        <v>100</v>
      </c>
      <c r="K114" s="33">
        <v>0</v>
      </c>
      <c r="L114" s="33">
        <f t="shared" si="13"/>
        <v>-100</v>
      </c>
      <c r="O114">
        <f t="shared" si="10"/>
        <v>0</v>
      </c>
      <c r="P114">
        <f t="shared" si="11"/>
        <v>1</v>
      </c>
      <c r="Q114">
        <f t="shared" si="12"/>
        <v>0</v>
      </c>
    </row>
    <row r="115" spans="1:17" x14ac:dyDescent="0.3">
      <c r="A115">
        <v>2</v>
      </c>
      <c r="B115" t="s">
        <v>140</v>
      </c>
      <c r="C115" s="77">
        <v>44822</v>
      </c>
      <c r="D115" s="1"/>
      <c r="E115" t="s">
        <v>178</v>
      </c>
      <c r="F115" t="s">
        <v>143</v>
      </c>
      <c r="G115" t="s">
        <v>17</v>
      </c>
      <c r="H115" t="s">
        <v>24</v>
      </c>
      <c r="I115">
        <v>44</v>
      </c>
      <c r="J115" s="35">
        <v>100</v>
      </c>
      <c r="K115" s="33">
        <v>0</v>
      </c>
      <c r="L115" s="33">
        <f t="shared" si="13"/>
        <v>-100</v>
      </c>
      <c r="N115" t="s">
        <v>361</v>
      </c>
      <c r="O115">
        <f t="shared" si="10"/>
        <v>0</v>
      </c>
      <c r="P115">
        <f t="shared" si="11"/>
        <v>1</v>
      </c>
      <c r="Q115">
        <f t="shared" si="12"/>
        <v>0</v>
      </c>
    </row>
    <row r="116" spans="1:17" x14ac:dyDescent="0.3">
      <c r="A116">
        <v>2</v>
      </c>
      <c r="B116" t="s">
        <v>140</v>
      </c>
      <c r="C116" s="77">
        <v>44822</v>
      </c>
      <c r="D116" s="1"/>
      <c r="E116" t="s">
        <v>178</v>
      </c>
      <c r="G116" t="s">
        <v>185</v>
      </c>
      <c r="H116" t="s">
        <v>24</v>
      </c>
      <c r="I116">
        <v>23.5</v>
      </c>
      <c r="J116" s="35">
        <v>100</v>
      </c>
      <c r="K116" s="33">
        <v>0</v>
      </c>
      <c r="L116" s="33">
        <f t="shared" si="13"/>
        <v>-100</v>
      </c>
      <c r="N116" t="s">
        <v>362</v>
      </c>
      <c r="O116">
        <f t="shared" si="10"/>
        <v>0</v>
      </c>
      <c r="P116">
        <f t="shared" si="11"/>
        <v>1</v>
      </c>
      <c r="Q116">
        <f t="shared" si="12"/>
        <v>0</v>
      </c>
    </row>
    <row r="117" spans="1:17" x14ac:dyDescent="0.3">
      <c r="A117">
        <v>2</v>
      </c>
      <c r="B117" t="s">
        <v>140</v>
      </c>
      <c r="C117" s="77">
        <v>44822</v>
      </c>
      <c r="D117" s="1"/>
      <c r="E117" t="s">
        <v>166</v>
      </c>
      <c r="F117" t="s">
        <v>363</v>
      </c>
      <c r="G117" t="s">
        <v>205</v>
      </c>
      <c r="H117" t="s">
        <v>20</v>
      </c>
      <c r="I117">
        <v>21.5</v>
      </c>
      <c r="J117" s="35">
        <v>100</v>
      </c>
      <c r="K117" s="33">
        <v>190.9</v>
      </c>
      <c r="L117" s="33">
        <f t="shared" si="13"/>
        <v>90.9</v>
      </c>
      <c r="N117" t="s">
        <v>228</v>
      </c>
      <c r="O117">
        <f t="shared" si="10"/>
        <v>1</v>
      </c>
      <c r="P117">
        <f t="shared" si="11"/>
        <v>0</v>
      </c>
      <c r="Q117">
        <f t="shared" si="12"/>
        <v>0</v>
      </c>
    </row>
    <row r="118" spans="1:17" x14ac:dyDescent="0.3">
      <c r="A118">
        <v>2</v>
      </c>
      <c r="B118" t="s">
        <v>140</v>
      </c>
      <c r="C118" s="77">
        <v>44822</v>
      </c>
      <c r="D118" s="1"/>
      <c r="E118" t="s">
        <v>363</v>
      </c>
      <c r="G118" t="s">
        <v>185</v>
      </c>
      <c r="H118" t="s">
        <v>20</v>
      </c>
      <c r="I118">
        <v>23</v>
      </c>
      <c r="J118" s="35">
        <v>100</v>
      </c>
      <c r="K118" s="33">
        <v>195.23</v>
      </c>
      <c r="L118" s="33">
        <f t="shared" si="13"/>
        <v>95.22999999999999</v>
      </c>
      <c r="N118" t="s">
        <v>228</v>
      </c>
      <c r="O118">
        <f t="shared" si="10"/>
        <v>1</v>
      </c>
      <c r="P118">
        <f t="shared" si="11"/>
        <v>0</v>
      </c>
      <c r="Q118">
        <f t="shared" si="12"/>
        <v>0</v>
      </c>
    </row>
    <row r="119" spans="1:17" x14ac:dyDescent="0.3">
      <c r="A119">
        <v>2</v>
      </c>
      <c r="B119" t="s">
        <v>140</v>
      </c>
      <c r="C119" s="77">
        <v>44822</v>
      </c>
      <c r="D119" s="1"/>
      <c r="E119" t="s">
        <v>154</v>
      </c>
      <c r="F119" t="s">
        <v>183</v>
      </c>
      <c r="G119" t="s">
        <v>17</v>
      </c>
      <c r="H119" t="s">
        <v>28</v>
      </c>
      <c r="I119">
        <v>8.5</v>
      </c>
      <c r="J119" s="35">
        <v>100</v>
      </c>
      <c r="K119" s="33">
        <v>0</v>
      </c>
      <c r="L119" s="33">
        <f t="shared" si="13"/>
        <v>-100</v>
      </c>
      <c r="N119" t="s">
        <v>364</v>
      </c>
      <c r="O119">
        <f t="shared" si="10"/>
        <v>0</v>
      </c>
      <c r="P119">
        <f t="shared" si="11"/>
        <v>1</v>
      </c>
      <c r="Q119">
        <f t="shared" si="12"/>
        <v>0</v>
      </c>
    </row>
    <row r="120" spans="1:17" x14ac:dyDescent="0.3">
      <c r="A120">
        <v>2</v>
      </c>
      <c r="B120" t="s">
        <v>140</v>
      </c>
      <c r="C120" s="77">
        <v>44822</v>
      </c>
      <c r="D120" s="1"/>
      <c r="E120" t="s">
        <v>154</v>
      </c>
      <c r="F120" t="s">
        <v>365</v>
      </c>
      <c r="G120" t="s">
        <v>205</v>
      </c>
      <c r="H120" t="s">
        <v>20</v>
      </c>
      <c r="I120">
        <v>20</v>
      </c>
      <c r="J120" s="35">
        <v>0</v>
      </c>
      <c r="K120" s="33">
        <v>0</v>
      </c>
      <c r="L120" s="33">
        <f t="shared" si="13"/>
        <v>0</v>
      </c>
      <c r="N120" t="s">
        <v>228</v>
      </c>
      <c r="O120">
        <f t="shared" si="10"/>
        <v>0</v>
      </c>
      <c r="P120">
        <f t="shared" si="11"/>
        <v>0</v>
      </c>
      <c r="Q120">
        <f t="shared" si="12"/>
        <v>1</v>
      </c>
    </row>
    <row r="121" spans="1:17" x14ac:dyDescent="0.3">
      <c r="A121">
        <v>2</v>
      </c>
      <c r="B121" t="s">
        <v>140</v>
      </c>
      <c r="C121" s="77">
        <v>44822</v>
      </c>
      <c r="D121" s="1"/>
      <c r="E121" t="s">
        <v>183</v>
      </c>
      <c r="G121" t="s">
        <v>185</v>
      </c>
      <c r="H121" t="s">
        <v>20</v>
      </c>
      <c r="I121">
        <v>23.5</v>
      </c>
      <c r="J121" s="35">
        <v>80</v>
      </c>
      <c r="K121" s="33">
        <v>0</v>
      </c>
      <c r="L121" s="33">
        <f t="shared" si="13"/>
        <v>-80</v>
      </c>
      <c r="N121" t="s">
        <v>322</v>
      </c>
      <c r="O121">
        <f t="shared" si="10"/>
        <v>0</v>
      </c>
      <c r="P121">
        <f t="shared" si="11"/>
        <v>1</v>
      </c>
      <c r="Q121">
        <f t="shared" si="12"/>
        <v>0</v>
      </c>
    </row>
    <row r="122" spans="1:17" x14ac:dyDescent="0.3">
      <c r="A122">
        <v>2</v>
      </c>
      <c r="B122" t="s">
        <v>140</v>
      </c>
      <c r="C122" s="77">
        <v>44822</v>
      </c>
      <c r="D122" s="1"/>
      <c r="E122" t="s">
        <v>152</v>
      </c>
      <c r="F122" t="s">
        <v>182</v>
      </c>
      <c r="G122" t="s">
        <v>17</v>
      </c>
      <c r="H122" t="s">
        <v>28</v>
      </c>
      <c r="I122">
        <v>10.5</v>
      </c>
      <c r="J122" s="35">
        <v>80</v>
      </c>
      <c r="K122" s="33">
        <v>152.72</v>
      </c>
      <c r="L122" s="33">
        <f t="shared" si="13"/>
        <v>72.72</v>
      </c>
      <c r="N122" t="s">
        <v>327</v>
      </c>
      <c r="O122">
        <f t="shared" si="10"/>
        <v>1</v>
      </c>
      <c r="P122">
        <f t="shared" si="11"/>
        <v>0</v>
      </c>
      <c r="Q122">
        <f t="shared" si="12"/>
        <v>0</v>
      </c>
    </row>
    <row r="123" spans="1:17" x14ac:dyDescent="0.3">
      <c r="A123">
        <v>2</v>
      </c>
      <c r="B123" t="s">
        <v>140</v>
      </c>
      <c r="C123" s="77">
        <v>44822</v>
      </c>
      <c r="D123" s="1"/>
      <c r="E123" t="s">
        <v>152</v>
      </c>
      <c r="F123" t="s">
        <v>182</v>
      </c>
      <c r="G123" t="s">
        <v>205</v>
      </c>
      <c r="H123" t="s">
        <v>20</v>
      </c>
      <c r="I123">
        <v>23</v>
      </c>
      <c r="J123" s="35">
        <v>80</v>
      </c>
      <c r="K123" s="33">
        <v>0</v>
      </c>
      <c r="L123" s="33">
        <f t="shared" si="13"/>
        <v>-80</v>
      </c>
      <c r="N123" t="s">
        <v>322</v>
      </c>
      <c r="O123">
        <f t="shared" si="10"/>
        <v>0</v>
      </c>
      <c r="P123">
        <f t="shared" si="11"/>
        <v>1</v>
      </c>
      <c r="Q123">
        <f t="shared" si="12"/>
        <v>0</v>
      </c>
    </row>
    <row r="124" spans="1:17" x14ac:dyDescent="0.3">
      <c r="A124">
        <v>2</v>
      </c>
      <c r="B124" t="s">
        <v>140</v>
      </c>
      <c r="C124" s="77">
        <v>44822</v>
      </c>
      <c r="D124" s="1"/>
      <c r="E124" t="s">
        <v>152</v>
      </c>
      <c r="G124" t="s">
        <v>185</v>
      </c>
      <c r="H124" t="s">
        <v>24</v>
      </c>
      <c r="I124">
        <v>17.5</v>
      </c>
      <c r="J124" s="35">
        <v>100</v>
      </c>
      <c r="K124" s="33">
        <v>200</v>
      </c>
      <c r="L124" s="33">
        <f t="shared" si="13"/>
        <v>100</v>
      </c>
      <c r="N124" t="s">
        <v>366</v>
      </c>
      <c r="O124">
        <f t="shared" si="10"/>
        <v>1</v>
      </c>
      <c r="P124">
        <f t="shared" si="11"/>
        <v>0</v>
      </c>
      <c r="Q124">
        <f t="shared" si="12"/>
        <v>0</v>
      </c>
    </row>
    <row r="125" spans="1:17" x14ac:dyDescent="0.3">
      <c r="A125">
        <v>2</v>
      </c>
      <c r="B125" t="s">
        <v>140</v>
      </c>
      <c r="C125" s="77">
        <v>44822</v>
      </c>
      <c r="D125" s="1"/>
      <c r="E125" t="s">
        <v>182</v>
      </c>
      <c r="G125" t="s">
        <v>185</v>
      </c>
      <c r="H125" t="s">
        <v>20</v>
      </c>
      <c r="I125">
        <v>27.5</v>
      </c>
      <c r="J125" s="35">
        <v>0</v>
      </c>
      <c r="K125" s="33">
        <v>0</v>
      </c>
      <c r="L125" s="33">
        <f t="shared" si="13"/>
        <v>0</v>
      </c>
      <c r="N125" t="s">
        <v>367</v>
      </c>
      <c r="O125">
        <f t="shared" si="10"/>
        <v>0</v>
      </c>
      <c r="P125">
        <f t="shared" si="11"/>
        <v>0</v>
      </c>
      <c r="Q125">
        <f t="shared" si="12"/>
        <v>1</v>
      </c>
    </row>
    <row r="126" spans="1:17" x14ac:dyDescent="0.3">
      <c r="A126">
        <v>2</v>
      </c>
      <c r="B126" t="s">
        <v>140</v>
      </c>
      <c r="C126" s="77">
        <v>44822</v>
      </c>
      <c r="D126" s="1"/>
      <c r="E126" t="s">
        <v>165</v>
      </c>
      <c r="F126" t="s">
        <v>173</v>
      </c>
      <c r="G126" t="s">
        <v>17</v>
      </c>
      <c r="H126" t="s">
        <v>28</v>
      </c>
      <c r="I126">
        <v>5</v>
      </c>
      <c r="J126" s="35">
        <v>80</v>
      </c>
      <c r="K126" s="33">
        <v>156.19</v>
      </c>
      <c r="L126" s="33">
        <f t="shared" si="13"/>
        <v>76.19</v>
      </c>
      <c r="N126" t="s">
        <v>304</v>
      </c>
      <c r="O126">
        <f t="shared" si="10"/>
        <v>1</v>
      </c>
      <c r="P126">
        <f t="shared" si="11"/>
        <v>0</v>
      </c>
      <c r="Q126">
        <f t="shared" si="12"/>
        <v>0</v>
      </c>
    </row>
    <row r="127" spans="1:17" x14ac:dyDescent="0.3">
      <c r="A127">
        <v>2</v>
      </c>
      <c r="B127" t="s">
        <v>140</v>
      </c>
      <c r="C127" s="77">
        <v>44822</v>
      </c>
      <c r="D127" s="1"/>
      <c r="E127" t="s">
        <v>173</v>
      </c>
      <c r="G127" t="s">
        <v>185</v>
      </c>
      <c r="H127" t="s">
        <v>20</v>
      </c>
      <c r="I127">
        <v>28.5</v>
      </c>
      <c r="J127" s="35">
        <v>80</v>
      </c>
      <c r="K127" s="33">
        <v>156.19</v>
      </c>
      <c r="L127" s="33">
        <f t="shared" si="13"/>
        <v>76.19</v>
      </c>
      <c r="N127" t="s">
        <v>368</v>
      </c>
      <c r="O127">
        <f t="shared" si="10"/>
        <v>1</v>
      </c>
      <c r="P127">
        <f t="shared" si="11"/>
        <v>0</v>
      </c>
      <c r="Q127">
        <f t="shared" si="12"/>
        <v>0</v>
      </c>
    </row>
    <row r="128" spans="1:17" x14ac:dyDescent="0.3">
      <c r="A128">
        <v>2</v>
      </c>
      <c r="B128" t="s">
        <v>140</v>
      </c>
      <c r="C128" s="77">
        <v>44822</v>
      </c>
      <c r="D128" s="1"/>
      <c r="E128" t="s">
        <v>165</v>
      </c>
      <c r="F128" t="s">
        <v>173</v>
      </c>
      <c r="G128" t="s">
        <v>205</v>
      </c>
      <c r="H128" t="s">
        <v>20</v>
      </c>
      <c r="I128">
        <v>26.5</v>
      </c>
      <c r="J128" s="35">
        <v>80</v>
      </c>
      <c r="K128" s="33">
        <v>152.72</v>
      </c>
      <c r="L128" s="33">
        <f t="shared" si="13"/>
        <v>72.72</v>
      </c>
      <c r="N128" t="s">
        <v>369</v>
      </c>
      <c r="O128">
        <f t="shared" si="10"/>
        <v>1</v>
      </c>
      <c r="P128">
        <f t="shared" si="11"/>
        <v>0</v>
      </c>
      <c r="Q128">
        <f t="shared" si="12"/>
        <v>0</v>
      </c>
    </row>
    <row r="129" spans="1:17" x14ac:dyDescent="0.3">
      <c r="A129">
        <v>2</v>
      </c>
      <c r="B129" t="s">
        <v>140</v>
      </c>
      <c r="C129" s="77">
        <v>44822</v>
      </c>
      <c r="D129" s="1"/>
      <c r="E129" t="s">
        <v>158</v>
      </c>
      <c r="F129" t="s">
        <v>172</v>
      </c>
      <c r="G129" t="s">
        <v>17</v>
      </c>
      <c r="H129" t="s">
        <v>28</v>
      </c>
      <c r="I129">
        <v>10</v>
      </c>
      <c r="J129" s="35">
        <v>100</v>
      </c>
      <c r="K129" s="33">
        <v>195.23</v>
      </c>
      <c r="L129" s="33">
        <f t="shared" si="13"/>
        <v>95.22999999999999</v>
      </c>
      <c r="N129" t="s">
        <v>327</v>
      </c>
      <c r="O129">
        <f t="shared" si="10"/>
        <v>1</v>
      </c>
      <c r="P129">
        <f t="shared" si="11"/>
        <v>0</v>
      </c>
      <c r="Q129">
        <f t="shared" si="12"/>
        <v>0</v>
      </c>
    </row>
    <row r="130" spans="1:17" x14ac:dyDescent="0.3">
      <c r="A130">
        <v>2</v>
      </c>
      <c r="B130" t="s">
        <v>140</v>
      </c>
      <c r="C130" s="77">
        <v>44822</v>
      </c>
      <c r="D130" s="1"/>
      <c r="E130" t="s">
        <v>172</v>
      </c>
      <c r="G130" t="s">
        <v>185</v>
      </c>
      <c r="H130" t="s">
        <v>20</v>
      </c>
      <c r="I130">
        <v>27.5</v>
      </c>
      <c r="J130" s="35">
        <v>100</v>
      </c>
      <c r="K130" s="33">
        <v>200</v>
      </c>
      <c r="L130" s="33">
        <f t="shared" si="13"/>
        <v>100</v>
      </c>
      <c r="N130" t="s">
        <v>349</v>
      </c>
      <c r="O130">
        <f t="shared" si="10"/>
        <v>1</v>
      </c>
      <c r="P130">
        <f t="shared" si="11"/>
        <v>0</v>
      </c>
      <c r="Q130">
        <f t="shared" si="12"/>
        <v>0</v>
      </c>
    </row>
    <row r="131" spans="1:17" x14ac:dyDescent="0.3">
      <c r="A131">
        <v>2</v>
      </c>
      <c r="B131" t="s">
        <v>140</v>
      </c>
      <c r="C131" s="77">
        <v>44822</v>
      </c>
      <c r="D131" s="1"/>
      <c r="E131" t="s">
        <v>370</v>
      </c>
      <c r="F131" t="s">
        <v>371</v>
      </c>
      <c r="G131" t="s">
        <v>17</v>
      </c>
      <c r="H131" t="s">
        <v>28</v>
      </c>
      <c r="I131">
        <v>7.5</v>
      </c>
      <c r="J131" s="35">
        <v>80</v>
      </c>
      <c r="K131" s="33">
        <v>146.66</v>
      </c>
      <c r="L131" s="33">
        <f t="shared" si="13"/>
        <v>66.66</v>
      </c>
      <c r="N131" t="s">
        <v>364</v>
      </c>
      <c r="O131">
        <f t="shared" si="10"/>
        <v>1</v>
      </c>
      <c r="P131">
        <f t="shared" si="11"/>
        <v>0</v>
      </c>
      <c r="Q131">
        <f t="shared" si="12"/>
        <v>0</v>
      </c>
    </row>
    <row r="132" spans="1:17" x14ac:dyDescent="0.3">
      <c r="A132">
        <v>2</v>
      </c>
      <c r="B132" t="s">
        <v>140</v>
      </c>
      <c r="C132" s="77">
        <v>44822</v>
      </c>
      <c r="D132" s="1"/>
      <c r="E132" t="s">
        <v>370</v>
      </c>
      <c r="G132" t="s">
        <v>185</v>
      </c>
      <c r="H132" t="s">
        <v>24</v>
      </c>
      <c r="I132">
        <v>16.5</v>
      </c>
      <c r="J132" s="35">
        <v>80</v>
      </c>
      <c r="K132" s="33">
        <v>159.56</v>
      </c>
      <c r="L132" s="33">
        <f t="shared" si="13"/>
        <v>79.56</v>
      </c>
      <c r="N132" t="s">
        <v>372</v>
      </c>
      <c r="O132">
        <f t="shared" si="10"/>
        <v>1</v>
      </c>
      <c r="P132">
        <f t="shared" si="11"/>
        <v>0</v>
      </c>
      <c r="Q132">
        <f t="shared" si="12"/>
        <v>0</v>
      </c>
    </row>
    <row r="133" spans="1:17" x14ac:dyDescent="0.3">
      <c r="A133">
        <v>2</v>
      </c>
      <c r="B133" t="s">
        <v>140</v>
      </c>
      <c r="C133" s="77">
        <v>44822</v>
      </c>
      <c r="D133" s="1"/>
      <c r="E133" t="s">
        <v>370</v>
      </c>
      <c r="G133" t="s">
        <v>17</v>
      </c>
      <c r="H133" t="s">
        <v>32</v>
      </c>
      <c r="I133">
        <v>245</v>
      </c>
      <c r="J133" s="35">
        <v>80</v>
      </c>
      <c r="K133" s="33">
        <v>276</v>
      </c>
      <c r="L133" s="33">
        <f t="shared" si="13"/>
        <v>196</v>
      </c>
      <c r="N133" t="s">
        <v>373</v>
      </c>
      <c r="O133">
        <f t="shared" si="10"/>
        <v>1</v>
      </c>
      <c r="P133">
        <f t="shared" si="11"/>
        <v>0</v>
      </c>
      <c r="Q133">
        <f t="shared" si="12"/>
        <v>0</v>
      </c>
    </row>
    <row r="134" spans="1:17" x14ac:dyDescent="0.3">
      <c r="A134">
        <v>2</v>
      </c>
      <c r="B134" t="s">
        <v>140</v>
      </c>
      <c r="C134" s="77">
        <v>44822</v>
      </c>
      <c r="D134" s="1"/>
      <c r="E134" t="s">
        <v>374</v>
      </c>
      <c r="F134" t="s">
        <v>170</v>
      </c>
      <c r="G134" t="s">
        <v>17</v>
      </c>
      <c r="H134" t="s">
        <v>24</v>
      </c>
      <c r="I134">
        <v>42</v>
      </c>
      <c r="J134" s="35">
        <v>100</v>
      </c>
      <c r="K134" s="33">
        <v>0</v>
      </c>
      <c r="L134" s="33">
        <f>K134-J134</f>
        <v>-100</v>
      </c>
      <c r="N134" t="s">
        <v>355</v>
      </c>
      <c r="O134">
        <f t="shared" si="10"/>
        <v>0</v>
      </c>
      <c r="P134">
        <f t="shared" si="11"/>
        <v>1</v>
      </c>
      <c r="Q134">
        <f t="shared" si="12"/>
        <v>0</v>
      </c>
    </row>
    <row r="135" spans="1:17" x14ac:dyDescent="0.3">
      <c r="A135">
        <v>2</v>
      </c>
      <c r="B135" t="s">
        <v>140</v>
      </c>
      <c r="C135" s="77">
        <v>44823</v>
      </c>
      <c r="D135" s="1"/>
      <c r="E135" t="s">
        <v>162</v>
      </c>
      <c r="G135" t="s">
        <v>185</v>
      </c>
      <c r="H135" t="s">
        <v>20</v>
      </c>
      <c r="I135">
        <v>26.5</v>
      </c>
      <c r="J135" s="35">
        <v>100</v>
      </c>
      <c r="K135" s="33">
        <v>190.9</v>
      </c>
      <c r="L135" s="33">
        <f t="shared" si="13"/>
        <v>90.9</v>
      </c>
      <c r="N135" t="s">
        <v>375</v>
      </c>
      <c r="O135">
        <f t="shared" si="10"/>
        <v>1</v>
      </c>
      <c r="P135">
        <f t="shared" si="11"/>
        <v>0</v>
      </c>
      <c r="Q135">
        <f t="shared" si="12"/>
        <v>0</v>
      </c>
    </row>
    <row r="136" spans="1:17" x14ac:dyDescent="0.3">
      <c r="A136">
        <v>2</v>
      </c>
      <c r="B136" t="s">
        <v>140</v>
      </c>
      <c r="C136" s="77">
        <v>44823</v>
      </c>
      <c r="D136" s="1"/>
      <c r="E136" t="s">
        <v>376</v>
      </c>
      <c r="F136" t="s">
        <v>151</v>
      </c>
      <c r="G136" t="s">
        <v>17</v>
      </c>
      <c r="H136" t="s">
        <v>28</v>
      </c>
      <c r="I136">
        <v>10</v>
      </c>
      <c r="J136" s="35">
        <v>80</v>
      </c>
      <c r="K136" s="33">
        <v>0</v>
      </c>
      <c r="L136" s="33">
        <f t="shared" si="13"/>
        <v>-80</v>
      </c>
      <c r="N136" t="s">
        <v>377</v>
      </c>
      <c r="O136">
        <f t="shared" si="10"/>
        <v>0</v>
      </c>
      <c r="P136">
        <f t="shared" si="11"/>
        <v>1</v>
      </c>
      <c r="Q136">
        <f t="shared" si="12"/>
        <v>0</v>
      </c>
    </row>
    <row r="137" spans="1:17" x14ac:dyDescent="0.3">
      <c r="A137">
        <v>2</v>
      </c>
      <c r="B137" t="s">
        <v>140</v>
      </c>
      <c r="C137" s="77">
        <v>44823</v>
      </c>
      <c r="D137" s="1"/>
      <c r="E137" t="s">
        <v>151</v>
      </c>
      <c r="G137" t="s">
        <v>185</v>
      </c>
      <c r="H137" t="s">
        <v>20</v>
      </c>
      <c r="I137">
        <v>29.5</v>
      </c>
      <c r="J137" s="35">
        <v>80</v>
      </c>
      <c r="K137" s="33">
        <v>0</v>
      </c>
      <c r="L137" s="33">
        <f t="shared" si="13"/>
        <v>-80</v>
      </c>
      <c r="N137" t="s">
        <v>378</v>
      </c>
      <c r="O137">
        <f t="shared" si="10"/>
        <v>0</v>
      </c>
      <c r="P137">
        <f t="shared" si="11"/>
        <v>1</v>
      </c>
      <c r="Q137">
        <f t="shared" si="12"/>
        <v>0</v>
      </c>
    </row>
    <row r="138" spans="1:17" x14ac:dyDescent="0.3">
      <c r="A138">
        <v>2</v>
      </c>
      <c r="B138" t="s">
        <v>140</v>
      </c>
      <c r="C138" s="77">
        <v>44823</v>
      </c>
      <c r="D138" s="1"/>
      <c r="E138" t="s">
        <v>376</v>
      </c>
      <c r="G138" t="s">
        <v>185</v>
      </c>
      <c r="H138" t="s">
        <v>24</v>
      </c>
      <c r="I138">
        <v>18.5</v>
      </c>
      <c r="J138" s="35">
        <v>80</v>
      </c>
      <c r="K138" s="33">
        <v>0</v>
      </c>
      <c r="L138" s="33">
        <f t="shared" si="13"/>
        <v>-80</v>
      </c>
      <c r="N138" t="s">
        <v>379</v>
      </c>
      <c r="O138">
        <f t="shared" si="10"/>
        <v>0</v>
      </c>
      <c r="P138">
        <f t="shared" si="11"/>
        <v>1</v>
      </c>
      <c r="Q138">
        <f t="shared" si="12"/>
        <v>0</v>
      </c>
    </row>
    <row r="139" spans="1:17" x14ac:dyDescent="0.3">
      <c r="A139">
        <v>3</v>
      </c>
      <c r="B139" t="s">
        <v>44</v>
      </c>
      <c r="C139" s="77">
        <v>44827</v>
      </c>
      <c r="D139" s="1"/>
      <c r="E139" t="s">
        <v>112</v>
      </c>
      <c r="F139" t="s">
        <v>202</v>
      </c>
      <c r="G139" t="s">
        <v>17</v>
      </c>
      <c r="H139" t="s">
        <v>28</v>
      </c>
      <c r="I139">
        <v>10</v>
      </c>
      <c r="J139">
        <v>100</v>
      </c>
      <c r="K139" s="33">
        <v>190.9</v>
      </c>
      <c r="L139" s="33">
        <f t="shared" si="13"/>
        <v>90.9</v>
      </c>
      <c r="N139" t="s">
        <v>203</v>
      </c>
      <c r="O139">
        <f t="shared" si="10"/>
        <v>1</v>
      </c>
      <c r="P139">
        <f t="shared" si="11"/>
        <v>0</v>
      </c>
      <c r="Q139">
        <f t="shared" si="12"/>
        <v>0</v>
      </c>
    </row>
    <row r="140" spans="1:17" x14ac:dyDescent="0.3">
      <c r="A140">
        <v>3</v>
      </c>
      <c r="B140" t="s">
        <v>44</v>
      </c>
      <c r="C140" s="77">
        <v>44827</v>
      </c>
      <c r="D140" s="1"/>
      <c r="E140" t="s">
        <v>204</v>
      </c>
      <c r="F140" t="s">
        <v>111</v>
      </c>
      <c r="G140" t="s">
        <v>205</v>
      </c>
      <c r="H140" t="s">
        <v>20</v>
      </c>
      <c r="I140">
        <v>23</v>
      </c>
      <c r="J140">
        <v>100</v>
      </c>
      <c r="K140" s="33">
        <v>190.9</v>
      </c>
      <c r="L140" s="33">
        <f t="shared" si="13"/>
        <v>90.9</v>
      </c>
      <c r="N140" t="s">
        <v>206</v>
      </c>
      <c r="O140">
        <f t="shared" si="10"/>
        <v>1</v>
      </c>
      <c r="P140">
        <f t="shared" si="11"/>
        <v>0</v>
      </c>
      <c r="Q140">
        <f t="shared" si="12"/>
        <v>0</v>
      </c>
    </row>
    <row r="141" spans="1:17" x14ac:dyDescent="0.3">
      <c r="A141">
        <v>3</v>
      </c>
      <c r="B141" t="s">
        <v>44</v>
      </c>
      <c r="C141" s="77">
        <v>44828</v>
      </c>
      <c r="D141" s="1"/>
      <c r="E141" t="s">
        <v>87</v>
      </c>
      <c r="F141" t="s">
        <v>207</v>
      </c>
      <c r="G141" t="s">
        <v>205</v>
      </c>
      <c r="H141" t="s">
        <v>20</v>
      </c>
      <c r="I141">
        <v>21</v>
      </c>
      <c r="J141">
        <v>100</v>
      </c>
      <c r="K141" s="33">
        <v>0</v>
      </c>
      <c r="L141" s="33">
        <f>K141-J141</f>
        <v>-100</v>
      </c>
      <c r="N141" t="s">
        <v>208</v>
      </c>
      <c r="O141">
        <f t="shared" si="10"/>
        <v>0</v>
      </c>
      <c r="P141">
        <f t="shared" si="11"/>
        <v>1</v>
      </c>
      <c r="Q141">
        <f t="shared" si="12"/>
        <v>0</v>
      </c>
    </row>
    <row r="142" spans="1:17" x14ac:dyDescent="0.3">
      <c r="A142">
        <v>3</v>
      </c>
      <c r="B142" t="s">
        <v>44</v>
      </c>
      <c r="C142" s="77">
        <v>44828</v>
      </c>
      <c r="D142" s="1"/>
      <c r="E142" t="s">
        <v>209</v>
      </c>
      <c r="F142" t="s">
        <v>210</v>
      </c>
      <c r="G142" t="s">
        <v>17</v>
      </c>
      <c r="H142" t="s">
        <v>28</v>
      </c>
      <c r="I142">
        <v>28</v>
      </c>
      <c r="J142">
        <v>100</v>
      </c>
      <c r="K142" s="33">
        <v>190.9</v>
      </c>
      <c r="L142" s="33">
        <f t="shared" ref="L142:L223" si="14">K142-J142</f>
        <v>90.9</v>
      </c>
      <c r="N142" t="s">
        <v>211</v>
      </c>
      <c r="O142">
        <f t="shared" ref="O142:O205" si="15">IF(L142&gt;0,1,0)</f>
        <v>1</v>
      </c>
      <c r="P142">
        <f t="shared" ref="P142:P205" si="16">IF(L142&lt;0,1,0)</f>
        <v>0</v>
      </c>
      <c r="Q142">
        <f t="shared" ref="Q142:Q205" si="17">IF(L142=0,1,0)</f>
        <v>0</v>
      </c>
    </row>
    <row r="143" spans="1:17" x14ac:dyDescent="0.3">
      <c r="A143">
        <v>3</v>
      </c>
      <c r="B143" t="s">
        <v>44</v>
      </c>
      <c r="C143" s="77">
        <v>44828</v>
      </c>
      <c r="D143" s="1"/>
      <c r="E143" t="s">
        <v>132</v>
      </c>
      <c r="F143" t="s">
        <v>91</v>
      </c>
      <c r="G143" t="s">
        <v>17</v>
      </c>
      <c r="H143" t="s">
        <v>28</v>
      </c>
      <c r="I143">
        <v>-7</v>
      </c>
      <c r="J143">
        <v>100</v>
      </c>
      <c r="K143" s="33">
        <v>0</v>
      </c>
      <c r="L143" s="33">
        <f t="shared" si="14"/>
        <v>-100</v>
      </c>
      <c r="N143" t="s">
        <v>62</v>
      </c>
      <c r="O143">
        <f t="shared" si="15"/>
        <v>0</v>
      </c>
      <c r="P143">
        <f t="shared" si="16"/>
        <v>1</v>
      </c>
      <c r="Q143">
        <f t="shared" si="17"/>
        <v>0</v>
      </c>
    </row>
    <row r="144" spans="1:17" x14ac:dyDescent="0.3">
      <c r="A144">
        <v>3</v>
      </c>
      <c r="B144" t="s">
        <v>44</v>
      </c>
      <c r="C144" s="77">
        <v>44828</v>
      </c>
      <c r="D144" s="1"/>
      <c r="E144" t="s">
        <v>132</v>
      </c>
      <c r="F144" t="s">
        <v>212</v>
      </c>
      <c r="G144" t="s">
        <v>205</v>
      </c>
      <c r="H144" t="s">
        <v>20</v>
      </c>
      <c r="I144">
        <v>28</v>
      </c>
      <c r="J144">
        <v>100</v>
      </c>
      <c r="K144" s="33">
        <v>0</v>
      </c>
      <c r="L144" s="33">
        <f t="shared" si="14"/>
        <v>-100</v>
      </c>
      <c r="N144" t="s">
        <v>123</v>
      </c>
      <c r="O144">
        <f t="shared" si="15"/>
        <v>0</v>
      </c>
      <c r="P144">
        <f t="shared" si="16"/>
        <v>1</v>
      </c>
      <c r="Q144">
        <f t="shared" si="17"/>
        <v>0</v>
      </c>
    </row>
    <row r="145" spans="1:17" x14ac:dyDescent="0.3">
      <c r="A145">
        <v>3</v>
      </c>
      <c r="B145" t="s">
        <v>44</v>
      </c>
      <c r="C145" s="77">
        <v>44828</v>
      </c>
      <c r="D145" s="1"/>
      <c r="E145" t="s">
        <v>113</v>
      </c>
      <c r="F145" t="s">
        <v>99</v>
      </c>
      <c r="G145" t="s">
        <v>17</v>
      </c>
      <c r="H145" t="s">
        <v>28</v>
      </c>
      <c r="I145">
        <v>7</v>
      </c>
      <c r="J145">
        <v>100</v>
      </c>
      <c r="K145" s="33">
        <v>0</v>
      </c>
      <c r="L145" s="33">
        <f t="shared" si="14"/>
        <v>-100</v>
      </c>
      <c r="N145" t="s">
        <v>213</v>
      </c>
      <c r="O145">
        <f t="shared" si="15"/>
        <v>0</v>
      </c>
      <c r="P145">
        <f t="shared" si="16"/>
        <v>1</v>
      </c>
      <c r="Q145">
        <f t="shared" si="17"/>
        <v>0</v>
      </c>
    </row>
    <row r="146" spans="1:17" x14ac:dyDescent="0.3">
      <c r="A146">
        <v>3</v>
      </c>
      <c r="B146" t="s">
        <v>44</v>
      </c>
      <c r="C146" s="77">
        <v>44828</v>
      </c>
      <c r="D146" s="1"/>
      <c r="E146" t="s">
        <v>113</v>
      </c>
      <c r="F146" t="s">
        <v>99</v>
      </c>
      <c r="G146" t="s">
        <v>205</v>
      </c>
      <c r="H146" t="s">
        <v>20</v>
      </c>
      <c r="I146">
        <v>31.5</v>
      </c>
      <c r="J146">
        <v>100</v>
      </c>
      <c r="K146" s="33">
        <v>0</v>
      </c>
      <c r="L146" s="33">
        <f t="shared" si="14"/>
        <v>-100</v>
      </c>
      <c r="N146" t="s">
        <v>214</v>
      </c>
      <c r="O146">
        <f t="shared" si="15"/>
        <v>0</v>
      </c>
      <c r="P146">
        <f t="shared" si="16"/>
        <v>1</v>
      </c>
      <c r="Q146">
        <f t="shared" si="17"/>
        <v>0</v>
      </c>
    </row>
    <row r="147" spans="1:17" x14ac:dyDescent="0.3">
      <c r="A147">
        <v>3</v>
      </c>
      <c r="B147" t="s">
        <v>44</v>
      </c>
      <c r="C147" s="77">
        <v>44828</v>
      </c>
      <c r="D147" s="1"/>
      <c r="E147" t="s">
        <v>215</v>
      </c>
      <c r="F147" t="s">
        <v>216</v>
      </c>
      <c r="G147" t="s">
        <v>17</v>
      </c>
      <c r="H147" t="s">
        <v>24</v>
      </c>
      <c r="I147">
        <v>64.5</v>
      </c>
      <c r="J147">
        <v>100</v>
      </c>
      <c r="K147" s="33">
        <v>0</v>
      </c>
      <c r="L147" s="33">
        <f t="shared" si="14"/>
        <v>-100</v>
      </c>
      <c r="N147" t="s">
        <v>52</v>
      </c>
      <c r="O147">
        <f t="shared" si="15"/>
        <v>0</v>
      </c>
      <c r="P147">
        <f t="shared" si="16"/>
        <v>1</v>
      </c>
      <c r="Q147">
        <f t="shared" si="17"/>
        <v>0</v>
      </c>
    </row>
    <row r="148" spans="1:17" x14ac:dyDescent="0.3">
      <c r="A148">
        <v>3</v>
      </c>
      <c r="B148" t="s">
        <v>44</v>
      </c>
      <c r="C148" s="77">
        <v>44828</v>
      </c>
      <c r="D148" s="1"/>
      <c r="E148" t="s">
        <v>217</v>
      </c>
      <c r="F148" t="s">
        <v>218</v>
      </c>
      <c r="G148" t="s">
        <v>17</v>
      </c>
      <c r="H148" t="s">
        <v>28</v>
      </c>
      <c r="I148">
        <v>45</v>
      </c>
      <c r="J148">
        <v>100</v>
      </c>
      <c r="K148" s="33">
        <v>190.9</v>
      </c>
      <c r="L148" s="33">
        <f t="shared" si="14"/>
        <v>90.9</v>
      </c>
      <c r="N148" t="s">
        <v>219</v>
      </c>
      <c r="O148">
        <f t="shared" si="15"/>
        <v>1</v>
      </c>
      <c r="P148">
        <f t="shared" si="16"/>
        <v>0</v>
      </c>
      <c r="Q148">
        <f t="shared" si="17"/>
        <v>0</v>
      </c>
    </row>
    <row r="149" spans="1:17" x14ac:dyDescent="0.3">
      <c r="A149">
        <v>3</v>
      </c>
      <c r="B149" t="s">
        <v>44</v>
      </c>
      <c r="C149" s="77">
        <v>44828</v>
      </c>
      <c r="D149" s="1"/>
      <c r="E149" t="s">
        <v>94</v>
      </c>
      <c r="F149" t="s">
        <v>79</v>
      </c>
      <c r="G149" t="s">
        <v>17</v>
      </c>
      <c r="H149" t="s">
        <v>28</v>
      </c>
      <c r="I149">
        <v>17</v>
      </c>
      <c r="J149">
        <v>100</v>
      </c>
      <c r="K149" s="33">
        <v>190.9</v>
      </c>
      <c r="L149" s="33">
        <f t="shared" si="14"/>
        <v>90.9</v>
      </c>
      <c r="N149" t="s">
        <v>220</v>
      </c>
      <c r="O149">
        <f t="shared" si="15"/>
        <v>1</v>
      </c>
      <c r="P149">
        <f t="shared" si="16"/>
        <v>0</v>
      </c>
      <c r="Q149">
        <f t="shared" si="17"/>
        <v>0</v>
      </c>
    </row>
    <row r="150" spans="1:17" x14ac:dyDescent="0.3">
      <c r="A150">
        <v>3</v>
      </c>
      <c r="B150" t="s">
        <v>44</v>
      </c>
      <c r="C150" s="77">
        <v>44828</v>
      </c>
      <c r="D150" s="1"/>
      <c r="E150" t="s">
        <v>121</v>
      </c>
      <c r="F150" t="s">
        <v>221</v>
      </c>
      <c r="G150" t="s">
        <v>17</v>
      </c>
      <c r="H150" t="s">
        <v>28</v>
      </c>
      <c r="I150">
        <v>7</v>
      </c>
      <c r="J150">
        <v>100</v>
      </c>
      <c r="K150" s="33">
        <v>190.9</v>
      </c>
      <c r="L150" s="33">
        <f t="shared" si="14"/>
        <v>90.9</v>
      </c>
      <c r="N150" t="s">
        <v>213</v>
      </c>
      <c r="O150">
        <f t="shared" si="15"/>
        <v>1</v>
      </c>
      <c r="P150">
        <f t="shared" si="16"/>
        <v>0</v>
      </c>
      <c r="Q150">
        <f t="shared" si="17"/>
        <v>0</v>
      </c>
    </row>
    <row r="151" spans="1:17" x14ac:dyDescent="0.3">
      <c r="A151">
        <v>3</v>
      </c>
      <c r="B151" t="s">
        <v>44</v>
      </c>
      <c r="C151" s="77">
        <v>44828</v>
      </c>
      <c r="D151" s="1"/>
      <c r="E151" t="s">
        <v>222</v>
      </c>
      <c r="F151" t="s">
        <v>223</v>
      </c>
      <c r="G151" t="s">
        <v>17</v>
      </c>
      <c r="H151" t="s">
        <v>28</v>
      </c>
      <c r="I151">
        <v>2.5</v>
      </c>
      <c r="J151">
        <v>100</v>
      </c>
      <c r="K151" s="33">
        <v>0</v>
      </c>
      <c r="L151" s="33">
        <f t="shared" si="14"/>
        <v>-100</v>
      </c>
      <c r="M151" t="s">
        <v>190</v>
      </c>
      <c r="N151" t="s">
        <v>224</v>
      </c>
      <c r="O151">
        <f t="shared" si="15"/>
        <v>0</v>
      </c>
      <c r="P151">
        <f t="shared" si="16"/>
        <v>1</v>
      </c>
      <c r="Q151">
        <f t="shared" si="17"/>
        <v>0</v>
      </c>
    </row>
    <row r="152" spans="1:17" x14ac:dyDescent="0.3">
      <c r="A152">
        <v>3</v>
      </c>
      <c r="B152" t="s">
        <v>44</v>
      </c>
      <c r="C152" s="77">
        <v>44828</v>
      </c>
      <c r="D152" s="1"/>
      <c r="E152" t="s">
        <v>222</v>
      </c>
      <c r="F152" t="s">
        <v>223</v>
      </c>
      <c r="G152" t="s">
        <v>17</v>
      </c>
      <c r="H152" t="s">
        <v>32</v>
      </c>
      <c r="I152">
        <v>120</v>
      </c>
      <c r="J152">
        <v>100</v>
      </c>
      <c r="K152" s="33">
        <v>0</v>
      </c>
      <c r="L152" s="33">
        <f t="shared" si="14"/>
        <v>-100</v>
      </c>
      <c r="M152" t="s">
        <v>190</v>
      </c>
      <c r="N152" t="s">
        <v>224</v>
      </c>
      <c r="O152">
        <f t="shared" si="15"/>
        <v>0</v>
      </c>
      <c r="P152">
        <f t="shared" si="16"/>
        <v>1</v>
      </c>
      <c r="Q152">
        <f t="shared" si="17"/>
        <v>0</v>
      </c>
    </row>
    <row r="153" spans="1:17" x14ac:dyDescent="0.3">
      <c r="A153">
        <v>3</v>
      </c>
      <c r="B153" t="s">
        <v>44</v>
      </c>
      <c r="C153" s="77">
        <v>44828</v>
      </c>
      <c r="D153" s="1"/>
      <c r="E153" t="s">
        <v>225</v>
      </c>
      <c r="F153" s="21" t="s">
        <v>226</v>
      </c>
      <c r="G153" t="s">
        <v>227</v>
      </c>
      <c r="H153" t="s">
        <v>20</v>
      </c>
      <c r="I153">
        <v>22.5</v>
      </c>
      <c r="J153">
        <v>100</v>
      </c>
      <c r="K153" s="33">
        <v>186.95</v>
      </c>
      <c r="L153" s="33">
        <f t="shared" si="14"/>
        <v>86.949999999999989</v>
      </c>
      <c r="N153" t="s">
        <v>228</v>
      </c>
      <c r="O153">
        <f t="shared" si="15"/>
        <v>1</v>
      </c>
      <c r="P153">
        <f t="shared" si="16"/>
        <v>0</v>
      </c>
      <c r="Q153">
        <f t="shared" si="17"/>
        <v>0</v>
      </c>
    </row>
    <row r="154" spans="1:17" x14ac:dyDescent="0.3">
      <c r="A154">
        <v>3</v>
      </c>
      <c r="B154" t="s">
        <v>44</v>
      </c>
      <c r="C154" s="77">
        <v>44828</v>
      </c>
      <c r="D154" s="1"/>
      <c r="E154" t="s">
        <v>229</v>
      </c>
      <c r="F154" t="s">
        <v>230</v>
      </c>
      <c r="G154" t="s">
        <v>17</v>
      </c>
      <c r="H154" t="s">
        <v>28</v>
      </c>
      <c r="I154">
        <v>11</v>
      </c>
      <c r="J154">
        <v>100</v>
      </c>
      <c r="K154" s="33">
        <v>190.9</v>
      </c>
      <c r="L154" s="33">
        <f t="shared" si="14"/>
        <v>90.9</v>
      </c>
      <c r="N154" t="s">
        <v>231</v>
      </c>
      <c r="O154">
        <f t="shared" si="15"/>
        <v>1</v>
      </c>
      <c r="P154">
        <f t="shared" si="16"/>
        <v>0</v>
      </c>
      <c r="Q154">
        <f t="shared" si="17"/>
        <v>0</v>
      </c>
    </row>
    <row r="155" spans="1:17" x14ac:dyDescent="0.3">
      <c r="A155">
        <v>3</v>
      </c>
      <c r="B155" t="s">
        <v>44</v>
      </c>
      <c r="C155" s="77">
        <v>44828</v>
      </c>
      <c r="D155" s="1"/>
      <c r="E155" t="s">
        <v>139</v>
      </c>
      <c r="F155" t="s">
        <v>127</v>
      </c>
      <c r="G155" t="s">
        <v>17</v>
      </c>
      <c r="H155" t="s">
        <v>28</v>
      </c>
      <c r="I155">
        <v>16.5</v>
      </c>
      <c r="J155">
        <v>100</v>
      </c>
      <c r="K155" s="33">
        <v>0</v>
      </c>
      <c r="L155" s="33">
        <f t="shared" si="14"/>
        <v>-100</v>
      </c>
      <c r="N155" t="s">
        <v>232</v>
      </c>
      <c r="O155">
        <f t="shared" si="15"/>
        <v>0</v>
      </c>
      <c r="P155">
        <f t="shared" si="16"/>
        <v>1</v>
      </c>
      <c r="Q155">
        <f t="shared" si="17"/>
        <v>0</v>
      </c>
    </row>
    <row r="156" spans="1:17" x14ac:dyDescent="0.3">
      <c r="A156">
        <v>3</v>
      </c>
      <c r="B156" t="s">
        <v>44</v>
      </c>
      <c r="C156" s="77">
        <v>44828</v>
      </c>
      <c r="D156" s="1"/>
      <c r="E156" t="s">
        <v>139</v>
      </c>
      <c r="F156" t="s">
        <v>127</v>
      </c>
      <c r="G156" t="s">
        <v>205</v>
      </c>
      <c r="H156" t="s">
        <v>20</v>
      </c>
      <c r="I156">
        <v>29.5</v>
      </c>
      <c r="J156">
        <v>100</v>
      </c>
      <c r="K156" s="33">
        <v>0</v>
      </c>
      <c r="L156" s="33">
        <f t="shared" si="14"/>
        <v>-100</v>
      </c>
      <c r="N156" t="s">
        <v>233</v>
      </c>
      <c r="O156">
        <f t="shared" si="15"/>
        <v>0</v>
      </c>
      <c r="P156">
        <f t="shared" si="16"/>
        <v>1</v>
      </c>
      <c r="Q156">
        <f t="shared" si="17"/>
        <v>0</v>
      </c>
    </row>
    <row r="157" spans="1:17" x14ac:dyDescent="0.3">
      <c r="A157">
        <v>3</v>
      </c>
      <c r="B157" t="s">
        <v>44</v>
      </c>
      <c r="C157" s="77">
        <v>44828</v>
      </c>
      <c r="D157" s="1"/>
      <c r="E157" t="s">
        <v>234</v>
      </c>
      <c r="F157" t="s">
        <v>68</v>
      </c>
      <c r="G157" t="s">
        <v>17</v>
      </c>
      <c r="H157" t="s">
        <v>32</v>
      </c>
      <c r="I157">
        <v>125</v>
      </c>
      <c r="J157">
        <v>100</v>
      </c>
      <c r="K157" s="33">
        <v>0</v>
      </c>
      <c r="L157" s="33">
        <f t="shared" si="14"/>
        <v>-100</v>
      </c>
      <c r="N157" t="s">
        <v>224</v>
      </c>
      <c r="O157">
        <f t="shared" si="15"/>
        <v>0</v>
      </c>
      <c r="P157">
        <f t="shared" si="16"/>
        <v>1</v>
      </c>
      <c r="Q157">
        <f t="shared" si="17"/>
        <v>0</v>
      </c>
    </row>
    <row r="158" spans="1:17" x14ac:dyDescent="0.3">
      <c r="A158">
        <v>3</v>
      </c>
      <c r="B158" t="s">
        <v>44</v>
      </c>
      <c r="C158" s="77">
        <v>44828</v>
      </c>
      <c r="D158" s="1"/>
      <c r="E158" t="s">
        <v>235</v>
      </c>
      <c r="F158" t="s">
        <v>68</v>
      </c>
      <c r="G158" t="s">
        <v>17</v>
      </c>
      <c r="H158" t="s">
        <v>28</v>
      </c>
      <c r="I158">
        <v>2.5</v>
      </c>
      <c r="J158">
        <v>100</v>
      </c>
      <c r="K158" s="33">
        <v>0</v>
      </c>
      <c r="L158" s="33">
        <f t="shared" si="14"/>
        <v>-100</v>
      </c>
      <c r="N158" t="s">
        <v>236</v>
      </c>
      <c r="O158">
        <f t="shared" si="15"/>
        <v>0</v>
      </c>
      <c r="P158">
        <f t="shared" si="16"/>
        <v>1</v>
      </c>
      <c r="Q158">
        <f t="shared" si="17"/>
        <v>0</v>
      </c>
    </row>
    <row r="159" spans="1:17" x14ac:dyDescent="0.3">
      <c r="A159">
        <v>3</v>
      </c>
      <c r="B159" t="s">
        <v>44</v>
      </c>
      <c r="C159" s="77">
        <v>44828</v>
      </c>
      <c r="D159" s="1"/>
      <c r="E159" t="s">
        <v>235</v>
      </c>
      <c r="F159" t="s">
        <v>68</v>
      </c>
      <c r="G159" t="s">
        <v>17</v>
      </c>
      <c r="H159" t="s">
        <v>24</v>
      </c>
      <c r="I159">
        <v>50</v>
      </c>
      <c r="J159">
        <v>100</v>
      </c>
      <c r="K159" s="33">
        <v>0</v>
      </c>
      <c r="L159" s="33">
        <f t="shared" si="14"/>
        <v>-100</v>
      </c>
      <c r="N159">
        <v>51</v>
      </c>
      <c r="O159">
        <f t="shared" si="15"/>
        <v>0</v>
      </c>
      <c r="P159">
        <f t="shared" si="16"/>
        <v>1</v>
      </c>
      <c r="Q159">
        <f t="shared" si="17"/>
        <v>0</v>
      </c>
    </row>
    <row r="160" spans="1:17" x14ac:dyDescent="0.3">
      <c r="A160">
        <v>3</v>
      </c>
      <c r="B160" t="s">
        <v>44</v>
      </c>
      <c r="C160" s="77">
        <v>44828</v>
      </c>
      <c r="D160" s="1"/>
      <c r="E160" t="s">
        <v>55</v>
      </c>
      <c r="F160" t="s">
        <v>237</v>
      </c>
      <c r="G160" t="s">
        <v>17</v>
      </c>
      <c r="H160" t="s">
        <v>20</v>
      </c>
      <c r="I160">
        <v>53</v>
      </c>
      <c r="J160">
        <v>100</v>
      </c>
      <c r="K160" s="33">
        <v>0</v>
      </c>
      <c r="L160" s="33">
        <f>K160-J160</f>
        <v>-100</v>
      </c>
      <c r="N160" t="s">
        <v>238</v>
      </c>
      <c r="O160">
        <f t="shared" si="15"/>
        <v>0</v>
      </c>
      <c r="P160">
        <f t="shared" si="16"/>
        <v>1</v>
      </c>
      <c r="Q160">
        <f t="shared" si="17"/>
        <v>0</v>
      </c>
    </row>
    <row r="161" spans="1:17" x14ac:dyDescent="0.3">
      <c r="A161">
        <v>3</v>
      </c>
      <c r="B161" t="s">
        <v>44</v>
      </c>
      <c r="C161" s="77">
        <v>44828</v>
      </c>
      <c r="D161" s="1"/>
      <c r="E161" t="s">
        <v>239</v>
      </c>
      <c r="F161" t="s">
        <v>240</v>
      </c>
      <c r="G161" t="s">
        <v>17</v>
      </c>
      <c r="H161" t="s">
        <v>28</v>
      </c>
      <c r="I161">
        <v>7</v>
      </c>
      <c r="J161">
        <v>100</v>
      </c>
      <c r="K161" s="33">
        <v>183.33</v>
      </c>
      <c r="L161" s="33">
        <f t="shared" si="14"/>
        <v>83.330000000000013</v>
      </c>
      <c r="N161" t="s">
        <v>95</v>
      </c>
      <c r="O161">
        <f t="shared" si="15"/>
        <v>1</v>
      </c>
      <c r="P161">
        <f t="shared" si="16"/>
        <v>0</v>
      </c>
      <c r="Q161">
        <f t="shared" si="17"/>
        <v>0</v>
      </c>
    </row>
    <row r="162" spans="1:17" x14ac:dyDescent="0.3">
      <c r="A162">
        <v>3</v>
      </c>
      <c r="B162" t="s">
        <v>44</v>
      </c>
      <c r="C162" s="77">
        <v>44828</v>
      </c>
      <c r="D162" s="1"/>
      <c r="E162" t="s">
        <v>241</v>
      </c>
      <c r="F162" t="s">
        <v>88</v>
      </c>
      <c r="G162" t="s">
        <v>205</v>
      </c>
      <c r="H162" t="s">
        <v>20</v>
      </c>
      <c r="I162">
        <v>27.5</v>
      </c>
      <c r="J162">
        <v>80</v>
      </c>
      <c r="K162" s="33">
        <v>0</v>
      </c>
      <c r="L162" s="33">
        <f t="shared" si="14"/>
        <v>-80</v>
      </c>
      <c r="N162" t="s">
        <v>123</v>
      </c>
      <c r="O162">
        <f t="shared" si="15"/>
        <v>0</v>
      </c>
      <c r="P162">
        <f t="shared" si="16"/>
        <v>1</v>
      </c>
      <c r="Q162">
        <f t="shared" si="17"/>
        <v>0</v>
      </c>
    </row>
    <row r="163" spans="1:17" x14ac:dyDescent="0.3">
      <c r="A163">
        <v>3</v>
      </c>
      <c r="B163" t="s">
        <v>44</v>
      </c>
      <c r="C163" s="77">
        <v>44828</v>
      </c>
      <c r="D163" s="1"/>
      <c r="E163" t="s">
        <v>241</v>
      </c>
      <c r="F163" t="s">
        <v>88</v>
      </c>
      <c r="G163" t="s">
        <v>17</v>
      </c>
      <c r="H163" t="s">
        <v>28</v>
      </c>
      <c r="I163">
        <v>2.5</v>
      </c>
      <c r="J163">
        <v>100</v>
      </c>
      <c r="K163" s="33">
        <v>190.9</v>
      </c>
      <c r="L163" s="33">
        <f t="shared" si="14"/>
        <v>90.9</v>
      </c>
      <c r="N163" t="s">
        <v>242</v>
      </c>
      <c r="O163">
        <f t="shared" si="15"/>
        <v>1</v>
      </c>
      <c r="P163">
        <f t="shared" si="16"/>
        <v>0</v>
      </c>
      <c r="Q163">
        <f t="shared" si="17"/>
        <v>0</v>
      </c>
    </row>
    <row r="164" spans="1:17" x14ac:dyDescent="0.3">
      <c r="A164">
        <v>3</v>
      </c>
      <c r="B164" t="s">
        <v>44</v>
      </c>
      <c r="C164" s="77">
        <v>44828</v>
      </c>
      <c r="D164" s="1"/>
      <c r="E164" t="s">
        <v>241</v>
      </c>
      <c r="F164" t="s">
        <v>88</v>
      </c>
      <c r="G164" t="s">
        <v>17</v>
      </c>
      <c r="H164" t="s">
        <v>32</v>
      </c>
      <c r="I164">
        <v>115</v>
      </c>
      <c r="J164">
        <v>80</v>
      </c>
      <c r="K164" s="33">
        <v>172</v>
      </c>
      <c r="L164" s="33">
        <f t="shared" si="14"/>
        <v>92</v>
      </c>
      <c r="N164" t="s">
        <v>243</v>
      </c>
      <c r="O164">
        <f t="shared" si="15"/>
        <v>1</v>
      </c>
      <c r="P164">
        <f t="shared" si="16"/>
        <v>0</v>
      </c>
      <c r="Q164">
        <f t="shared" si="17"/>
        <v>0</v>
      </c>
    </row>
    <row r="165" spans="1:17" x14ac:dyDescent="0.3">
      <c r="A165">
        <v>3</v>
      </c>
      <c r="B165" t="s">
        <v>44</v>
      </c>
      <c r="C165" s="77">
        <v>44828</v>
      </c>
      <c r="D165" s="1"/>
      <c r="E165" t="s">
        <v>244</v>
      </c>
      <c r="F165" t="s">
        <v>109</v>
      </c>
      <c r="G165" t="s">
        <v>17</v>
      </c>
      <c r="H165" t="s">
        <v>28</v>
      </c>
      <c r="I165">
        <v>3</v>
      </c>
      <c r="J165">
        <v>100</v>
      </c>
      <c r="K165" s="33">
        <v>190.9</v>
      </c>
      <c r="L165" s="33">
        <f t="shared" si="14"/>
        <v>90.9</v>
      </c>
      <c r="N165" t="s">
        <v>224</v>
      </c>
      <c r="O165">
        <f t="shared" si="15"/>
        <v>1</v>
      </c>
      <c r="P165">
        <f t="shared" si="16"/>
        <v>0</v>
      </c>
      <c r="Q165">
        <f t="shared" si="17"/>
        <v>0</v>
      </c>
    </row>
    <row r="166" spans="1:17" x14ac:dyDescent="0.3">
      <c r="A166">
        <v>3</v>
      </c>
      <c r="B166" t="s">
        <v>44</v>
      </c>
      <c r="C166" s="77">
        <v>44828</v>
      </c>
      <c r="D166" s="1"/>
      <c r="E166" t="s">
        <v>244</v>
      </c>
      <c r="F166" t="s">
        <v>109</v>
      </c>
      <c r="G166" t="s">
        <v>17</v>
      </c>
      <c r="H166" t="s">
        <v>32</v>
      </c>
      <c r="I166">
        <v>130</v>
      </c>
      <c r="J166">
        <v>100</v>
      </c>
      <c r="K166" s="33">
        <v>230</v>
      </c>
      <c r="L166" s="33">
        <f t="shared" si="14"/>
        <v>130</v>
      </c>
      <c r="N166" t="s">
        <v>224</v>
      </c>
      <c r="O166">
        <f t="shared" si="15"/>
        <v>1</v>
      </c>
      <c r="P166">
        <f t="shared" si="16"/>
        <v>0</v>
      </c>
      <c r="Q166">
        <f t="shared" si="17"/>
        <v>0</v>
      </c>
    </row>
    <row r="167" spans="1:17" x14ac:dyDescent="0.3">
      <c r="A167">
        <v>3</v>
      </c>
      <c r="B167" t="s">
        <v>44</v>
      </c>
      <c r="C167" s="77">
        <v>44828</v>
      </c>
      <c r="D167" s="1"/>
      <c r="E167" t="s">
        <v>129</v>
      </c>
      <c r="F167" t="s">
        <v>72</v>
      </c>
      <c r="G167" t="s">
        <v>205</v>
      </c>
      <c r="H167" t="s">
        <v>20</v>
      </c>
      <c r="I167">
        <v>30.5</v>
      </c>
      <c r="J167">
        <v>100</v>
      </c>
      <c r="K167" s="33">
        <v>0</v>
      </c>
      <c r="L167" s="33">
        <f t="shared" si="14"/>
        <v>-100</v>
      </c>
      <c r="N167" t="s">
        <v>245</v>
      </c>
      <c r="O167">
        <f t="shared" si="15"/>
        <v>0</v>
      </c>
      <c r="P167">
        <f t="shared" si="16"/>
        <v>1</v>
      </c>
      <c r="Q167">
        <f t="shared" si="17"/>
        <v>0</v>
      </c>
    </row>
    <row r="168" spans="1:17" x14ac:dyDescent="0.3">
      <c r="A168">
        <v>3</v>
      </c>
      <c r="B168" t="s">
        <v>44</v>
      </c>
      <c r="C168" s="77">
        <v>44828</v>
      </c>
      <c r="D168" s="1"/>
      <c r="E168" t="s">
        <v>118</v>
      </c>
      <c r="F168" t="s">
        <v>246</v>
      </c>
      <c r="G168" t="s">
        <v>205</v>
      </c>
      <c r="H168" t="s">
        <v>20</v>
      </c>
      <c r="I168">
        <v>28.5</v>
      </c>
      <c r="J168">
        <v>0</v>
      </c>
      <c r="L168" s="33">
        <f t="shared" si="14"/>
        <v>0</v>
      </c>
      <c r="N168" t="s">
        <v>247</v>
      </c>
      <c r="O168">
        <f t="shared" si="15"/>
        <v>0</v>
      </c>
      <c r="P168">
        <f t="shared" si="16"/>
        <v>0</v>
      </c>
      <c r="Q168">
        <f t="shared" si="17"/>
        <v>1</v>
      </c>
    </row>
    <row r="169" spans="1:17" x14ac:dyDescent="0.3">
      <c r="A169">
        <v>3</v>
      </c>
      <c r="B169" t="s">
        <v>44</v>
      </c>
      <c r="C169" s="77">
        <v>44828</v>
      </c>
      <c r="D169" s="1"/>
      <c r="E169" t="s">
        <v>128</v>
      </c>
      <c r="F169" t="s">
        <v>248</v>
      </c>
      <c r="G169" t="s">
        <v>17</v>
      </c>
      <c r="H169" t="s">
        <v>24</v>
      </c>
      <c r="I169">
        <v>65</v>
      </c>
      <c r="J169">
        <v>0</v>
      </c>
      <c r="L169" s="33">
        <f t="shared" si="14"/>
        <v>0</v>
      </c>
      <c r="N169">
        <v>66</v>
      </c>
      <c r="O169">
        <f t="shared" si="15"/>
        <v>0</v>
      </c>
      <c r="P169">
        <f t="shared" si="16"/>
        <v>0</v>
      </c>
      <c r="Q169">
        <f t="shared" si="17"/>
        <v>1</v>
      </c>
    </row>
    <row r="170" spans="1:17" x14ac:dyDescent="0.3">
      <c r="A170">
        <v>3</v>
      </c>
      <c r="B170" t="s">
        <v>44</v>
      </c>
      <c r="C170" s="77">
        <v>44828</v>
      </c>
      <c r="D170" s="1"/>
      <c r="E170" t="s">
        <v>107</v>
      </c>
      <c r="F170" t="s">
        <v>249</v>
      </c>
      <c r="G170" t="s">
        <v>205</v>
      </c>
      <c r="H170" t="s">
        <v>20</v>
      </c>
      <c r="I170">
        <v>24.5</v>
      </c>
      <c r="J170">
        <v>100</v>
      </c>
      <c r="K170" s="33">
        <v>0</v>
      </c>
      <c r="L170" s="33">
        <f t="shared" si="14"/>
        <v>-100</v>
      </c>
      <c r="N170" t="s">
        <v>116</v>
      </c>
      <c r="O170">
        <f t="shared" si="15"/>
        <v>0</v>
      </c>
      <c r="P170">
        <f t="shared" si="16"/>
        <v>1</v>
      </c>
      <c r="Q170">
        <f t="shared" si="17"/>
        <v>0</v>
      </c>
    </row>
    <row r="171" spans="1:17" x14ac:dyDescent="0.3">
      <c r="A171">
        <v>3</v>
      </c>
      <c r="B171" t="s">
        <v>44</v>
      </c>
      <c r="C171" s="77">
        <v>44828</v>
      </c>
      <c r="D171" s="1"/>
      <c r="E171" t="s">
        <v>102</v>
      </c>
      <c r="F171" t="s">
        <v>250</v>
      </c>
      <c r="G171" t="s">
        <v>17</v>
      </c>
      <c r="H171" t="s">
        <v>28</v>
      </c>
      <c r="I171">
        <v>-1.5</v>
      </c>
      <c r="J171">
        <v>100</v>
      </c>
      <c r="K171" s="33">
        <v>190.9</v>
      </c>
      <c r="L171" s="33">
        <f t="shared" si="14"/>
        <v>90.9</v>
      </c>
      <c r="N171" t="s">
        <v>134</v>
      </c>
      <c r="O171">
        <f t="shared" si="15"/>
        <v>1</v>
      </c>
      <c r="P171">
        <f t="shared" si="16"/>
        <v>0</v>
      </c>
      <c r="Q171">
        <f t="shared" si="17"/>
        <v>0</v>
      </c>
    </row>
    <row r="172" spans="1:17" x14ac:dyDescent="0.3">
      <c r="A172">
        <v>3</v>
      </c>
      <c r="B172" t="s">
        <v>44</v>
      </c>
      <c r="C172" s="77">
        <v>44828</v>
      </c>
      <c r="D172" s="1"/>
      <c r="E172" t="s">
        <v>78</v>
      </c>
      <c r="F172" t="s">
        <v>251</v>
      </c>
      <c r="G172" t="s">
        <v>17</v>
      </c>
      <c r="H172" t="s">
        <v>24</v>
      </c>
      <c r="I172">
        <v>34.5</v>
      </c>
      <c r="J172">
        <v>100</v>
      </c>
      <c r="K172" s="33">
        <v>195.23</v>
      </c>
      <c r="L172" s="33">
        <f t="shared" si="14"/>
        <v>95.22999999999999</v>
      </c>
      <c r="N172" t="s">
        <v>252</v>
      </c>
      <c r="O172">
        <f t="shared" si="15"/>
        <v>1</v>
      </c>
      <c r="P172">
        <f t="shared" si="16"/>
        <v>0</v>
      </c>
      <c r="Q172">
        <f t="shared" si="17"/>
        <v>0</v>
      </c>
    </row>
    <row r="173" spans="1:17" x14ac:dyDescent="0.3">
      <c r="A173">
        <v>3</v>
      </c>
      <c r="B173" t="s">
        <v>44</v>
      </c>
      <c r="C173" s="77">
        <v>44828</v>
      </c>
      <c r="D173" s="1"/>
      <c r="E173" t="s">
        <v>253</v>
      </c>
      <c r="F173" t="s">
        <v>254</v>
      </c>
      <c r="G173" t="s">
        <v>17</v>
      </c>
      <c r="H173" t="s">
        <v>20</v>
      </c>
      <c r="I173">
        <v>53</v>
      </c>
      <c r="J173">
        <v>100</v>
      </c>
      <c r="K173" s="33">
        <v>0</v>
      </c>
      <c r="L173" s="33">
        <f>K173-J173</f>
        <v>-100</v>
      </c>
      <c r="N173" t="s">
        <v>255</v>
      </c>
      <c r="O173">
        <f t="shared" si="15"/>
        <v>0</v>
      </c>
      <c r="P173">
        <f t="shared" si="16"/>
        <v>1</v>
      </c>
      <c r="Q173">
        <f t="shared" si="17"/>
        <v>0</v>
      </c>
    </row>
    <row r="174" spans="1:17" x14ac:dyDescent="0.3">
      <c r="A174">
        <v>3</v>
      </c>
      <c r="B174" t="s">
        <v>44</v>
      </c>
      <c r="C174" s="77">
        <v>44828</v>
      </c>
      <c r="D174" s="1"/>
      <c r="E174" t="s">
        <v>256</v>
      </c>
      <c r="F174" t="s">
        <v>57</v>
      </c>
      <c r="G174" t="s">
        <v>17</v>
      </c>
      <c r="H174" t="s">
        <v>28</v>
      </c>
      <c r="I174">
        <v>-31</v>
      </c>
      <c r="J174">
        <v>100</v>
      </c>
      <c r="K174" s="33">
        <v>190.9</v>
      </c>
      <c r="L174" s="33">
        <f t="shared" si="14"/>
        <v>90.9</v>
      </c>
      <c r="N174" t="s">
        <v>257</v>
      </c>
      <c r="O174">
        <f t="shared" si="15"/>
        <v>1</v>
      </c>
      <c r="P174">
        <f t="shared" si="16"/>
        <v>0</v>
      </c>
      <c r="Q174">
        <f t="shared" si="17"/>
        <v>0</v>
      </c>
    </row>
    <row r="175" spans="1:17" x14ac:dyDescent="0.3">
      <c r="A175">
        <v>3</v>
      </c>
      <c r="B175" t="s">
        <v>44</v>
      </c>
      <c r="C175" s="77">
        <v>44828</v>
      </c>
      <c r="D175" s="1"/>
      <c r="E175" t="s">
        <v>67</v>
      </c>
      <c r="F175" t="s">
        <v>258</v>
      </c>
      <c r="G175" t="s">
        <v>17</v>
      </c>
      <c r="H175" t="s">
        <v>28</v>
      </c>
      <c r="I175">
        <v>-16</v>
      </c>
      <c r="J175">
        <v>100</v>
      </c>
      <c r="K175" s="33">
        <v>0</v>
      </c>
      <c r="L175" s="33">
        <f t="shared" si="14"/>
        <v>-100</v>
      </c>
      <c r="N175" t="s">
        <v>259</v>
      </c>
      <c r="O175">
        <f t="shared" si="15"/>
        <v>0</v>
      </c>
      <c r="P175">
        <f t="shared" si="16"/>
        <v>1</v>
      </c>
      <c r="Q175">
        <f t="shared" si="17"/>
        <v>0</v>
      </c>
    </row>
    <row r="176" spans="1:17" x14ac:dyDescent="0.3">
      <c r="A176">
        <v>3</v>
      </c>
      <c r="B176" t="s">
        <v>44</v>
      </c>
      <c r="C176" s="77">
        <v>44828</v>
      </c>
      <c r="D176" s="1"/>
      <c r="E176" t="s">
        <v>258</v>
      </c>
      <c r="F176" t="s">
        <v>67</v>
      </c>
      <c r="G176" t="s">
        <v>17</v>
      </c>
      <c r="H176" t="s">
        <v>24</v>
      </c>
      <c r="I176">
        <v>57</v>
      </c>
      <c r="J176">
        <v>100</v>
      </c>
      <c r="K176" s="33">
        <v>0</v>
      </c>
      <c r="L176" s="33">
        <f t="shared" si="14"/>
        <v>-100</v>
      </c>
      <c r="N176" t="s">
        <v>260</v>
      </c>
      <c r="O176">
        <f t="shared" si="15"/>
        <v>0</v>
      </c>
      <c r="P176">
        <f t="shared" si="16"/>
        <v>1</v>
      </c>
      <c r="Q176">
        <f t="shared" si="17"/>
        <v>0</v>
      </c>
    </row>
    <row r="177" spans="1:17" x14ac:dyDescent="0.3">
      <c r="A177">
        <v>3</v>
      </c>
      <c r="B177" t="s">
        <v>44</v>
      </c>
      <c r="C177" s="77">
        <v>44828</v>
      </c>
      <c r="D177" s="1"/>
      <c r="E177" t="s">
        <v>261</v>
      </c>
      <c r="F177" t="s">
        <v>110</v>
      </c>
      <c r="G177" t="s">
        <v>17</v>
      </c>
      <c r="H177" t="s">
        <v>28</v>
      </c>
      <c r="I177">
        <v>-23.5</v>
      </c>
      <c r="J177">
        <v>0</v>
      </c>
      <c r="L177" s="33">
        <f t="shared" si="14"/>
        <v>0</v>
      </c>
      <c r="N177" t="s">
        <v>262</v>
      </c>
      <c r="O177">
        <f t="shared" si="15"/>
        <v>0</v>
      </c>
      <c r="P177">
        <f t="shared" si="16"/>
        <v>0</v>
      </c>
      <c r="Q177">
        <f t="shared" si="17"/>
        <v>1</v>
      </c>
    </row>
    <row r="178" spans="1:17" x14ac:dyDescent="0.3">
      <c r="A178">
        <v>3</v>
      </c>
      <c r="B178" t="s">
        <v>44</v>
      </c>
      <c r="C178" s="77">
        <v>44828</v>
      </c>
      <c r="D178" s="1"/>
      <c r="E178" t="s">
        <v>263</v>
      </c>
      <c r="F178" t="s">
        <v>133</v>
      </c>
      <c r="G178" t="s">
        <v>264</v>
      </c>
      <c r="H178" t="s">
        <v>20</v>
      </c>
      <c r="I178">
        <v>28.5</v>
      </c>
      <c r="J178">
        <v>0</v>
      </c>
      <c r="L178" s="33">
        <f t="shared" si="14"/>
        <v>0</v>
      </c>
      <c r="N178">
        <v>28</v>
      </c>
      <c r="O178">
        <f t="shared" si="15"/>
        <v>0</v>
      </c>
      <c r="P178">
        <f t="shared" si="16"/>
        <v>0</v>
      </c>
      <c r="Q178">
        <f t="shared" si="17"/>
        <v>1</v>
      </c>
    </row>
    <row r="179" spans="1:17" x14ac:dyDescent="0.3">
      <c r="A179">
        <v>3</v>
      </c>
      <c r="B179" t="s">
        <v>44</v>
      </c>
      <c r="C179" s="77">
        <v>44828</v>
      </c>
      <c r="D179" s="1"/>
      <c r="E179" t="s">
        <v>265</v>
      </c>
      <c r="F179" t="s">
        <v>266</v>
      </c>
      <c r="G179" t="s">
        <v>17</v>
      </c>
      <c r="H179" t="s">
        <v>24</v>
      </c>
      <c r="I179">
        <v>43</v>
      </c>
      <c r="J179">
        <v>100</v>
      </c>
      <c r="K179" s="33">
        <v>190.9</v>
      </c>
      <c r="L179" s="33">
        <f t="shared" si="14"/>
        <v>90.9</v>
      </c>
      <c r="N179" t="s">
        <v>267</v>
      </c>
      <c r="O179">
        <f t="shared" si="15"/>
        <v>1</v>
      </c>
      <c r="P179">
        <f t="shared" si="16"/>
        <v>0</v>
      </c>
      <c r="Q179">
        <f t="shared" si="17"/>
        <v>0</v>
      </c>
    </row>
    <row r="180" spans="1:17" x14ac:dyDescent="0.3">
      <c r="A180">
        <v>3</v>
      </c>
      <c r="B180" t="s">
        <v>44</v>
      </c>
      <c r="C180" s="77">
        <v>44828</v>
      </c>
      <c r="D180" s="1"/>
      <c r="E180" t="s">
        <v>60</v>
      </c>
      <c r="F180" t="s">
        <v>268</v>
      </c>
      <c r="G180" t="s">
        <v>17</v>
      </c>
      <c r="H180" t="s">
        <v>20</v>
      </c>
      <c r="I180">
        <v>56.5</v>
      </c>
      <c r="J180">
        <v>100</v>
      </c>
      <c r="K180" s="33">
        <v>0</v>
      </c>
      <c r="L180" s="33">
        <f t="shared" si="14"/>
        <v>-100</v>
      </c>
      <c r="N180" t="s">
        <v>267</v>
      </c>
      <c r="O180">
        <f t="shared" si="15"/>
        <v>0</v>
      </c>
      <c r="P180">
        <f t="shared" si="16"/>
        <v>1</v>
      </c>
      <c r="Q180">
        <f t="shared" si="17"/>
        <v>0</v>
      </c>
    </row>
    <row r="181" spans="1:17" x14ac:dyDescent="0.3">
      <c r="A181">
        <v>3</v>
      </c>
      <c r="B181" t="s">
        <v>44</v>
      </c>
      <c r="C181" s="77">
        <v>44828</v>
      </c>
      <c r="D181" s="1"/>
      <c r="E181" t="s">
        <v>269</v>
      </c>
      <c r="F181" t="s">
        <v>270</v>
      </c>
      <c r="G181" t="s">
        <v>17</v>
      </c>
      <c r="H181" t="s">
        <v>28</v>
      </c>
      <c r="I181">
        <v>-13.5</v>
      </c>
      <c r="J181">
        <v>100</v>
      </c>
      <c r="K181" s="33">
        <v>0</v>
      </c>
      <c r="L181" s="33">
        <f t="shared" si="14"/>
        <v>-100</v>
      </c>
      <c r="N181" t="s">
        <v>271</v>
      </c>
      <c r="O181">
        <f t="shared" si="15"/>
        <v>0</v>
      </c>
      <c r="P181">
        <f t="shared" si="16"/>
        <v>1</v>
      </c>
      <c r="Q181">
        <f t="shared" si="17"/>
        <v>0</v>
      </c>
    </row>
    <row r="182" spans="1:17" x14ac:dyDescent="0.3">
      <c r="A182">
        <v>3</v>
      </c>
      <c r="B182" t="s">
        <v>44</v>
      </c>
      <c r="C182" s="77">
        <v>44828</v>
      </c>
      <c r="D182" s="1"/>
      <c r="E182" t="s">
        <v>269</v>
      </c>
      <c r="F182" t="s">
        <v>270</v>
      </c>
      <c r="G182" t="s">
        <v>17</v>
      </c>
      <c r="H182" t="s">
        <v>24</v>
      </c>
      <c r="I182">
        <v>53</v>
      </c>
      <c r="J182">
        <v>0</v>
      </c>
      <c r="L182" s="33">
        <f t="shared" si="14"/>
        <v>0</v>
      </c>
      <c r="N182" t="s">
        <v>272</v>
      </c>
      <c r="O182">
        <f t="shared" si="15"/>
        <v>0</v>
      </c>
      <c r="P182">
        <f t="shared" si="16"/>
        <v>0</v>
      </c>
      <c r="Q182">
        <f t="shared" si="17"/>
        <v>1</v>
      </c>
    </row>
    <row r="183" spans="1:17" x14ac:dyDescent="0.3">
      <c r="A183">
        <v>3</v>
      </c>
      <c r="B183" t="s">
        <v>44</v>
      </c>
      <c r="C183" s="77">
        <v>44828</v>
      </c>
      <c r="D183" s="1"/>
      <c r="E183" t="s">
        <v>273</v>
      </c>
      <c r="F183" t="s">
        <v>274</v>
      </c>
      <c r="G183" t="s">
        <v>17</v>
      </c>
      <c r="H183" t="s">
        <v>28</v>
      </c>
      <c r="I183">
        <v>-18.5</v>
      </c>
      <c r="J183">
        <v>100</v>
      </c>
      <c r="K183" s="33">
        <v>190.9</v>
      </c>
      <c r="L183" s="33">
        <f t="shared" si="14"/>
        <v>90.9</v>
      </c>
      <c r="N183">
        <v>20</v>
      </c>
      <c r="O183">
        <f t="shared" si="15"/>
        <v>1</v>
      </c>
      <c r="P183">
        <f t="shared" si="16"/>
        <v>0</v>
      </c>
      <c r="Q183">
        <f t="shared" si="17"/>
        <v>0</v>
      </c>
    </row>
    <row r="184" spans="1:17" x14ac:dyDescent="0.3">
      <c r="A184">
        <v>3</v>
      </c>
      <c r="B184" t="s">
        <v>44</v>
      </c>
      <c r="C184" s="77">
        <v>44828</v>
      </c>
      <c r="D184" s="1"/>
      <c r="E184" t="s">
        <v>115</v>
      </c>
      <c r="F184" t="s">
        <v>275</v>
      </c>
      <c r="G184" t="s">
        <v>17</v>
      </c>
      <c r="H184" t="s">
        <v>28</v>
      </c>
      <c r="I184">
        <v>-6</v>
      </c>
      <c r="J184">
        <v>100</v>
      </c>
      <c r="K184" s="33">
        <v>0</v>
      </c>
      <c r="L184" s="33">
        <f t="shared" si="14"/>
        <v>-100</v>
      </c>
      <c r="N184" t="s">
        <v>92</v>
      </c>
      <c r="O184">
        <f t="shared" si="15"/>
        <v>0</v>
      </c>
      <c r="P184">
        <f t="shared" si="16"/>
        <v>1</v>
      </c>
      <c r="Q184">
        <f t="shared" si="17"/>
        <v>0</v>
      </c>
    </row>
    <row r="185" spans="1:17" x14ac:dyDescent="0.3">
      <c r="A185">
        <v>3</v>
      </c>
      <c r="B185" t="s">
        <v>44</v>
      </c>
      <c r="C185" s="77">
        <v>44828</v>
      </c>
      <c r="D185" s="1"/>
      <c r="E185" t="s">
        <v>115</v>
      </c>
      <c r="F185" t="s">
        <v>276</v>
      </c>
      <c r="G185" t="s">
        <v>205</v>
      </c>
      <c r="H185" t="s">
        <v>20</v>
      </c>
      <c r="I185">
        <v>34.5</v>
      </c>
      <c r="J185">
        <v>0</v>
      </c>
      <c r="L185" s="33">
        <f t="shared" si="14"/>
        <v>0</v>
      </c>
      <c r="N185" t="s">
        <v>277</v>
      </c>
      <c r="O185">
        <f t="shared" si="15"/>
        <v>0</v>
      </c>
      <c r="P185">
        <f t="shared" si="16"/>
        <v>0</v>
      </c>
      <c r="Q185">
        <f t="shared" si="17"/>
        <v>1</v>
      </c>
    </row>
    <row r="186" spans="1:17" x14ac:dyDescent="0.3">
      <c r="A186">
        <v>3</v>
      </c>
      <c r="B186" t="s">
        <v>44</v>
      </c>
      <c r="C186" s="77">
        <v>44828</v>
      </c>
      <c r="D186" s="1"/>
      <c r="E186" t="s">
        <v>278</v>
      </c>
      <c r="F186" t="s">
        <v>46</v>
      </c>
      <c r="G186" t="s">
        <v>17</v>
      </c>
      <c r="H186" t="s">
        <v>28</v>
      </c>
      <c r="I186">
        <v>21.5</v>
      </c>
      <c r="J186">
        <v>100</v>
      </c>
      <c r="K186" s="33">
        <v>190.9</v>
      </c>
      <c r="L186" s="33">
        <f t="shared" si="14"/>
        <v>90.9</v>
      </c>
      <c r="N186" t="s">
        <v>228</v>
      </c>
      <c r="O186">
        <f t="shared" si="15"/>
        <v>1</v>
      </c>
      <c r="P186">
        <f t="shared" si="16"/>
        <v>0</v>
      </c>
      <c r="Q186">
        <f t="shared" si="17"/>
        <v>0</v>
      </c>
    </row>
    <row r="187" spans="1:17" x14ac:dyDescent="0.3">
      <c r="A187">
        <v>3</v>
      </c>
      <c r="B187" t="s">
        <v>44</v>
      </c>
      <c r="C187" s="77">
        <v>44828</v>
      </c>
      <c r="D187" s="1"/>
      <c r="E187" t="s">
        <v>279</v>
      </c>
      <c r="F187" t="s">
        <v>75</v>
      </c>
      <c r="G187" t="s">
        <v>17</v>
      </c>
      <c r="H187" t="s">
        <v>28</v>
      </c>
      <c r="I187">
        <v>16</v>
      </c>
      <c r="J187">
        <v>100</v>
      </c>
      <c r="K187" s="33">
        <v>0</v>
      </c>
      <c r="L187" s="33">
        <f t="shared" si="14"/>
        <v>-100</v>
      </c>
      <c r="N187" t="s">
        <v>231</v>
      </c>
      <c r="O187">
        <f t="shared" si="15"/>
        <v>0</v>
      </c>
      <c r="P187">
        <f t="shared" si="16"/>
        <v>1</v>
      </c>
      <c r="Q187">
        <f t="shared" si="17"/>
        <v>0</v>
      </c>
    </row>
    <row r="188" spans="1:17" x14ac:dyDescent="0.3">
      <c r="A188">
        <v>3</v>
      </c>
      <c r="B188" t="s">
        <v>44</v>
      </c>
      <c r="C188" s="77">
        <v>44828</v>
      </c>
      <c r="D188" s="1"/>
      <c r="E188" t="s">
        <v>114</v>
      </c>
      <c r="F188" t="s">
        <v>75</v>
      </c>
      <c r="G188" t="s">
        <v>17</v>
      </c>
      <c r="H188" t="s">
        <v>32</v>
      </c>
      <c r="I188">
        <v>540</v>
      </c>
      <c r="J188">
        <v>100</v>
      </c>
      <c r="K188" s="33">
        <v>0</v>
      </c>
      <c r="L188" s="33">
        <f t="shared" si="14"/>
        <v>-100</v>
      </c>
      <c r="N188" t="s">
        <v>280</v>
      </c>
      <c r="O188">
        <f t="shared" si="15"/>
        <v>0</v>
      </c>
      <c r="P188">
        <f t="shared" si="16"/>
        <v>1</v>
      </c>
      <c r="Q188">
        <f t="shared" si="17"/>
        <v>0</v>
      </c>
    </row>
    <row r="189" spans="1:17" x14ac:dyDescent="0.3">
      <c r="A189">
        <v>3</v>
      </c>
      <c r="B189" t="s">
        <v>44</v>
      </c>
      <c r="C189" s="77">
        <v>44828</v>
      </c>
      <c r="D189" s="1"/>
      <c r="E189" t="s">
        <v>279</v>
      </c>
      <c r="F189" t="s">
        <v>75</v>
      </c>
      <c r="G189" t="s">
        <v>17</v>
      </c>
      <c r="H189" t="s">
        <v>24</v>
      </c>
      <c r="I189">
        <v>53.5</v>
      </c>
      <c r="J189">
        <v>80</v>
      </c>
      <c r="K189" s="33">
        <v>0</v>
      </c>
      <c r="L189" s="33">
        <f t="shared" si="14"/>
        <v>-80</v>
      </c>
      <c r="N189" t="s">
        <v>272</v>
      </c>
      <c r="O189">
        <f t="shared" si="15"/>
        <v>0</v>
      </c>
      <c r="P189">
        <f t="shared" si="16"/>
        <v>1</v>
      </c>
      <c r="Q189">
        <f t="shared" si="17"/>
        <v>0</v>
      </c>
    </row>
    <row r="190" spans="1:17" x14ac:dyDescent="0.3">
      <c r="A190">
        <v>3</v>
      </c>
      <c r="B190" t="s">
        <v>44</v>
      </c>
      <c r="C190" s="77">
        <v>44828</v>
      </c>
      <c r="D190" s="1"/>
      <c r="E190" t="s">
        <v>281</v>
      </c>
      <c r="F190" t="s">
        <v>282</v>
      </c>
      <c r="G190" t="s">
        <v>205</v>
      </c>
      <c r="H190" t="s">
        <v>20</v>
      </c>
      <c r="I190">
        <v>24</v>
      </c>
      <c r="J190">
        <v>100</v>
      </c>
      <c r="K190" s="33">
        <v>190.9</v>
      </c>
      <c r="L190" s="33">
        <f t="shared" si="14"/>
        <v>90.9</v>
      </c>
      <c r="N190" t="s">
        <v>211</v>
      </c>
      <c r="O190">
        <f t="shared" si="15"/>
        <v>1</v>
      </c>
      <c r="P190">
        <f t="shared" si="16"/>
        <v>0</v>
      </c>
      <c r="Q190">
        <f t="shared" si="17"/>
        <v>0</v>
      </c>
    </row>
    <row r="191" spans="1:17" x14ac:dyDescent="0.3">
      <c r="A191">
        <v>3</v>
      </c>
      <c r="B191" t="s">
        <v>44</v>
      </c>
      <c r="C191" s="77">
        <v>44828</v>
      </c>
      <c r="D191" s="1"/>
      <c r="E191" t="s">
        <v>117</v>
      </c>
      <c r="F191" t="s">
        <v>48</v>
      </c>
      <c r="G191" t="s">
        <v>17</v>
      </c>
      <c r="H191" t="s">
        <v>28</v>
      </c>
      <c r="I191">
        <v>14</v>
      </c>
      <c r="J191">
        <v>100</v>
      </c>
      <c r="K191" s="33">
        <v>0</v>
      </c>
      <c r="L191" s="33">
        <f t="shared" si="14"/>
        <v>-100</v>
      </c>
      <c r="N191" t="s">
        <v>231</v>
      </c>
      <c r="O191">
        <f t="shared" si="15"/>
        <v>0</v>
      </c>
      <c r="P191">
        <f t="shared" si="16"/>
        <v>1</v>
      </c>
      <c r="Q191">
        <f t="shared" si="17"/>
        <v>0</v>
      </c>
    </row>
    <row r="192" spans="1:17" x14ac:dyDescent="0.3">
      <c r="A192">
        <v>3</v>
      </c>
      <c r="B192" t="s">
        <v>140</v>
      </c>
      <c r="C192" s="77">
        <v>44826</v>
      </c>
      <c r="D192" s="1"/>
      <c r="E192" t="s">
        <v>283</v>
      </c>
      <c r="F192" t="s">
        <v>284</v>
      </c>
      <c r="G192" t="s">
        <v>17</v>
      </c>
      <c r="H192" t="s">
        <v>28</v>
      </c>
      <c r="I192">
        <v>-4</v>
      </c>
      <c r="J192">
        <v>80</v>
      </c>
      <c r="K192" s="33">
        <v>152.72</v>
      </c>
      <c r="L192" s="33">
        <f t="shared" si="14"/>
        <v>72.72</v>
      </c>
      <c r="N192" t="s">
        <v>224</v>
      </c>
      <c r="O192">
        <f t="shared" si="15"/>
        <v>1</v>
      </c>
      <c r="P192">
        <f t="shared" si="16"/>
        <v>0</v>
      </c>
      <c r="Q192">
        <f t="shared" si="17"/>
        <v>0</v>
      </c>
    </row>
    <row r="193" spans="1:17" x14ac:dyDescent="0.3">
      <c r="A193">
        <v>3</v>
      </c>
      <c r="B193" t="s">
        <v>140</v>
      </c>
      <c r="C193" s="77">
        <v>44826</v>
      </c>
      <c r="D193" s="1"/>
      <c r="E193" t="s">
        <v>285</v>
      </c>
      <c r="F193" t="s">
        <v>284</v>
      </c>
      <c r="G193" t="s">
        <v>185</v>
      </c>
      <c r="H193" t="s">
        <v>24</v>
      </c>
      <c r="I193">
        <v>17.5</v>
      </c>
      <c r="J193">
        <v>80</v>
      </c>
      <c r="K193" s="33">
        <v>149.56</v>
      </c>
      <c r="L193" s="33">
        <f t="shared" si="14"/>
        <v>69.56</v>
      </c>
      <c r="N193" t="s">
        <v>224</v>
      </c>
      <c r="O193">
        <f t="shared" si="15"/>
        <v>1</v>
      </c>
      <c r="P193">
        <f t="shared" si="16"/>
        <v>0</v>
      </c>
      <c r="Q193">
        <f t="shared" si="17"/>
        <v>0</v>
      </c>
    </row>
    <row r="194" spans="1:17" x14ac:dyDescent="0.3">
      <c r="A194">
        <v>3</v>
      </c>
      <c r="B194" t="s">
        <v>140</v>
      </c>
      <c r="C194" s="77">
        <v>44829</v>
      </c>
      <c r="D194" s="1"/>
      <c r="E194" t="s">
        <v>286</v>
      </c>
      <c r="F194" t="s">
        <v>287</v>
      </c>
      <c r="G194" t="s">
        <v>17</v>
      </c>
      <c r="H194" t="s">
        <v>28</v>
      </c>
      <c r="I194">
        <v>2.5</v>
      </c>
      <c r="J194">
        <v>100</v>
      </c>
      <c r="K194" s="33">
        <v>190.9</v>
      </c>
      <c r="L194" s="33">
        <f t="shared" si="14"/>
        <v>90.9</v>
      </c>
      <c r="N194" t="s">
        <v>224</v>
      </c>
      <c r="O194">
        <f t="shared" si="15"/>
        <v>1</v>
      </c>
      <c r="P194">
        <f t="shared" si="16"/>
        <v>0</v>
      </c>
      <c r="Q194">
        <f t="shared" si="17"/>
        <v>0</v>
      </c>
    </row>
    <row r="195" spans="1:17" x14ac:dyDescent="0.3">
      <c r="A195">
        <v>3</v>
      </c>
      <c r="B195" t="s">
        <v>140</v>
      </c>
      <c r="C195" s="77">
        <v>44829</v>
      </c>
      <c r="D195" s="1"/>
      <c r="E195" t="s">
        <v>286</v>
      </c>
      <c r="F195" t="s">
        <v>287</v>
      </c>
      <c r="G195" t="s">
        <v>17</v>
      </c>
      <c r="H195" t="s">
        <v>32</v>
      </c>
      <c r="I195">
        <v>120</v>
      </c>
      <c r="J195">
        <v>100</v>
      </c>
      <c r="K195" s="33">
        <v>220</v>
      </c>
      <c r="L195" s="33">
        <f t="shared" si="14"/>
        <v>120</v>
      </c>
      <c r="M195" t="s">
        <v>190</v>
      </c>
      <c r="N195" t="s">
        <v>224</v>
      </c>
      <c r="O195">
        <f t="shared" si="15"/>
        <v>1</v>
      </c>
      <c r="P195">
        <f t="shared" si="16"/>
        <v>0</v>
      </c>
      <c r="Q195">
        <f t="shared" si="17"/>
        <v>0</v>
      </c>
    </row>
    <row r="196" spans="1:17" x14ac:dyDescent="0.3">
      <c r="A196">
        <v>3</v>
      </c>
      <c r="B196" t="s">
        <v>140</v>
      </c>
      <c r="C196" s="77">
        <v>44829</v>
      </c>
      <c r="D196" s="1"/>
      <c r="E196" t="s">
        <v>288</v>
      </c>
      <c r="F196" t="s">
        <v>68</v>
      </c>
      <c r="G196" t="s">
        <v>205</v>
      </c>
      <c r="H196" t="s">
        <v>20</v>
      </c>
      <c r="I196">
        <v>26.5</v>
      </c>
      <c r="J196">
        <v>100</v>
      </c>
      <c r="K196" s="33">
        <v>0</v>
      </c>
      <c r="L196" s="33">
        <f t="shared" si="14"/>
        <v>-100</v>
      </c>
      <c r="M196" t="s">
        <v>190</v>
      </c>
      <c r="N196" t="s">
        <v>206</v>
      </c>
      <c r="O196">
        <f t="shared" si="15"/>
        <v>0</v>
      </c>
      <c r="P196">
        <f t="shared" si="16"/>
        <v>1</v>
      </c>
      <c r="Q196">
        <f t="shared" si="17"/>
        <v>0</v>
      </c>
    </row>
    <row r="197" spans="1:17" x14ac:dyDescent="0.3">
      <c r="A197">
        <v>3</v>
      </c>
      <c r="B197" t="s">
        <v>140</v>
      </c>
      <c r="C197" s="77">
        <v>44829</v>
      </c>
      <c r="D197" s="1"/>
      <c r="E197" t="s">
        <v>289</v>
      </c>
      <c r="F197" t="s">
        <v>290</v>
      </c>
      <c r="G197" t="s">
        <v>17</v>
      </c>
      <c r="H197" t="s">
        <v>28</v>
      </c>
      <c r="I197">
        <v>5.5</v>
      </c>
      <c r="J197">
        <v>100</v>
      </c>
      <c r="K197" s="33">
        <v>190.9</v>
      </c>
      <c r="L197" s="33">
        <f t="shared" si="14"/>
        <v>90.9</v>
      </c>
      <c r="N197" t="s">
        <v>224</v>
      </c>
      <c r="O197">
        <f t="shared" si="15"/>
        <v>1</v>
      </c>
      <c r="P197">
        <f t="shared" si="16"/>
        <v>0</v>
      </c>
      <c r="Q197">
        <f t="shared" si="17"/>
        <v>0</v>
      </c>
    </row>
    <row r="198" spans="1:17" x14ac:dyDescent="0.3">
      <c r="A198">
        <v>3</v>
      </c>
      <c r="B198" t="s">
        <v>140</v>
      </c>
      <c r="C198" s="77">
        <v>44829</v>
      </c>
      <c r="D198" s="1"/>
      <c r="E198" t="s">
        <v>289</v>
      </c>
      <c r="F198" t="s">
        <v>290</v>
      </c>
      <c r="G198" t="s">
        <v>17</v>
      </c>
      <c r="H198" t="s">
        <v>32</v>
      </c>
      <c r="I198">
        <v>195</v>
      </c>
      <c r="J198">
        <v>80</v>
      </c>
      <c r="K198" s="33">
        <v>236</v>
      </c>
      <c r="L198" s="33">
        <f t="shared" si="14"/>
        <v>156</v>
      </c>
      <c r="N198" t="s">
        <v>224</v>
      </c>
      <c r="O198">
        <f t="shared" si="15"/>
        <v>1</v>
      </c>
      <c r="P198">
        <f t="shared" si="16"/>
        <v>0</v>
      </c>
      <c r="Q198">
        <f t="shared" si="17"/>
        <v>0</v>
      </c>
    </row>
    <row r="199" spans="1:17" x14ac:dyDescent="0.3">
      <c r="A199">
        <v>3</v>
      </c>
      <c r="B199" t="s">
        <v>140</v>
      </c>
      <c r="C199" s="77">
        <v>44829</v>
      </c>
      <c r="D199" s="1"/>
      <c r="E199" t="s">
        <v>289</v>
      </c>
      <c r="G199" t="s">
        <v>17</v>
      </c>
      <c r="H199" t="s">
        <v>291</v>
      </c>
      <c r="I199">
        <v>22.5</v>
      </c>
      <c r="L199" s="33">
        <f t="shared" si="14"/>
        <v>0</v>
      </c>
      <c r="N199" t="s">
        <v>292</v>
      </c>
      <c r="O199">
        <f t="shared" si="15"/>
        <v>0</v>
      </c>
      <c r="P199">
        <f t="shared" si="16"/>
        <v>0</v>
      </c>
      <c r="Q199">
        <f t="shared" si="17"/>
        <v>1</v>
      </c>
    </row>
    <row r="200" spans="1:17" x14ac:dyDescent="0.3">
      <c r="A200">
        <v>3</v>
      </c>
      <c r="B200" t="s">
        <v>140</v>
      </c>
      <c r="C200" s="77">
        <v>44829</v>
      </c>
      <c r="D200" s="1"/>
      <c r="E200" t="s">
        <v>237</v>
      </c>
      <c r="F200" t="s">
        <v>293</v>
      </c>
      <c r="G200" t="s">
        <v>17</v>
      </c>
      <c r="H200" t="s">
        <v>28</v>
      </c>
      <c r="I200">
        <v>4.5</v>
      </c>
      <c r="J200">
        <v>80</v>
      </c>
      <c r="K200" s="33">
        <v>152.72</v>
      </c>
      <c r="L200" s="33">
        <f t="shared" si="14"/>
        <v>72.72</v>
      </c>
      <c r="N200" t="s">
        <v>224</v>
      </c>
      <c r="O200">
        <f t="shared" si="15"/>
        <v>1</v>
      </c>
      <c r="P200">
        <f t="shared" si="16"/>
        <v>0</v>
      </c>
      <c r="Q200">
        <f t="shared" si="17"/>
        <v>0</v>
      </c>
    </row>
    <row r="201" spans="1:17" x14ac:dyDescent="0.3">
      <c r="A201">
        <v>3</v>
      </c>
      <c r="B201" t="s">
        <v>140</v>
      </c>
      <c r="C201" s="77">
        <v>44829</v>
      </c>
      <c r="D201" s="1"/>
      <c r="E201" t="s">
        <v>237</v>
      </c>
      <c r="F201" t="s">
        <v>293</v>
      </c>
      <c r="G201" t="s">
        <v>17</v>
      </c>
      <c r="H201" t="s">
        <v>32</v>
      </c>
      <c r="I201">
        <v>185</v>
      </c>
      <c r="J201">
        <v>80</v>
      </c>
      <c r="K201" s="33">
        <v>228</v>
      </c>
      <c r="L201" s="33">
        <f t="shared" si="14"/>
        <v>148</v>
      </c>
      <c r="N201" t="s">
        <v>224</v>
      </c>
      <c r="O201">
        <f t="shared" si="15"/>
        <v>1</v>
      </c>
      <c r="P201">
        <f t="shared" si="16"/>
        <v>0</v>
      </c>
      <c r="Q201">
        <f t="shared" si="17"/>
        <v>0</v>
      </c>
    </row>
    <row r="202" spans="1:17" x14ac:dyDescent="0.3">
      <c r="A202">
        <v>3</v>
      </c>
      <c r="B202" t="s">
        <v>140</v>
      </c>
      <c r="C202" s="77">
        <v>44829</v>
      </c>
      <c r="D202" s="1"/>
      <c r="E202" t="s">
        <v>237</v>
      </c>
      <c r="F202" t="s">
        <v>293</v>
      </c>
      <c r="G202" t="s">
        <v>205</v>
      </c>
      <c r="H202" t="s">
        <v>20</v>
      </c>
      <c r="I202">
        <v>26.5</v>
      </c>
      <c r="J202">
        <v>80</v>
      </c>
      <c r="K202" s="33">
        <v>0</v>
      </c>
      <c r="L202" s="33">
        <f t="shared" si="14"/>
        <v>-80</v>
      </c>
      <c r="N202" t="s">
        <v>116</v>
      </c>
      <c r="O202">
        <f t="shared" si="15"/>
        <v>0</v>
      </c>
      <c r="P202">
        <f t="shared" si="16"/>
        <v>1</v>
      </c>
      <c r="Q202">
        <f t="shared" si="17"/>
        <v>0</v>
      </c>
    </row>
    <row r="203" spans="1:17" x14ac:dyDescent="0.3">
      <c r="A203">
        <v>3</v>
      </c>
      <c r="B203" t="s">
        <v>140</v>
      </c>
      <c r="C203" s="77">
        <v>44829</v>
      </c>
      <c r="D203" s="1"/>
      <c r="E203" t="s">
        <v>294</v>
      </c>
      <c r="F203" t="s">
        <v>295</v>
      </c>
      <c r="G203" t="s">
        <v>17</v>
      </c>
      <c r="H203" t="s">
        <v>28</v>
      </c>
      <c r="I203">
        <v>2.5</v>
      </c>
      <c r="J203">
        <v>80</v>
      </c>
      <c r="K203" s="33">
        <v>0</v>
      </c>
      <c r="L203" s="33">
        <f t="shared" si="14"/>
        <v>-80</v>
      </c>
      <c r="N203" t="s">
        <v>224</v>
      </c>
      <c r="O203">
        <f t="shared" si="15"/>
        <v>0</v>
      </c>
      <c r="P203">
        <f t="shared" si="16"/>
        <v>1</v>
      </c>
      <c r="Q203">
        <f t="shared" si="17"/>
        <v>0</v>
      </c>
    </row>
    <row r="204" spans="1:17" x14ac:dyDescent="0.3">
      <c r="A204">
        <v>3</v>
      </c>
      <c r="B204" t="s">
        <v>140</v>
      </c>
      <c r="C204" s="77">
        <v>44829</v>
      </c>
      <c r="D204" s="1"/>
      <c r="E204" t="s">
        <v>294</v>
      </c>
      <c r="F204" t="s">
        <v>295</v>
      </c>
      <c r="G204" t="s">
        <v>17</v>
      </c>
      <c r="H204" t="s">
        <v>32</v>
      </c>
      <c r="I204">
        <v>120</v>
      </c>
      <c r="J204">
        <v>80</v>
      </c>
      <c r="K204" s="33">
        <v>0</v>
      </c>
      <c r="L204" s="33">
        <f t="shared" si="14"/>
        <v>-80</v>
      </c>
      <c r="N204" t="s">
        <v>224</v>
      </c>
      <c r="O204">
        <f t="shared" si="15"/>
        <v>0</v>
      </c>
      <c r="P204">
        <f t="shared" si="16"/>
        <v>1</v>
      </c>
      <c r="Q204">
        <f t="shared" si="17"/>
        <v>0</v>
      </c>
    </row>
    <row r="205" spans="1:17" x14ac:dyDescent="0.3">
      <c r="A205">
        <v>3</v>
      </c>
      <c r="B205" t="s">
        <v>140</v>
      </c>
      <c r="C205" s="77">
        <v>44829</v>
      </c>
      <c r="D205" s="1"/>
      <c r="E205" t="s">
        <v>294</v>
      </c>
      <c r="G205" t="s">
        <v>17</v>
      </c>
      <c r="H205" t="s">
        <v>291</v>
      </c>
      <c r="I205">
        <v>20.5</v>
      </c>
      <c r="J205">
        <v>80</v>
      </c>
      <c r="K205" s="33">
        <v>149.56</v>
      </c>
      <c r="L205" s="33">
        <f t="shared" si="14"/>
        <v>69.56</v>
      </c>
      <c r="N205" t="s">
        <v>148</v>
      </c>
      <c r="O205">
        <f t="shared" si="15"/>
        <v>1</v>
      </c>
      <c r="P205">
        <f t="shared" si="16"/>
        <v>0</v>
      </c>
      <c r="Q205">
        <f t="shared" si="17"/>
        <v>0</v>
      </c>
    </row>
    <row r="206" spans="1:17" x14ac:dyDescent="0.3">
      <c r="A206">
        <v>3</v>
      </c>
      <c r="B206" t="s">
        <v>140</v>
      </c>
      <c r="C206" s="77">
        <v>44829</v>
      </c>
      <c r="D206" s="1"/>
      <c r="E206" t="s">
        <v>296</v>
      </c>
      <c r="F206" t="s">
        <v>297</v>
      </c>
      <c r="G206" t="s">
        <v>17</v>
      </c>
      <c r="H206" t="s">
        <v>28</v>
      </c>
      <c r="I206">
        <v>6</v>
      </c>
      <c r="J206">
        <v>100</v>
      </c>
      <c r="K206" s="33">
        <v>0</v>
      </c>
      <c r="L206" s="33">
        <f t="shared" si="14"/>
        <v>-100</v>
      </c>
      <c r="N206" t="s">
        <v>224</v>
      </c>
      <c r="O206">
        <f t="shared" ref="O206:O269" si="18">IF(L206&gt;0,1,0)</f>
        <v>0</v>
      </c>
      <c r="P206">
        <f t="shared" ref="P206:P269" si="19">IF(L206&lt;0,1,0)</f>
        <v>1</v>
      </c>
      <c r="Q206">
        <f t="shared" ref="Q206:Q269" si="20">IF(L206=0,1,0)</f>
        <v>0</v>
      </c>
    </row>
    <row r="207" spans="1:17" x14ac:dyDescent="0.3">
      <c r="A207">
        <v>3</v>
      </c>
      <c r="B207" t="s">
        <v>140</v>
      </c>
      <c r="C207" s="77">
        <v>44829</v>
      </c>
      <c r="D207" s="1"/>
      <c r="E207" t="s">
        <v>298</v>
      </c>
      <c r="F207" t="s">
        <v>299</v>
      </c>
      <c r="G207" t="s">
        <v>17</v>
      </c>
      <c r="H207" t="s">
        <v>28</v>
      </c>
      <c r="I207">
        <v>2</v>
      </c>
      <c r="J207">
        <v>100</v>
      </c>
      <c r="K207" s="33">
        <v>190.9</v>
      </c>
      <c r="L207" s="33">
        <f t="shared" si="14"/>
        <v>90.9</v>
      </c>
      <c r="N207" t="s">
        <v>224</v>
      </c>
      <c r="O207">
        <f t="shared" si="18"/>
        <v>1</v>
      </c>
      <c r="P207">
        <f t="shared" si="19"/>
        <v>0</v>
      </c>
      <c r="Q207">
        <f t="shared" si="20"/>
        <v>0</v>
      </c>
    </row>
    <row r="208" spans="1:17" x14ac:dyDescent="0.3">
      <c r="A208">
        <v>3</v>
      </c>
      <c r="B208" t="s">
        <v>140</v>
      </c>
      <c r="C208" s="77">
        <v>44829</v>
      </c>
      <c r="D208" s="1"/>
      <c r="E208" t="s">
        <v>298</v>
      </c>
      <c r="F208" t="s">
        <v>299</v>
      </c>
      <c r="G208" t="s">
        <v>17</v>
      </c>
      <c r="H208" t="s">
        <v>32</v>
      </c>
      <c r="I208">
        <v>105</v>
      </c>
      <c r="J208">
        <v>100</v>
      </c>
      <c r="K208" s="33">
        <v>205</v>
      </c>
      <c r="L208" s="33">
        <f t="shared" si="14"/>
        <v>105</v>
      </c>
      <c r="N208" t="s">
        <v>224</v>
      </c>
      <c r="O208">
        <f t="shared" si="18"/>
        <v>1</v>
      </c>
      <c r="P208">
        <f t="shared" si="19"/>
        <v>0</v>
      </c>
      <c r="Q208">
        <f t="shared" si="20"/>
        <v>0</v>
      </c>
    </row>
    <row r="209" spans="1:17" x14ac:dyDescent="0.3">
      <c r="A209">
        <v>3</v>
      </c>
      <c r="B209" t="s">
        <v>140</v>
      </c>
      <c r="C209" s="77">
        <v>44829</v>
      </c>
      <c r="D209" s="1"/>
      <c r="E209" t="s">
        <v>48</v>
      </c>
      <c r="F209" t="s">
        <v>300</v>
      </c>
      <c r="G209" t="s">
        <v>17</v>
      </c>
      <c r="H209" t="s">
        <v>28</v>
      </c>
      <c r="I209">
        <v>6.5</v>
      </c>
      <c r="J209">
        <v>100</v>
      </c>
      <c r="K209" s="33">
        <v>0</v>
      </c>
      <c r="L209" s="33">
        <f t="shared" si="14"/>
        <v>-100</v>
      </c>
      <c r="N209" t="s">
        <v>224</v>
      </c>
      <c r="O209">
        <f t="shared" si="18"/>
        <v>0</v>
      </c>
      <c r="P209">
        <f t="shared" si="19"/>
        <v>1</v>
      </c>
      <c r="Q209">
        <f t="shared" si="20"/>
        <v>0</v>
      </c>
    </row>
    <row r="210" spans="1:17" x14ac:dyDescent="0.3">
      <c r="A210">
        <v>3</v>
      </c>
      <c r="B210" t="s">
        <v>140</v>
      </c>
      <c r="C210" s="77">
        <v>44829</v>
      </c>
      <c r="D210" s="1"/>
      <c r="E210" t="s">
        <v>48</v>
      </c>
      <c r="F210" t="s">
        <v>300</v>
      </c>
      <c r="G210" t="s">
        <v>205</v>
      </c>
      <c r="H210" t="s">
        <v>20</v>
      </c>
      <c r="I210">
        <v>23.5</v>
      </c>
      <c r="L210" s="33">
        <f t="shared" si="14"/>
        <v>0</v>
      </c>
      <c r="N210" t="s">
        <v>116</v>
      </c>
      <c r="O210">
        <f t="shared" si="18"/>
        <v>0</v>
      </c>
      <c r="P210">
        <f t="shared" si="19"/>
        <v>0</v>
      </c>
      <c r="Q210">
        <f t="shared" si="20"/>
        <v>1</v>
      </c>
    </row>
    <row r="211" spans="1:17" x14ac:dyDescent="0.3">
      <c r="A211">
        <v>3</v>
      </c>
      <c r="B211" t="s">
        <v>140</v>
      </c>
      <c r="C211" s="77">
        <v>44829</v>
      </c>
      <c r="D211" s="1"/>
      <c r="E211" t="s">
        <v>301</v>
      </c>
      <c r="G211" t="s">
        <v>17</v>
      </c>
      <c r="H211" t="s">
        <v>302</v>
      </c>
      <c r="I211">
        <v>26.5</v>
      </c>
      <c r="J211">
        <v>100</v>
      </c>
      <c r="K211" s="33">
        <v>195.23</v>
      </c>
      <c r="L211" s="33">
        <f t="shared" si="14"/>
        <v>95.22999999999999</v>
      </c>
      <c r="N211" t="s">
        <v>142</v>
      </c>
      <c r="O211">
        <f t="shared" si="18"/>
        <v>1</v>
      </c>
      <c r="P211">
        <f t="shared" si="19"/>
        <v>0</v>
      </c>
      <c r="Q211">
        <f t="shared" si="20"/>
        <v>0</v>
      </c>
    </row>
    <row r="212" spans="1:17" x14ac:dyDescent="0.3">
      <c r="A212">
        <v>3</v>
      </c>
      <c r="B212" t="s">
        <v>140</v>
      </c>
      <c r="C212" s="77">
        <v>44829</v>
      </c>
      <c r="D212" s="1"/>
      <c r="E212" t="s">
        <v>303</v>
      </c>
      <c r="F212" t="s">
        <v>301</v>
      </c>
      <c r="G212" t="s">
        <v>17</v>
      </c>
      <c r="H212" t="s">
        <v>28</v>
      </c>
      <c r="I212">
        <v>6.5</v>
      </c>
      <c r="J212">
        <v>100</v>
      </c>
      <c r="K212" s="33">
        <v>190.9</v>
      </c>
      <c r="L212" s="33">
        <f t="shared" si="14"/>
        <v>90.9</v>
      </c>
      <c r="N212" t="s">
        <v>304</v>
      </c>
      <c r="O212">
        <f t="shared" si="18"/>
        <v>1</v>
      </c>
      <c r="P212">
        <f t="shared" si="19"/>
        <v>0</v>
      </c>
      <c r="Q212">
        <f t="shared" si="20"/>
        <v>0</v>
      </c>
    </row>
    <row r="213" spans="1:17" x14ac:dyDescent="0.3">
      <c r="A213">
        <v>3</v>
      </c>
      <c r="B213" t="s">
        <v>140</v>
      </c>
      <c r="C213" s="77">
        <v>44829</v>
      </c>
      <c r="D213" s="1"/>
      <c r="E213" t="s">
        <v>305</v>
      </c>
      <c r="F213" t="s">
        <v>306</v>
      </c>
      <c r="G213" t="s">
        <v>205</v>
      </c>
      <c r="H213" t="s">
        <v>28</v>
      </c>
      <c r="I213">
        <v>3</v>
      </c>
      <c r="J213">
        <v>100</v>
      </c>
      <c r="L213" s="33">
        <f t="shared" si="14"/>
        <v>-100</v>
      </c>
      <c r="N213" t="s">
        <v>224</v>
      </c>
      <c r="O213">
        <f t="shared" si="18"/>
        <v>0</v>
      </c>
      <c r="P213">
        <f t="shared" si="19"/>
        <v>1</v>
      </c>
      <c r="Q213">
        <f t="shared" si="20"/>
        <v>0</v>
      </c>
    </row>
    <row r="214" spans="1:17" x14ac:dyDescent="0.3">
      <c r="A214">
        <v>3</v>
      </c>
      <c r="B214" t="s">
        <v>140</v>
      </c>
      <c r="C214" s="77">
        <v>44829</v>
      </c>
      <c r="D214" s="1"/>
      <c r="E214" t="s">
        <v>305</v>
      </c>
      <c r="F214" t="s">
        <v>306</v>
      </c>
      <c r="G214" t="s">
        <v>17</v>
      </c>
      <c r="H214" t="s">
        <v>32</v>
      </c>
      <c r="I214">
        <v>160</v>
      </c>
      <c r="J214">
        <v>100</v>
      </c>
      <c r="L214" s="33">
        <f t="shared" si="14"/>
        <v>-100</v>
      </c>
      <c r="N214" t="s">
        <v>224</v>
      </c>
      <c r="O214">
        <f t="shared" si="18"/>
        <v>0</v>
      </c>
      <c r="P214">
        <f t="shared" si="19"/>
        <v>1</v>
      </c>
      <c r="Q214">
        <f t="shared" si="20"/>
        <v>0</v>
      </c>
    </row>
    <row r="215" spans="1:17" x14ac:dyDescent="0.3">
      <c r="A215">
        <v>3</v>
      </c>
      <c r="B215" t="s">
        <v>140</v>
      </c>
      <c r="C215" s="77">
        <v>44829</v>
      </c>
      <c r="D215" s="1"/>
      <c r="E215" t="s">
        <v>306</v>
      </c>
      <c r="F215" t="s">
        <v>305</v>
      </c>
      <c r="G215" t="s">
        <v>205</v>
      </c>
      <c r="H215" t="s">
        <v>20</v>
      </c>
      <c r="I215">
        <v>25.5</v>
      </c>
      <c r="L215" s="33">
        <f t="shared" si="14"/>
        <v>0</v>
      </c>
      <c r="N215" t="s">
        <v>307</v>
      </c>
      <c r="O215">
        <f t="shared" si="18"/>
        <v>0</v>
      </c>
      <c r="P215">
        <f t="shared" si="19"/>
        <v>0</v>
      </c>
      <c r="Q215">
        <f t="shared" si="20"/>
        <v>1</v>
      </c>
    </row>
    <row r="216" spans="1:17" x14ac:dyDescent="0.3">
      <c r="A216">
        <v>3</v>
      </c>
      <c r="B216" t="s">
        <v>140</v>
      </c>
      <c r="C216" s="77">
        <v>44829</v>
      </c>
      <c r="D216" s="1"/>
      <c r="E216" t="s">
        <v>308</v>
      </c>
      <c r="F216" t="s">
        <v>309</v>
      </c>
      <c r="G216" t="s">
        <v>17</v>
      </c>
      <c r="H216" t="s">
        <v>24</v>
      </c>
      <c r="I216">
        <v>42</v>
      </c>
      <c r="J216">
        <v>100</v>
      </c>
      <c r="L216" s="33">
        <f t="shared" si="14"/>
        <v>-100</v>
      </c>
      <c r="N216" t="s">
        <v>171</v>
      </c>
      <c r="O216">
        <f t="shared" si="18"/>
        <v>0</v>
      </c>
      <c r="P216">
        <f t="shared" si="19"/>
        <v>1</v>
      </c>
      <c r="Q216">
        <f t="shared" si="20"/>
        <v>0</v>
      </c>
    </row>
    <row r="217" spans="1:17" x14ac:dyDescent="0.3">
      <c r="A217">
        <v>3</v>
      </c>
      <c r="B217" t="s">
        <v>140</v>
      </c>
      <c r="C217" s="77">
        <v>44829</v>
      </c>
      <c r="D217" s="1"/>
      <c r="E217" t="s">
        <v>308</v>
      </c>
      <c r="G217" t="s">
        <v>17</v>
      </c>
      <c r="H217" t="s">
        <v>291</v>
      </c>
      <c r="I217">
        <v>20.5</v>
      </c>
      <c r="J217">
        <v>100</v>
      </c>
      <c r="L217" s="33">
        <f t="shared" si="14"/>
        <v>-100</v>
      </c>
      <c r="N217" t="s">
        <v>307</v>
      </c>
      <c r="O217">
        <f t="shared" si="18"/>
        <v>0</v>
      </c>
      <c r="P217">
        <f t="shared" si="19"/>
        <v>1</v>
      </c>
      <c r="Q217">
        <f t="shared" si="20"/>
        <v>0</v>
      </c>
    </row>
    <row r="218" spans="1:17" x14ac:dyDescent="0.3">
      <c r="A218">
        <v>3</v>
      </c>
      <c r="B218" t="s">
        <v>140</v>
      </c>
      <c r="C218" s="77">
        <v>44829</v>
      </c>
      <c r="D218" s="1"/>
      <c r="E218" t="s">
        <v>309</v>
      </c>
      <c r="G218" t="s">
        <v>17</v>
      </c>
      <c r="H218" t="s">
        <v>291</v>
      </c>
      <c r="I218">
        <v>21.5</v>
      </c>
      <c r="J218">
        <v>100</v>
      </c>
      <c r="L218" s="33">
        <f t="shared" si="14"/>
        <v>-100</v>
      </c>
      <c r="N218" t="s">
        <v>307</v>
      </c>
      <c r="O218">
        <f t="shared" si="18"/>
        <v>0</v>
      </c>
      <c r="P218">
        <f t="shared" si="19"/>
        <v>1</v>
      </c>
      <c r="Q218">
        <f t="shared" si="20"/>
        <v>0</v>
      </c>
    </row>
    <row r="219" spans="1:17" x14ac:dyDescent="0.3">
      <c r="A219">
        <v>3</v>
      </c>
      <c r="B219" t="s">
        <v>140</v>
      </c>
      <c r="C219" s="77">
        <v>44829</v>
      </c>
      <c r="D219" s="1"/>
      <c r="E219" t="s">
        <v>310</v>
      </c>
      <c r="F219" t="s">
        <v>311</v>
      </c>
      <c r="G219" t="s">
        <v>17</v>
      </c>
      <c r="H219" t="s">
        <v>28</v>
      </c>
      <c r="I219">
        <v>4</v>
      </c>
      <c r="J219">
        <v>80</v>
      </c>
      <c r="K219" s="33">
        <v>80</v>
      </c>
      <c r="L219" s="33">
        <f t="shared" si="14"/>
        <v>0</v>
      </c>
      <c r="N219" t="s">
        <v>307</v>
      </c>
      <c r="O219">
        <f t="shared" si="18"/>
        <v>0</v>
      </c>
      <c r="P219">
        <f t="shared" si="19"/>
        <v>0</v>
      </c>
      <c r="Q219">
        <f t="shared" si="20"/>
        <v>1</v>
      </c>
    </row>
    <row r="220" spans="1:17" x14ac:dyDescent="0.3">
      <c r="A220">
        <v>3</v>
      </c>
      <c r="B220" t="s">
        <v>140</v>
      </c>
      <c r="C220" s="77">
        <v>44829</v>
      </c>
      <c r="D220" s="1"/>
      <c r="E220" t="s">
        <v>312</v>
      </c>
      <c r="F220" t="s">
        <v>313</v>
      </c>
      <c r="G220" t="s">
        <v>17</v>
      </c>
      <c r="H220" t="s">
        <v>28</v>
      </c>
      <c r="I220">
        <v>1.5</v>
      </c>
      <c r="J220">
        <v>100</v>
      </c>
      <c r="K220" s="33">
        <v>190.91</v>
      </c>
      <c r="L220" s="33">
        <f t="shared" si="14"/>
        <v>90.91</v>
      </c>
      <c r="M220" t="s">
        <v>190</v>
      </c>
      <c r="N220" t="s">
        <v>224</v>
      </c>
      <c r="O220">
        <f t="shared" si="18"/>
        <v>1</v>
      </c>
      <c r="P220">
        <f t="shared" si="19"/>
        <v>0</v>
      </c>
      <c r="Q220">
        <f t="shared" si="20"/>
        <v>0</v>
      </c>
    </row>
    <row r="221" spans="1:17" x14ac:dyDescent="0.3">
      <c r="A221">
        <v>3</v>
      </c>
      <c r="B221" t="s">
        <v>140</v>
      </c>
      <c r="C221" s="77">
        <v>44829</v>
      </c>
      <c r="D221" s="1"/>
      <c r="E221" t="s">
        <v>312</v>
      </c>
      <c r="F221" t="s">
        <v>313</v>
      </c>
      <c r="G221" t="s">
        <v>17</v>
      </c>
      <c r="H221" t="s">
        <v>32</v>
      </c>
      <c r="I221">
        <v>110</v>
      </c>
      <c r="L221" s="33">
        <f t="shared" si="14"/>
        <v>0</v>
      </c>
      <c r="N221" t="s">
        <v>224</v>
      </c>
      <c r="O221">
        <f t="shared" si="18"/>
        <v>0</v>
      </c>
      <c r="P221">
        <f t="shared" si="19"/>
        <v>0</v>
      </c>
      <c r="Q221">
        <f t="shared" si="20"/>
        <v>1</v>
      </c>
    </row>
    <row r="222" spans="1:17" x14ac:dyDescent="0.3">
      <c r="A222">
        <v>3</v>
      </c>
      <c r="B222" t="s">
        <v>140</v>
      </c>
      <c r="C222" s="77">
        <v>44829</v>
      </c>
      <c r="D222" s="1"/>
      <c r="E222" t="s">
        <v>312</v>
      </c>
      <c r="G222" t="s">
        <v>17</v>
      </c>
      <c r="H222" t="s">
        <v>291</v>
      </c>
      <c r="I222">
        <v>22.5</v>
      </c>
      <c r="J222">
        <v>100</v>
      </c>
      <c r="L222" s="33">
        <f t="shared" si="14"/>
        <v>-100</v>
      </c>
      <c r="N222" t="s">
        <v>307</v>
      </c>
      <c r="O222">
        <f t="shared" si="18"/>
        <v>0</v>
      </c>
      <c r="P222">
        <f t="shared" si="19"/>
        <v>1</v>
      </c>
      <c r="Q222">
        <f t="shared" si="20"/>
        <v>0</v>
      </c>
    </row>
    <row r="223" spans="1:17" x14ac:dyDescent="0.3">
      <c r="A223">
        <v>3</v>
      </c>
      <c r="B223" t="s">
        <v>140</v>
      </c>
      <c r="C223" s="77">
        <v>44830</v>
      </c>
      <c r="D223" s="1"/>
      <c r="E223" t="s">
        <v>314</v>
      </c>
      <c r="F223" t="s">
        <v>315</v>
      </c>
      <c r="G223" t="s">
        <v>17</v>
      </c>
      <c r="H223" t="s">
        <v>32</v>
      </c>
      <c r="I223">
        <v>-110</v>
      </c>
      <c r="J223">
        <v>100</v>
      </c>
      <c r="L223" s="33">
        <f t="shared" si="14"/>
        <v>-100</v>
      </c>
      <c r="N223" s="21" t="s">
        <v>316</v>
      </c>
      <c r="O223">
        <f t="shared" si="18"/>
        <v>0</v>
      </c>
      <c r="P223">
        <f t="shared" si="19"/>
        <v>1</v>
      </c>
      <c r="Q223">
        <f t="shared" si="20"/>
        <v>0</v>
      </c>
    </row>
    <row r="224" spans="1:17" x14ac:dyDescent="0.3">
      <c r="A224">
        <v>4</v>
      </c>
      <c r="B224" t="s">
        <v>14</v>
      </c>
      <c r="C224" s="77">
        <v>44835</v>
      </c>
      <c r="D224">
        <v>7.3</v>
      </c>
      <c r="E224" t="s">
        <v>15</v>
      </c>
      <c r="F224" t="s">
        <v>16</v>
      </c>
      <c r="G224" t="s">
        <v>17</v>
      </c>
      <c r="H224" t="s">
        <v>18</v>
      </c>
      <c r="I224">
        <v>270</v>
      </c>
      <c r="J224" s="68">
        <v>80</v>
      </c>
      <c r="K224" s="3">
        <v>0</v>
      </c>
      <c r="L224" s="3">
        <f>K224-J224</f>
        <v>-80</v>
      </c>
      <c r="N224" t="s">
        <v>19</v>
      </c>
      <c r="O224">
        <f t="shared" si="18"/>
        <v>0</v>
      </c>
      <c r="P224">
        <f t="shared" si="19"/>
        <v>1</v>
      </c>
      <c r="Q224">
        <f t="shared" si="20"/>
        <v>0</v>
      </c>
    </row>
    <row r="225" spans="1:17" x14ac:dyDescent="0.3">
      <c r="A225">
        <v>4</v>
      </c>
      <c r="B225" t="s">
        <v>14</v>
      </c>
      <c r="C225" s="77">
        <v>44835</v>
      </c>
      <c r="D225">
        <v>7.3</v>
      </c>
      <c r="E225" t="s">
        <v>15</v>
      </c>
      <c r="F225" t="s">
        <v>16</v>
      </c>
      <c r="G225" t="s">
        <v>191</v>
      </c>
      <c r="H225" t="s">
        <v>20</v>
      </c>
      <c r="I225">
        <v>2.75</v>
      </c>
      <c r="J225" s="68">
        <v>80</v>
      </c>
      <c r="K225" s="3">
        <v>0</v>
      </c>
      <c r="L225" s="3">
        <f t="shared" ref="L225:L289" si="21">K225-J225</f>
        <v>-80</v>
      </c>
      <c r="N225" t="s">
        <v>21</v>
      </c>
      <c r="O225">
        <f t="shared" si="18"/>
        <v>0</v>
      </c>
      <c r="P225">
        <f t="shared" si="19"/>
        <v>1</v>
      </c>
      <c r="Q225">
        <f t="shared" si="20"/>
        <v>0</v>
      </c>
    </row>
    <row r="226" spans="1:17" x14ac:dyDescent="0.3">
      <c r="A226">
        <v>4</v>
      </c>
      <c r="B226" t="s">
        <v>14</v>
      </c>
      <c r="C226" s="77">
        <v>44835</v>
      </c>
      <c r="D226">
        <v>10</v>
      </c>
      <c r="E226" t="s">
        <v>22</v>
      </c>
      <c r="F226" t="s">
        <v>23</v>
      </c>
      <c r="G226" t="s">
        <v>17</v>
      </c>
      <c r="H226" t="s">
        <v>24</v>
      </c>
      <c r="I226">
        <v>2.5</v>
      </c>
      <c r="J226" s="68">
        <v>80</v>
      </c>
      <c r="K226" s="3">
        <v>0</v>
      </c>
      <c r="L226" s="3">
        <f t="shared" si="21"/>
        <v>-80</v>
      </c>
      <c r="N226" t="s">
        <v>25</v>
      </c>
      <c r="O226">
        <f t="shared" si="18"/>
        <v>0</v>
      </c>
      <c r="P226">
        <f t="shared" si="19"/>
        <v>1</v>
      </c>
      <c r="Q226">
        <f t="shared" si="20"/>
        <v>0</v>
      </c>
    </row>
    <row r="227" spans="1:17" x14ac:dyDescent="0.3">
      <c r="A227">
        <v>4</v>
      </c>
      <c r="B227" t="s">
        <v>14</v>
      </c>
      <c r="C227" s="77">
        <v>44835</v>
      </c>
      <c r="D227">
        <v>10</v>
      </c>
      <c r="E227" t="s">
        <v>26</v>
      </c>
      <c r="F227" t="s">
        <v>27</v>
      </c>
      <c r="G227" t="s">
        <v>17</v>
      </c>
      <c r="H227" t="s">
        <v>28</v>
      </c>
      <c r="I227">
        <f>1/2</f>
        <v>0.5</v>
      </c>
      <c r="J227" s="68">
        <v>80</v>
      </c>
      <c r="K227" s="3">
        <v>0</v>
      </c>
      <c r="L227" s="3">
        <f t="shared" si="21"/>
        <v>-80</v>
      </c>
      <c r="N227" t="s">
        <v>25</v>
      </c>
      <c r="O227">
        <f t="shared" si="18"/>
        <v>0</v>
      </c>
      <c r="P227">
        <f t="shared" si="19"/>
        <v>1</v>
      </c>
      <c r="Q227">
        <f t="shared" si="20"/>
        <v>0</v>
      </c>
    </row>
    <row r="228" spans="1:17" x14ac:dyDescent="0.3">
      <c r="A228">
        <v>4</v>
      </c>
      <c r="B228" t="s">
        <v>14</v>
      </c>
      <c r="C228" s="77">
        <v>44835</v>
      </c>
      <c r="D228">
        <v>10</v>
      </c>
      <c r="E228" t="s">
        <v>29</v>
      </c>
      <c r="F228" t="s">
        <v>27</v>
      </c>
      <c r="G228" t="s">
        <v>17</v>
      </c>
      <c r="H228" t="s">
        <v>24</v>
      </c>
      <c r="I228">
        <v>2.5</v>
      </c>
      <c r="J228" s="68">
        <v>80</v>
      </c>
      <c r="K228" s="3">
        <v>160</v>
      </c>
      <c r="L228" s="3">
        <f t="shared" si="21"/>
        <v>80</v>
      </c>
      <c r="N228" t="s">
        <v>25</v>
      </c>
      <c r="O228">
        <f t="shared" si="18"/>
        <v>1</v>
      </c>
      <c r="P228">
        <f t="shared" si="19"/>
        <v>0</v>
      </c>
      <c r="Q228">
        <f t="shared" si="20"/>
        <v>0</v>
      </c>
    </row>
    <row r="229" spans="1:17" x14ac:dyDescent="0.3">
      <c r="A229">
        <v>4</v>
      </c>
      <c r="B229" t="s">
        <v>14</v>
      </c>
      <c r="C229" s="77">
        <v>44835</v>
      </c>
      <c r="D229">
        <v>10</v>
      </c>
      <c r="E229" t="s">
        <v>30</v>
      </c>
      <c r="F229" t="s">
        <v>31</v>
      </c>
      <c r="G229" t="s">
        <v>17</v>
      </c>
      <c r="H229" t="s">
        <v>32</v>
      </c>
      <c r="I229">
        <v>200</v>
      </c>
      <c r="J229" s="68">
        <v>80</v>
      </c>
      <c r="K229" s="3">
        <v>0</v>
      </c>
      <c r="L229" s="3">
        <f t="shared" si="21"/>
        <v>-80</v>
      </c>
      <c r="N229" t="s">
        <v>33</v>
      </c>
      <c r="O229">
        <f t="shared" si="18"/>
        <v>0</v>
      </c>
      <c r="P229">
        <f t="shared" si="19"/>
        <v>1</v>
      </c>
      <c r="Q229">
        <f t="shared" si="20"/>
        <v>0</v>
      </c>
    </row>
    <row r="230" spans="1:17" x14ac:dyDescent="0.3">
      <c r="A230">
        <v>4</v>
      </c>
      <c r="B230" t="s">
        <v>14</v>
      </c>
      <c r="C230" s="77">
        <v>44835</v>
      </c>
      <c r="D230">
        <v>10</v>
      </c>
      <c r="E230" t="s">
        <v>30</v>
      </c>
      <c r="F230" t="s">
        <v>31</v>
      </c>
      <c r="G230" t="s">
        <v>17</v>
      </c>
      <c r="H230" t="s">
        <v>24</v>
      </c>
      <c r="I230">
        <v>2.5</v>
      </c>
      <c r="J230" s="68">
        <v>75</v>
      </c>
      <c r="K230" s="3">
        <v>0</v>
      </c>
      <c r="L230" s="3">
        <f t="shared" si="21"/>
        <v>-75</v>
      </c>
      <c r="M230" t="s">
        <v>190</v>
      </c>
      <c r="N230" t="s">
        <v>25</v>
      </c>
      <c r="O230">
        <f t="shared" si="18"/>
        <v>0</v>
      </c>
      <c r="P230">
        <f t="shared" si="19"/>
        <v>1</v>
      </c>
      <c r="Q230">
        <f t="shared" si="20"/>
        <v>0</v>
      </c>
    </row>
    <row r="231" spans="1:17" x14ac:dyDescent="0.3">
      <c r="A231">
        <v>4</v>
      </c>
      <c r="B231" t="s">
        <v>14</v>
      </c>
      <c r="C231" s="77">
        <v>44835</v>
      </c>
      <c r="D231">
        <v>10</v>
      </c>
      <c r="E231" t="s">
        <v>34</v>
      </c>
      <c r="F231" t="s">
        <v>35</v>
      </c>
      <c r="G231" t="s">
        <v>17</v>
      </c>
      <c r="H231" t="s">
        <v>18</v>
      </c>
      <c r="I231">
        <v>235</v>
      </c>
      <c r="J231" s="68"/>
      <c r="K231" s="3"/>
      <c r="L231" s="3">
        <f t="shared" si="21"/>
        <v>0</v>
      </c>
      <c r="N231" t="s">
        <v>19</v>
      </c>
      <c r="O231">
        <f t="shared" si="18"/>
        <v>0</v>
      </c>
      <c r="P231">
        <f t="shared" si="19"/>
        <v>0</v>
      </c>
      <c r="Q231">
        <f t="shared" si="20"/>
        <v>1</v>
      </c>
    </row>
    <row r="232" spans="1:17" x14ac:dyDescent="0.3">
      <c r="A232">
        <v>4</v>
      </c>
      <c r="B232" t="s">
        <v>14</v>
      </c>
      <c r="C232" s="77">
        <v>44835</v>
      </c>
      <c r="D232">
        <v>12.3</v>
      </c>
      <c r="E232" t="s">
        <v>36</v>
      </c>
      <c r="F232" t="s">
        <v>37</v>
      </c>
      <c r="G232" t="s">
        <v>17</v>
      </c>
      <c r="H232" t="s">
        <v>28</v>
      </c>
      <c r="I232">
        <f>1/2</f>
        <v>0.5</v>
      </c>
      <c r="J232" s="68">
        <v>80</v>
      </c>
      <c r="K232" s="3">
        <v>0</v>
      </c>
      <c r="L232" s="3">
        <f t="shared" si="21"/>
        <v>-80</v>
      </c>
      <c r="N232" t="s">
        <v>25</v>
      </c>
      <c r="O232">
        <f t="shared" si="18"/>
        <v>0</v>
      </c>
      <c r="P232">
        <f t="shared" si="19"/>
        <v>1</v>
      </c>
      <c r="Q232">
        <f t="shared" si="20"/>
        <v>0</v>
      </c>
    </row>
    <row r="233" spans="1:17" x14ac:dyDescent="0.3">
      <c r="A233">
        <v>4</v>
      </c>
      <c r="B233" t="s">
        <v>14</v>
      </c>
      <c r="C233" s="77">
        <v>44835</v>
      </c>
      <c r="D233">
        <v>0</v>
      </c>
      <c r="E233" t="s">
        <v>37</v>
      </c>
      <c r="F233" t="s">
        <v>36</v>
      </c>
      <c r="G233" t="s">
        <v>17</v>
      </c>
      <c r="H233" t="s">
        <v>20</v>
      </c>
      <c r="I233">
        <v>2.5</v>
      </c>
      <c r="J233" s="68"/>
      <c r="K233" s="3"/>
      <c r="L233" s="3">
        <f t="shared" si="21"/>
        <v>0</v>
      </c>
      <c r="N233" t="s">
        <v>25</v>
      </c>
      <c r="O233">
        <f t="shared" si="18"/>
        <v>0</v>
      </c>
      <c r="P233">
        <f t="shared" si="19"/>
        <v>0</v>
      </c>
      <c r="Q233">
        <f t="shared" si="20"/>
        <v>1</v>
      </c>
    </row>
    <row r="234" spans="1:17" x14ac:dyDescent="0.3">
      <c r="A234">
        <v>4</v>
      </c>
      <c r="B234" t="s">
        <v>14</v>
      </c>
      <c r="C234" s="77">
        <v>44835</v>
      </c>
      <c r="D234">
        <v>10</v>
      </c>
      <c r="E234" t="s">
        <v>38</v>
      </c>
      <c r="F234" t="s">
        <v>39</v>
      </c>
      <c r="G234" t="s">
        <v>17</v>
      </c>
      <c r="H234" t="s">
        <v>28</v>
      </c>
      <c r="I234">
        <v>1.5</v>
      </c>
      <c r="J234" s="68">
        <v>80</v>
      </c>
      <c r="K234" s="3">
        <v>144</v>
      </c>
      <c r="L234" s="3">
        <f t="shared" si="21"/>
        <v>64</v>
      </c>
      <c r="N234" t="s">
        <v>25</v>
      </c>
      <c r="O234">
        <f t="shared" si="18"/>
        <v>1</v>
      </c>
      <c r="P234">
        <f t="shared" si="19"/>
        <v>0</v>
      </c>
      <c r="Q234">
        <f t="shared" si="20"/>
        <v>0</v>
      </c>
    </row>
    <row r="235" spans="1:17" x14ac:dyDescent="0.3">
      <c r="A235">
        <v>4</v>
      </c>
      <c r="B235" t="s">
        <v>14</v>
      </c>
      <c r="C235" s="77">
        <v>44836</v>
      </c>
      <c r="D235">
        <v>0</v>
      </c>
      <c r="E235" t="s">
        <v>40</v>
      </c>
      <c r="F235" t="s">
        <v>41</v>
      </c>
      <c r="G235" t="s">
        <v>17</v>
      </c>
      <c r="H235" t="s">
        <v>198</v>
      </c>
      <c r="I235" s="78" t="s">
        <v>199</v>
      </c>
      <c r="J235" s="68">
        <v>80</v>
      </c>
      <c r="K235" s="3">
        <v>0</v>
      </c>
      <c r="L235" s="3">
        <f t="shared" si="21"/>
        <v>-80</v>
      </c>
      <c r="N235" t="s">
        <v>25</v>
      </c>
      <c r="O235">
        <f t="shared" si="18"/>
        <v>0</v>
      </c>
      <c r="P235">
        <f t="shared" si="19"/>
        <v>1</v>
      </c>
      <c r="Q235">
        <f t="shared" si="20"/>
        <v>0</v>
      </c>
    </row>
    <row r="236" spans="1:17" x14ac:dyDescent="0.3">
      <c r="A236">
        <v>4</v>
      </c>
      <c r="B236" t="s">
        <v>14</v>
      </c>
      <c r="C236" s="77">
        <v>44836</v>
      </c>
      <c r="D236">
        <v>0</v>
      </c>
      <c r="E236" t="s">
        <v>40</v>
      </c>
      <c r="F236" t="s">
        <v>41</v>
      </c>
      <c r="G236" t="s">
        <v>17</v>
      </c>
      <c r="H236" t="s">
        <v>198</v>
      </c>
      <c r="I236" s="21" t="s">
        <v>200</v>
      </c>
      <c r="J236" s="68">
        <v>80</v>
      </c>
      <c r="K236" s="3">
        <v>0</v>
      </c>
      <c r="L236" s="3">
        <f t="shared" si="21"/>
        <v>-80</v>
      </c>
      <c r="N236" t="s">
        <v>25</v>
      </c>
      <c r="O236">
        <f t="shared" si="18"/>
        <v>0</v>
      </c>
      <c r="P236">
        <f t="shared" si="19"/>
        <v>1</v>
      </c>
      <c r="Q236">
        <f t="shared" si="20"/>
        <v>0</v>
      </c>
    </row>
    <row r="237" spans="1:17" x14ac:dyDescent="0.3">
      <c r="A237">
        <v>4</v>
      </c>
      <c r="B237" t="s">
        <v>14</v>
      </c>
      <c r="C237" s="77">
        <v>44836</v>
      </c>
      <c r="D237">
        <v>0</v>
      </c>
      <c r="E237" t="s">
        <v>42</v>
      </c>
      <c r="F237" t="s">
        <v>43</v>
      </c>
      <c r="G237" t="s">
        <v>17</v>
      </c>
      <c r="H237" t="s">
        <v>18</v>
      </c>
      <c r="I237">
        <v>250</v>
      </c>
      <c r="J237" s="68">
        <v>80</v>
      </c>
      <c r="K237" s="3">
        <v>280</v>
      </c>
      <c r="L237" s="3">
        <f t="shared" si="21"/>
        <v>200</v>
      </c>
      <c r="M237" t="s">
        <v>190</v>
      </c>
      <c r="N237" t="s">
        <v>19</v>
      </c>
      <c r="O237">
        <f t="shared" si="18"/>
        <v>1</v>
      </c>
      <c r="P237">
        <f t="shared" si="19"/>
        <v>0</v>
      </c>
      <c r="Q237">
        <f t="shared" si="20"/>
        <v>0</v>
      </c>
    </row>
    <row r="238" spans="1:17" x14ac:dyDescent="0.3">
      <c r="A238">
        <v>4</v>
      </c>
      <c r="B238" t="s">
        <v>14</v>
      </c>
      <c r="C238" s="77">
        <v>44836</v>
      </c>
      <c r="D238">
        <v>0</v>
      </c>
      <c r="E238" t="s">
        <v>42</v>
      </c>
      <c r="F238" t="s">
        <v>43</v>
      </c>
      <c r="G238" t="s">
        <v>17</v>
      </c>
      <c r="H238" t="s">
        <v>20</v>
      </c>
      <c r="I238">
        <v>2.5</v>
      </c>
      <c r="J238" s="68">
        <v>80</v>
      </c>
      <c r="K238" s="3">
        <v>172</v>
      </c>
      <c r="L238" s="3">
        <f t="shared" si="21"/>
        <v>92</v>
      </c>
      <c r="N238" t="s">
        <v>25</v>
      </c>
      <c r="O238">
        <f t="shared" si="18"/>
        <v>1</v>
      </c>
      <c r="P238">
        <f t="shared" si="19"/>
        <v>0</v>
      </c>
      <c r="Q238">
        <f t="shared" si="20"/>
        <v>0</v>
      </c>
    </row>
    <row r="239" spans="1:17" x14ac:dyDescent="0.3">
      <c r="A239">
        <v>4</v>
      </c>
      <c r="B239" t="s">
        <v>44</v>
      </c>
      <c r="C239" s="77">
        <v>44833</v>
      </c>
      <c r="D239">
        <v>0</v>
      </c>
      <c r="E239" t="s">
        <v>45</v>
      </c>
      <c r="F239" t="s">
        <v>46</v>
      </c>
      <c r="G239" t="s">
        <v>17</v>
      </c>
      <c r="H239" t="s">
        <v>28</v>
      </c>
      <c r="I239">
        <v>24.5</v>
      </c>
      <c r="J239" s="68">
        <v>75</v>
      </c>
      <c r="K239" s="3">
        <v>150</v>
      </c>
      <c r="L239" s="3">
        <f t="shared" si="21"/>
        <v>75</v>
      </c>
      <c r="M239" t="s">
        <v>190</v>
      </c>
      <c r="O239">
        <f t="shared" si="18"/>
        <v>1</v>
      </c>
      <c r="P239">
        <f t="shared" si="19"/>
        <v>0</v>
      </c>
      <c r="Q239">
        <f t="shared" si="20"/>
        <v>0</v>
      </c>
    </row>
    <row r="240" spans="1:17" x14ac:dyDescent="0.3">
      <c r="A240">
        <v>4</v>
      </c>
      <c r="B240" t="s">
        <v>44</v>
      </c>
      <c r="C240" s="77">
        <v>44834</v>
      </c>
      <c r="D240">
        <v>0</v>
      </c>
      <c r="E240" t="s">
        <v>47</v>
      </c>
      <c r="F240" t="s">
        <v>48</v>
      </c>
      <c r="G240" t="s">
        <v>17</v>
      </c>
      <c r="H240" t="s">
        <v>28</v>
      </c>
      <c r="I240">
        <v>3</v>
      </c>
      <c r="J240" s="68">
        <v>75</v>
      </c>
      <c r="K240" s="3">
        <v>140.22</v>
      </c>
      <c r="L240" s="3">
        <f t="shared" si="21"/>
        <v>65.22</v>
      </c>
      <c r="M240" t="s">
        <v>190</v>
      </c>
      <c r="N240" t="s">
        <v>49</v>
      </c>
      <c r="O240">
        <f t="shared" si="18"/>
        <v>1</v>
      </c>
      <c r="P240">
        <f t="shared" si="19"/>
        <v>0</v>
      </c>
      <c r="Q240">
        <f t="shared" si="20"/>
        <v>0</v>
      </c>
    </row>
    <row r="241" spans="1:17" x14ac:dyDescent="0.3">
      <c r="A241">
        <v>4</v>
      </c>
      <c r="B241" t="s">
        <v>44</v>
      </c>
      <c r="C241" s="77">
        <v>44834</v>
      </c>
      <c r="D241">
        <v>0</v>
      </c>
      <c r="E241" t="s">
        <v>47</v>
      </c>
      <c r="F241" t="s">
        <v>50</v>
      </c>
      <c r="G241" t="s">
        <v>17</v>
      </c>
      <c r="H241" t="s">
        <v>32</v>
      </c>
      <c r="I241">
        <v>125</v>
      </c>
      <c r="J241" s="68">
        <v>80</v>
      </c>
      <c r="K241" s="3">
        <v>180</v>
      </c>
      <c r="L241" s="3">
        <f t="shared" si="21"/>
        <v>100</v>
      </c>
      <c r="N241" t="s">
        <v>51</v>
      </c>
      <c r="O241">
        <f t="shared" si="18"/>
        <v>1</v>
      </c>
      <c r="P241">
        <f t="shared" si="19"/>
        <v>0</v>
      </c>
      <c r="Q241">
        <f t="shared" si="20"/>
        <v>0</v>
      </c>
    </row>
    <row r="242" spans="1:17" x14ac:dyDescent="0.3">
      <c r="A242">
        <v>4</v>
      </c>
      <c r="B242" t="s">
        <v>44</v>
      </c>
      <c r="C242" s="77">
        <v>44834</v>
      </c>
      <c r="D242">
        <v>0</v>
      </c>
      <c r="E242" t="s">
        <v>47</v>
      </c>
      <c r="F242" t="s">
        <v>50</v>
      </c>
      <c r="G242" t="s">
        <v>17</v>
      </c>
      <c r="H242" t="s">
        <v>24</v>
      </c>
      <c r="I242">
        <v>64.5</v>
      </c>
      <c r="J242" s="68">
        <v>0</v>
      </c>
      <c r="K242" s="3"/>
      <c r="L242" s="3">
        <f t="shared" si="21"/>
        <v>0</v>
      </c>
      <c r="N242" t="s">
        <v>52</v>
      </c>
      <c r="O242">
        <f t="shared" si="18"/>
        <v>0</v>
      </c>
      <c r="P242">
        <f t="shared" si="19"/>
        <v>0</v>
      </c>
      <c r="Q242">
        <f t="shared" si="20"/>
        <v>1</v>
      </c>
    </row>
    <row r="243" spans="1:17" x14ac:dyDescent="0.3">
      <c r="A243">
        <v>4</v>
      </c>
      <c r="B243" t="s">
        <v>44</v>
      </c>
      <c r="C243" s="77">
        <v>44834</v>
      </c>
      <c r="D243">
        <v>0</v>
      </c>
      <c r="E243" t="s">
        <v>53</v>
      </c>
      <c r="F243" t="s">
        <v>54</v>
      </c>
      <c r="G243" t="s">
        <v>17</v>
      </c>
      <c r="H243" t="s">
        <v>28</v>
      </c>
      <c r="I243">
        <v>4</v>
      </c>
      <c r="J243" s="68">
        <v>80</v>
      </c>
      <c r="K243" s="3">
        <v>152.72</v>
      </c>
      <c r="L243" s="3">
        <f t="shared" si="21"/>
        <v>72.72</v>
      </c>
      <c r="N243" t="s">
        <v>49</v>
      </c>
      <c r="O243">
        <f t="shared" si="18"/>
        <v>1</v>
      </c>
      <c r="P243">
        <f t="shared" si="19"/>
        <v>0</v>
      </c>
      <c r="Q243">
        <f t="shared" si="20"/>
        <v>0</v>
      </c>
    </row>
    <row r="244" spans="1:17" x14ac:dyDescent="0.3">
      <c r="A244">
        <v>4</v>
      </c>
      <c r="B244" t="s">
        <v>44</v>
      </c>
      <c r="C244" s="77">
        <v>44834</v>
      </c>
      <c r="D244">
        <v>0</v>
      </c>
      <c r="E244" t="s">
        <v>55</v>
      </c>
      <c r="F244" t="s">
        <v>56</v>
      </c>
      <c r="G244" t="s">
        <v>17</v>
      </c>
      <c r="H244" t="s">
        <v>28</v>
      </c>
      <c r="I244">
        <v>4.5</v>
      </c>
      <c r="J244" s="68">
        <v>80</v>
      </c>
      <c r="K244" s="3">
        <v>0</v>
      </c>
      <c r="L244" s="3">
        <f t="shared" si="21"/>
        <v>-80</v>
      </c>
      <c r="N244" t="s">
        <v>49</v>
      </c>
      <c r="O244">
        <f t="shared" si="18"/>
        <v>0</v>
      </c>
      <c r="P244">
        <f t="shared" si="19"/>
        <v>1</v>
      </c>
      <c r="Q244">
        <f t="shared" si="20"/>
        <v>0</v>
      </c>
    </row>
    <row r="245" spans="1:17" x14ac:dyDescent="0.3">
      <c r="A245">
        <v>4</v>
      </c>
      <c r="B245" t="s">
        <v>44</v>
      </c>
      <c r="C245" s="77">
        <v>44834</v>
      </c>
      <c r="D245">
        <v>0</v>
      </c>
      <c r="E245" t="s">
        <v>57</v>
      </c>
      <c r="F245" t="s">
        <v>58</v>
      </c>
      <c r="G245" t="s">
        <v>17</v>
      </c>
      <c r="H245" t="s">
        <v>28</v>
      </c>
      <c r="I245">
        <v>14</v>
      </c>
      <c r="J245" s="68">
        <v>80</v>
      </c>
      <c r="K245" s="3">
        <v>152.72999999999999</v>
      </c>
      <c r="L245" s="3">
        <f t="shared" si="21"/>
        <v>72.72999999999999</v>
      </c>
      <c r="N245" t="s">
        <v>59</v>
      </c>
      <c r="O245">
        <f t="shared" si="18"/>
        <v>1</v>
      </c>
      <c r="P245">
        <f t="shared" si="19"/>
        <v>0</v>
      </c>
      <c r="Q245">
        <f t="shared" si="20"/>
        <v>0</v>
      </c>
    </row>
    <row r="246" spans="1:17" x14ac:dyDescent="0.3">
      <c r="A246">
        <v>4</v>
      </c>
      <c r="B246" t="s">
        <v>44</v>
      </c>
      <c r="C246" s="77">
        <v>44835</v>
      </c>
      <c r="D246">
        <v>12</v>
      </c>
      <c r="E246" t="s">
        <v>60</v>
      </c>
      <c r="F246" t="s">
        <v>61</v>
      </c>
      <c r="G246" t="s">
        <v>17</v>
      </c>
      <c r="H246" t="s">
        <v>28</v>
      </c>
      <c r="I246">
        <v>-7</v>
      </c>
      <c r="J246" s="68">
        <v>100</v>
      </c>
      <c r="K246" s="3">
        <v>0</v>
      </c>
      <c r="L246" s="3">
        <f t="shared" si="21"/>
        <v>-100</v>
      </c>
      <c r="N246" t="s">
        <v>62</v>
      </c>
      <c r="O246">
        <f t="shared" si="18"/>
        <v>0</v>
      </c>
      <c r="P246">
        <f t="shared" si="19"/>
        <v>1</v>
      </c>
      <c r="Q246">
        <f t="shared" si="20"/>
        <v>0</v>
      </c>
    </row>
    <row r="247" spans="1:17" x14ac:dyDescent="0.3">
      <c r="A247">
        <v>4</v>
      </c>
      <c r="B247" t="s">
        <v>44</v>
      </c>
      <c r="C247" s="77">
        <v>44835</v>
      </c>
      <c r="D247">
        <v>12</v>
      </c>
      <c r="E247" t="s">
        <v>60</v>
      </c>
      <c r="F247" t="s">
        <v>61</v>
      </c>
      <c r="G247" t="s">
        <v>17</v>
      </c>
      <c r="H247" t="s">
        <v>24</v>
      </c>
      <c r="I247">
        <v>43.5</v>
      </c>
      <c r="J247" s="68">
        <v>80</v>
      </c>
      <c r="K247" s="3">
        <v>0</v>
      </c>
      <c r="L247" s="3">
        <f t="shared" si="21"/>
        <v>-80</v>
      </c>
      <c r="N247" t="s">
        <v>63</v>
      </c>
      <c r="O247">
        <f t="shared" si="18"/>
        <v>0</v>
      </c>
      <c r="P247">
        <f t="shared" si="19"/>
        <v>1</v>
      </c>
      <c r="Q247">
        <f t="shared" si="20"/>
        <v>0</v>
      </c>
    </row>
    <row r="248" spans="1:17" x14ac:dyDescent="0.3">
      <c r="A248">
        <v>4</v>
      </c>
      <c r="B248" t="s">
        <v>44</v>
      </c>
      <c r="C248" s="77">
        <v>44835</v>
      </c>
      <c r="D248">
        <v>12</v>
      </c>
      <c r="E248" t="s">
        <v>67</v>
      </c>
      <c r="F248" t="s">
        <v>68</v>
      </c>
      <c r="G248" t="s">
        <v>17</v>
      </c>
      <c r="H248" t="s">
        <v>28</v>
      </c>
      <c r="I248">
        <v>11.5</v>
      </c>
      <c r="J248" s="68">
        <v>80</v>
      </c>
      <c r="K248" s="3">
        <v>152.72</v>
      </c>
      <c r="L248" s="3">
        <f t="shared" si="21"/>
        <v>72.72</v>
      </c>
      <c r="N248" t="s">
        <v>69</v>
      </c>
      <c r="O248">
        <f t="shared" si="18"/>
        <v>1</v>
      </c>
      <c r="P248">
        <f t="shared" si="19"/>
        <v>0</v>
      </c>
      <c r="Q248">
        <f t="shared" si="20"/>
        <v>0</v>
      </c>
    </row>
    <row r="249" spans="1:17" x14ac:dyDescent="0.3">
      <c r="A249">
        <v>4</v>
      </c>
      <c r="B249" t="s">
        <v>44</v>
      </c>
      <c r="C249" s="77">
        <v>44835</v>
      </c>
      <c r="D249">
        <v>12</v>
      </c>
      <c r="E249" t="s">
        <v>67</v>
      </c>
      <c r="F249" t="s">
        <v>70</v>
      </c>
      <c r="G249" t="s">
        <v>17</v>
      </c>
      <c r="H249" t="s">
        <v>24</v>
      </c>
      <c r="I249">
        <v>52</v>
      </c>
      <c r="J249" s="68">
        <v>80</v>
      </c>
      <c r="K249" s="3">
        <v>0</v>
      </c>
      <c r="L249" s="3">
        <f t="shared" si="21"/>
        <v>-80</v>
      </c>
      <c r="N249" t="s">
        <v>71</v>
      </c>
      <c r="O249">
        <f t="shared" si="18"/>
        <v>0</v>
      </c>
      <c r="P249">
        <f t="shared" si="19"/>
        <v>1</v>
      </c>
      <c r="Q249">
        <f t="shared" si="20"/>
        <v>0</v>
      </c>
    </row>
    <row r="250" spans="1:17" x14ac:dyDescent="0.3">
      <c r="A250">
        <v>4</v>
      </c>
      <c r="B250" t="s">
        <v>44</v>
      </c>
      <c r="C250" s="77">
        <v>44835</v>
      </c>
      <c r="D250">
        <v>12</v>
      </c>
      <c r="E250" t="s">
        <v>72</v>
      </c>
      <c r="F250" t="s">
        <v>73</v>
      </c>
      <c r="G250" t="s">
        <v>17</v>
      </c>
      <c r="H250" t="s">
        <v>28</v>
      </c>
      <c r="I250">
        <v>7.5</v>
      </c>
      <c r="J250" s="68">
        <v>75</v>
      </c>
      <c r="K250" s="3">
        <v>0</v>
      </c>
      <c r="L250" s="3">
        <f t="shared" si="21"/>
        <v>-75</v>
      </c>
      <c r="M250" t="s">
        <v>190</v>
      </c>
      <c r="N250" t="s">
        <v>74</v>
      </c>
      <c r="O250">
        <f t="shared" si="18"/>
        <v>0</v>
      </c>
      <c r="P250">
        <f t="shared" si="19"/>
        <v>1</v>
      </c>
      <c r="Q250">
        <f t="shared" si="20"/>
        <v>0</v>
      </c>
    </row>
    <row r="251" spans="1:17" x14ac:dyDescent="0.3">
      <c r="A251">
        <v>4</v>
      </c>
      <c r="B251" t="s">
        <v>44</v>
      </c>
      <c r="C251" s="77">
        <v>44835</v>
      </c>
      <c r="D251">
        <v>12</v>
      </c>
      <c r="E251" t="s">
        <v>75</v>
      </c>
      <c r="F251" t="s">
        <v>76</v>
      </c>
      <c r="G251" t="s">
        <v>17</v>
      </c>
      <c r="H251" t="s">
        <v>28</v>
      </c>
      <c r="I251">
        <v>-10.5</v>
      </c>
      <c r="J251" s="68">
        <v>80</v>
      </c>
      <c r="K251" s="3">
        <v>152.72</v>
      </c>
      <c r="L251" s="3">
        <f t="shared" si="21"/>
        <v>72.72</v>
      </c>
      <c r="N251" t="s">
        <v>77</v>
      </c>
      <c r="O251">
        <f t="shared" si="18"/>
        <v>1</v>
      </c>
      <c r="P251">
        <f t="shared" si="19"/>
        <v>0</v>
      </c>
      <c r="Q251">
        <f t="shared" si="20"/>
        <v>0</v>
      </c>
    </row>
    <row r="252" spans="1:17" x14ac:dyDescent="0.3">
      <c r="A252">
        <v>4</v>
      </c>
      <c r="B252" t="s">
        <v>44</v>
      </c>
      <c r="C252" s="77">
        <v>44835</v>
      </c>
      <c r="D252">
        <v>12</v>
      </c>
      <c r="E252" t="s">
        <v>75</v>
      </c>
      <c r="F252" t="s">
        <v>76</v>
      </c>
      <c r="G252" t="s">
        <v>17</v>
      </c>
      <c r="H252" t="s">
        <v>24</v>
      </c>
      <c r="I252">
        <v>54.5</v>
      </c>
      <c r="J252" s="68">
        <v>80</v>
      </c>
      <c r="K252" s="3">
        <v>0</v>
      </c>
      <c r="L252" s="3">
        <f t="shared" si="21"/>
        <v>-80</v>
      </c>
      <c r="N252" t="s">
        <v>71</v>
      </c>
      <c r="O252">
        <f t="shared" si="18"/>
        <v>0</v>
      </c>
      <c r="P252">
        <f t="shared" si="19"/>
        <v>1</v>
      </c>
      <c r="Q252">
        <f t="shared" si="20"/>
        <v>0</v>
      </c>
    </row>
    <row r="253" spans="1:17" x14ac:dyDescent="0.3">
      <c r="A253">
        <v>4</v>
      </c>
      <c r="B253" t="s">
        <v>44</v>
      </c>
      <c r="C253" s="77">
        <v>44835</v>
      </c>
      <c r="D253">
        <v>12</v>
      </c>
      <c r="E253" t="s">
        <v>78</v>
      </c>
      <c r="F253" t="s">
        <v>79</v>
      </c>
      <c r="G253" t="s">
        <v>17</v>
      </c>
      <c r="H253" t="s">
        <v>28</v>
      </c>
      <c r="I253">
        <v>10.5</v>
      </c>
      <c r="J253" s="68">
        <v>80</v>
      </c>
      <c r="K253" s="3">
        <v>0</v>
      </c>
      <c r="L253" s="3">
        <f t="shared" si="21"/>
        <v>-80</v>
      </c>
      <c r="N253" t="s">
        <v>69</v>
      </c>
      <c r="O253">
        <f t="shared" si="18"/>
        <v>0</v>
      </c>
      <c r="P253">
        <f t="shared" si="19"/>
        <v>1</v>
      </c>
      <c r="Q253">
        <f t="shared" si="20"/>
        <v>0</v>
      </c>
    </row>
    <row r="254" spans="1:17" x14ac:dyDescent="0.3">
      <c r="A254">
        <v>4</v>
      </c>
      <c r="B254" t="s">
        <v>44</v>
      </c>
      <c r="C254" s="77">
        <v>44835</v>
      </c>
      <c r="D254">
        <v>12</v>
      </c>
      <c r="E254" t="s">
        <v>80</v>
      </c>
      <c r="F254" t="s">
        <v>81</v>
      </c>
      <c r="G254" t="s">
        <v>17</v>
      </c>
      <c r="H254" t="s">
        <v>20</v>
      </c>
      <c r="I254">
        <v>38.5</v>
      </c>
      <c r="J254" s="68">
        <v>75</v>
      </c>
      <c r="K254" s="3">
        <v>0</v>
      </c>
      <c r="L254" s="3">
        <f t="shared" si="21"/>
        <v>-75</v>
      </c>
      <c r="M254" t="s">
        <v>190</v>
      </c>
      <c r="N254" t="s">
        <v>82</v>
      </c>
      <c r="O254">
        <f t="shared" si="18"/>
        <v>0</v>
      </c>
      <c r="P254">
        <f t="shared" si="19"/>
        <v>1</v>
      </c>
      <c r="Q254">
        <f t="shared" si="20"/>
        <v>0</v>
      </c>
    </row>
    <row r="255" spans="1:17" x14ac:dyDescent="0.3">
      <c r="A255">
        <v>4</v>
      </c>
      <c r="B255" t="s">
        <v>44</v>
      </c>
      <c r="C255" s="77">
        <v>44835</v>
      </c>
      <c r="D255">
        <v>12</v>
      </c>
      <c r="E255" t="s">
        <v>83</v>
      </c>
      <c r="F255" t="s">
        <v>84</v>
      </c>
      <c r="G255" t="s">
        <v>17</v>
      </c>
      <c r="H255" t="s">
        <v>24</v>
      </c>
      <c r="I255">
        <v>60.5</v>
      </c>
      <c r="J255" s="68">
        <v>75</v>
      </c>
      <c r="K255" s="3">
        <v>143.18</v>
      </c>
      <c r="L255" s="3">
        <f t="shared" si="21"/>
        <v>68.180000000000007</v>
      </c>
      <c r="M255" t="s">
        <v>190</v>
      </c>
      <c r="N255" t="s">
        <v>85</v>
      </c>
      <c r="O255">
        <f t="shared" si="18"/>
        <v>1</v>
      </c>
      <c r="P255">
        <f t="shared" si="19"/>
        <v>0</v>
      </c>
      <c r="Q255">
        <f t="shared" si="20"/>
        <v>0</v>
      </c>
    </row>
    <row r="256" spans="1:17" x14ac:dyDescent="0.3">
      <c r="A256">
        <v>4</v>
      </c>
      <c r="B256" t="s">
        <v>44</v>
      </c>
      <c r="C256" s="77">
        <v>44835</v>
      </c>
      <c r="D256">
        <v>15</v>
      </c>
      <c r="E256" t="s">
        <v>86</v>
      </c>
      <c r="F256" t="s">
        <v>87</v>
      </c>
      <c r="G256" t="s">
        <v>17</v>
      </c>
      <c r="H256" t="s">
        <v>20</v>
      </c>
      <c r="I256">
        <v>56.5</v>
      </c>
      <c r="J256" s="68">
        <v>80</v>
      </c>
      <c r="K256" s="3">
        <v>0</v>
      </c>
      <c r="L256" s="3">
        <f t="shared" si="21"/>
        <v>-80</v>
      </c>
      <c r="M256" t="s">
        <v>190</v>
      </c>
      <c r="N256" t="s">
        <v>85</v>
      </c>
      <c r="O256">
        <f t="shared" si="18"/>
        <v>0</v>
      </c>
      <c r="P256">
        <f t="shared" si="19"/>
        <v>1</v>
      </c>
      <c r="Q256">
        <f t="shared" si="20"/>
        <v>0</v>
      </c>
    </row>
    <row r="257" spans="1:17" x14ac:dyDescent="0.3">
      <c r="A257">
        <v>4</v>
      </c>
      <c r="B257" t="s">
        <v>44</v>
      </c>
      <c r="C257" s="77">
        <v>44835</v>
      </c>
      <c r="D257">
        <v>15</v>
      </c>
      <c r="E257" t="s">
        <v>88</v>
      </c>
      <c r="F257" t="s">
        <v>89</v>
      </c>
      <c r="G257" t="s">
        <v>17</v>
      </c>
      <c r="H257" t="s">
        <v>28</v>
      </c>
      <c r="I257">
        <v>-9</v>
      </c>
      <c r="J257" s="68">
        <v>80</v>
      </c>
      <c r="K257" s="3">
        <v>152.72</v>
      </c>
      <c r="L257" s="3">
        <f t="shared" si="21"/>
        <v>72.72</v>
      </c>
      <c r="N257" t="s">
        <v>62</v>
      </c>
      <c r="O257">
        <f t="shared" si="18"/>
        <v>1</v>
      </c>
      <c r="P257">
        <f t="shared" si="19"/>
        <v>0</v>
      </c>
      <c r="Q257">
        <f t="shared" si="20"/>
        <v>0</v>
      </c>
    </row>
    <row r="258" spans="1:17" x14ac:dyDescent="0.3">
      <c r="A258">
        <v>4</v>
      </c>
      <c r="B258" t="s">
        <v>44</v>
      </c>
      <c r="C258" s="77">
        <v>44835</v>
      </c>
      <c r="D258">
        <v>15</v>
      </c>
      <c r="E258" t="s">
        <v>90</v>
      </c>
      <c r="F258" t="s">
        <v>91</v>
      </c>
      <c r="G258" t="s">
        <v>17</v>
      </c>
      <c r="H258" t="s">
        <v>28</v>
      </c>
      <c r="I258">
        <v>-6</v>
      </c>
      <c r="J258" s="68">
        <v>80</v>
      </c>
      <c r="K258" s="3">
        <v>0</v>
      </c>
      <c r="L258" s="3">
        <f t="shared" si="21"/>
        <v>-80</v>
      </c>
      <c r="N258" t="s">
        <v>92</v>
      </c>
      <c r="O258">
        <f t="shared" si="18"/>
        <v>0</v>
      </c>
      <c r="P258">
        <f t="shared" si="19"/>
        <v>1</v>
      </c>
      <c r="Q258">
        <f t="shared" si="20"/>
        <v>0</v>
      </c>
    </row>
    <row r="259" spans="1:17" x14ac:dyDescent="0.3">
      <c r="A259">
        <v>4</v>
      </c>
      <c r="B259" t="s">
        <v>44</v>
      </c>
      <c r="C259" s="77">
        <v>44835</v>
      </c>
      <c r="D259">
        <v>15</v>
      </c>
      <c r="E259" t="s">
        <v>93</v>
      </c>
      <c r="F259" t="s">
        <v>94</v>
      </c>
      <c r="G259" t="s">
        <v>17</v>
      </c>
      <c r="H259" t="s">
        <v>28</v>
      </c>
      <c r="I259">
        <v>7.5</v>
      </c>
      <c r="J259" s="68">
        <v>80</v>
      </c>
      <c r="K259" s="3">
        <v>0</v>
      </c>
      <c r="L259" s="3">
        <f t="shared" si="21"/>
        <v>-80</v>
      </c>
      <c r="M259" t="s">
        <v>190</v>
      </c>
      <c r="N259" t="s">
        <v>95</v>
      </c>
      <c r="O259">
        <f t="shared" si="18"/>
        <v>0</v>
      </c>
      <c r="P259">
        <f t="shared" si="19"/>
        <v>1</v>
      </c>
      <c r="Q259">
        <f t="shared" si="20"/>
        <v>0</v>
      </c>
    </row>
    <row r="260" spans="1:17" x14ac:dyDescent="0.3">
      <c r="A260">
        <v>4</v>
      </c>
      <c r="B260" t="s">
        <v>44</v>
      </c>
      <c r="C260" s="77">
        <v>44835</v>
      </c>
      <c r="D260">
        <v>15</v>
      </c>
      <c r="E260" t="s">
        <v>93</v>
      </c>
      <c r="F260" t="s">
        <v>94</v>
      </c>
      <c r="G260" t="s">
        <v>17</v>
      </c>
      <c r="H260" t="s">
        <v>24</v>
      </c>
      <c r="I260">
        <v>57.5</v>
      </c>
      <c r="J260" s="68">
        <v>80</v>
      </c>
      <c r="K260" s="3">
        <v>0</v>
      </c>
      <c r="L260" s="3">
        <f t="shared" si="21"/>
        <v>-80</v>
      </c>
      <c r="N260" t="s">
        <v>96</v>
      </c>
      <c r="O260">
        <f t="shared" si="18"/>
        <v>0</v>
      </c>
      <c r="P260">
        <f t="shared" si="19"/>
        <v>1</v>
      </c>
      <c r="Q260">
        <f t="shared" si="20"/>
        <v>0</v>
      </c>
    </row>
    <row r="261" spans="1:17" x14ac:dyDescent="0.3">
      <c r="A261">
        <v>4</v>
      </c>
      <c r="B261" t="s">
        <v>44</v>
      </c>
      <c r="C261" s="77">
        <v>44835</v>
      </c>
      <c r="D261">
        <v>15</v>
      </c>
      <c r="E261" t="s">
        <v>93</v>
      </c>
      <c r="F261" t="s">
        <v>94</v>
      </c>
      <c r="G261" t="s">
        <v>17</v>
      </c>
      <c r="H261" t="s">
        <v>32</v>
      </c>
      <c r="I261">
        <v>245</v>
      </c>
      <c r="J261" s="68">
        <v>80</v>
      </c>
      <c r="K261" s="3">
        <v>0</v>
      </c>
      <c r="L261" s="3">
        <f t="shared" si="21"/>
        <v>-80</v>
      </c>
      <c r="N261" t="s">
        <v>97</v>
      </c>
      <c r="O261">
        <f t="shared" si="18"/>
        <v>0</v>
      </c>
      <c r="P261">
        <f t="shared" si="19"/>
        <v>1</v>
      </c>
      <c r="Q261">
        <f t="shared" si="20"/>
        <v>0</v>
      </c>
    </row>
    <row r="262" spans="1:17" x14ac:dyDescent="0.3">
      <c r="A262">
        <v>4</v>
      </c>
      <c r="B262" t="s">
        <v>44</v>
      </c>
      <c r="C262" s="77">
        <v>44835</v>
      </c>
      <c r="D262">
        <v>15</v>
      </c>
      <c r="E262" t="s">
        <v>98</v>
      </c>
      <c r="F262" t="s">
        <v>99</v>
      </c>
      <c r="G262" t="s">
        <v>17</v>
      </c>
      <c r="H262" t="s">
        <v>28</v>
      </c>
      <c r="I262">
        <v>-3.5</v>
      </c>
      <c r="J262" s="68">
        <v>80</v>
      </c>
      <c r="K262" s="3">
        <v>0</v>
      </c>
      <c r="L262" s="3">
        <f t="shared" si="21"/>
        <v>-80</v>
      </c>
      <c r="N262" t="s">
        <v>100</v>
      </c>
      <c r="O262">
        <f t="shared" si="18"/>
        <v>0</v>
      </c>
      <c r="P262">
        <f t="shared" si="19"/>
        <v>1</v>
      </c>
      <c r="Q262">
        <f t="shared" si="20"/>
        <v>0</v>
      </c>
    </row>
    <row r="263" spans="1:17" x14ac:dyDescent="0.3">
      <c r="A263">
        <v>4</v>
      </c>
      <c r="B263" t="s">
        <v>44</v>
      </c>
      <c r="C263" s="77">
        <v>44835</v>
      </c>
      <c r="D263">
        <v>15</v>
      </c>
      <c r="E263" t="s">
        <v>98</v>
      </c>
      <c r="F263" t="s">
        <v>99</v>
      </c>
      <c r="G263" t="s">
        <v>17</v>
      </c>
      <c r="H263" t="s">
        <v>32</v>
      </c>
      <c r="I263">
        <v>-145</v>
      </c>
      <c r="J263" s="68">
        <v>0</v>
      </c>
      <c r="K263" s="3"/>
      <c r="L263" s="3">
        <f t="shared" si="21"/>
        <v>0</v>
      </c>
      <c r="N263" t="s">
        <v>101</v>
      </c>
      <c r="O263">
        <f t="shared" si="18"/>
        <v>0</v>
      </c>
      <c r="P263">
        <f t="shared" si="19"/>
        <v>0</v>
      </c>
      <c r="Q263">
        <f t="shared" si="20"/>
        <v>1</v>
      </c>
    </row>
    <row r="264" spans="1:17" x14ac:dyDescent="0.3">
      <c r="A264">
        <v>4</v>
      </c>
      <c r="B264" t="s">
        <v>44</v>
      </c>
      <c r="C264" s="77">
        <v>44835</v>
      </c>
      <c r="D264">
        <v>15</v>
      </c>
      <c r="E264" t="s">
        <v>102</v>
      </c>
      <c r="F264" t="s">
        <v>103</v>
      </c>
      <c r="G264" t="s">
        <v>17</v>
      </c>
      <c r="H264" t="s">
        <v>28</v>
      </c>
      <c r="I264">
        <v>4</v>
      </c>
      <c r="J264" s="68">
        <v>80</v>
      </c>
      <c r="K264" s="3">
        <v>0</v>
      </c>
      <c r="L264" s="3">
        <f t="shared" si="21"/>
        <v>-80</v>
      </c>
      <c r="N264" t="s">
        <v>49</v>
      </c>
      <c r="O264">
        <f t="shared" si="18"/>
        <v>0</v>
      </c>
      <c r="P264">
        <f t="shared" si="19"/>
        <v>1</v>
      </c>
      <c r="Q264">
        <f t="shared" si="20"/>
        <v>0</v>
      </c>
    </row>
    <row r="265" spans="1:17" x14ac:dyDescent="0.3">
      <c r="A265">
        <v>4</v>
      </c>
      <c r="B265" t="s">
        <v>44</v>
      </c>
      <c r="C265" s="77">
        <v>44835</v>
      </c>
      <c r="D265">
        <v>15</v>
      </c>
      <c r="E265" t="s">
        <v>102</v>
      </c>
      <c r="F265" t="s">
        <v>104</v>
      </c>
      <c r="G265" t="s">
        <v>17</v>
      </c>
      <c r="H265" t="s">
        <v>24</v>
      </c>
      <c r="I265">
        <v>44.5</v>
      </c>
      <c r="J265" s="68">
        <v>80</v>
      </c>
      <c r="K265" s="3">
        <v>152.72</v>
      </c>
      <c r="L265" s="3">
        <f t="shared" si="21"/>
        <v>72.72</v>
      </c>
      <c r="N265" t="s">
        <v>105</v>
      </c>
      <c r="O265">
        <f t="shared" si="18"/>
        <v>1</v>
      </c>
      <c r="P265">
        <f t="shared" si="19"/>
        <v>0</v>
      </c>
      <c r="Q265">
        <f t="shared" si="20"/>
        <v>0</v>
      </c>
    </row>
    <row r="266" spans="1:17" x14ac:dyDescent="0.3">
      <c r="A266">
        <v>4</v>
      </c>
      <c r="B266" t="s">
        <v>44</v>
      </c>
      <c r="C266" s="77">
        <v>44835</v>
      </c>
      <c r="D266">
        <v>15</v>
      </c>
      <c r="E266" t="s">
        <v>106</v>
      </c>
      <c r="F266" t="s">
        <v>107</v>
      </c>
      <c r="G266" t="s">
        <v>17</v>
      </c>
      <c r="H266" t="s">
        <v>20</v>
      </c>
      <c r="I266">
        <v>61</v>
      </c>
      <c r="J266" s="68">
        <v>80</v>
      </c>
      <c r="K266" s="3">
        <v>0</v>
      </c>
      <c r="L266" s="3">
        <f t="shared" si="21"/>
        <v>-80</v>
      </c>
      <c r="N266" t="s">
        <v>85</v>
      </c>
      <c r="O266">
        <f t="shared" si="18"/>
        <v>0</v>
      </c>
      <c r="P266">
        <f t="shared" si="19"/>
        <v>1</v>
      </c>
      <c r="Q266">
        <f t="shared" si="20"/>
        <v>0</v>
      </c>
    </row>
    <row r="267" spans="1:17" x14ac:dyDescent="0.3">
      <c r="A267">
        <v>4</v>
      </c>
      <c r="B267" t="s">
        <v>44</v>
      </c>
      <c r="C267" s="77">
        <v>44835</v>
      </c>
      <c r="D267">
        <v>15</v>
      </c>
      <c r="E267" t="s">
        <v>108</v>
      </c>
      <c r="F267" t="s">
        <v>109</v>
      </c>
      <c r="G267" t="s">
        <v>17</v>
      </c>
      <c r="H267" t="s">
        <v>28</v>
      </c>
      <c r="I267">
        <v>6.5</v>
      </c>
      <c r="J267" s="68">
        <v>0</v>
      </c>
      <c r="K267" s="3"/>
      <c r="L267" s="3">
        <f t="shared" si="21"/>
        <v>0</v>
      </c>
      <c r="N267" t="s">
        <v>95</v>
      </c>
      <c r="O267">
        <f t="shared" si="18"/>
        <v>0</v>
      </c>
      <c r="P267">
        <f t="shared" si="19"/>
        <v>0</v>
      </c>
      <c r="Q267">
        <f t="shared" si="20"/>
        <v>1</v>
      </c>
    </row>
    <row r="268" spans="1:17" x14ac:dyDescent="0.3">
      <c r="A268">
        <v>4</v>
      </c>
      <c r="B268" t="s">
        <v>44</v>
      </c>
      <c r="C268" s="77">
        <v>44835</v>
      </c>
      <c r="D268">
        <v>18</v>
      </c>
      <c r="E268" t="s">
        <v>110</v>
      </c>
      <c r="F268" t="s">
        <v>111</v>
      </c>
      <c r="G268" t="s">
        <v>17</v>
      </c>
      <c r="H268" t="s">
        <v>28</v>
      </c>
      <c r="I268">
        <v>3.5</v>
      </c>
      <c r="J268" s="68">
        <v>80</v>
      </c>
      <c r="K268" s="3">
        <v>0</v>
      </c>
      <c r="L268" s="3">
        <f t="shared" si="21"/>
        <v>-80</v>
      </c>
      <c r="M268" t="s">
        <v>190</v>
      </c>
      <c r="N268" t="s">
        <v>49</v>
      </c>
      <c r="O268">
        <f t="shared" si="18"/>
        <v>0</v>
      </c>
      <c r="P268">
        <f t="shared" si="19"/>
        <v>1</v>
      </c>
      <c r="Q268">
        <f t="shared" si="20"/>
        <v>0</v>
      </c>
    </row>
    <row r="269" spans="1:17" x14ac:dyDescent="0.3">
      <c r="A269">
        <v>4</v>
      </c>
      <c r="B269" t="s">
        <v>44</v>
      </c>
      <c r="C269" s="77">
        <v>44835</v>
      </c>
      <c r="D269">
        <v>19</v>
      </c>
      <c r="E269" t="s">
        <v>112</v>
      </c>
      <c r="F269" t="s">
        <v>113</v>
      </c>
      <c r="G269" t="s">
        <v>17</v>
      </c>
      <c r="H269" t="s">
        <v>28</v>
      </c>
      <c r="I269">
        <v>2.5</v>
      </c>
      <c r="J269" s="68">
        <v>80</v>
      </c>
      <c r="K269" s="3">
        <v>0</v>
      </c>
      <c r="L269" s="3">
        <f t="shared" si="21"/>
        <v>-80</v>
      </c>
      <c r="M269" t="s">
        <v>190</v>
      </c>
      <c r="N269" t="s">
        <v>49</v>
      </c>
      <c r="O269">
        <f t="shared" si="18"/>
        <v>0</v>
      </c>
      <c r="P269">
        <f t="shared" si="19"/>
        <v>1</v>
      </c>
      <c r="Q269">
        <f t="shared" si="20"/>
        <v>0</v>
      </c>
    </row>
    <row r="270" spans="1:17" x14ac:dyDescent="0.3">
      <c r="A270">
        <v>4</v>
      </c>
      <c r="B270" t="s">
        <v>44</v>
      </c>
      <c r="C270" s="77">
        <v>44835</v>
      </c>
      <c r="D270">
        <v>19</v>
      </c>
      <c r="E270" t="s">
        <v>121</v>
      </c>
      <c r="F270" t="s">
        <v>122</v>
      </c>
      <c r="G270" t="s">
        <v>17</v>
      </c>
      <c r="H270" t="s">
        <v>28</v>
      </c>
      <c r="I270">
        <v>30.5</v>
      </c>
      <c r="J270" s="68">
        <v>80</v>
      </c>
      <c r="K270" s="3">
        <v>152.72999999999999</v>
      </c>
      <c r="L270" s="3">
        <f t="shared" si="21"/>
        <v>72.72999999999999</v>
      </c>
      <c r="M270" t="s">
        <v>190</v>
      </c>
      <c r="N270" t="s">
        <v>123</v>
      </c>
      <c r="O270">
        <f t="shared" ref="O270:O333" si="22">IF(L270&gt;0,1,0)</f>
        <v>1</v>
      </c>
      <c r="P270">
        <f t="shared" ref="P270:P333" si="23">IF(L270&lt;0,1,0)</f>
        <v>0</v>
      </c>
      <c r="Q270">
        <f t="shared" ref="Q270:Q333" si="24">IF(L270=0,1,0)</f>
        <v>0</v>
      </c>
    </row>
    <row r="271" spans="1:17" x14ac:dyDescent="0.3">
      <c r="A271">
        <v>4</v>
      </c>
      <c r="B271" t="s">
        <v>44</v>
      </c>
      <c r="C271" s="77">
        <v>44835</v>
      </c>
      <c r="D271">
        <v>19</v>
      </c>
      <c r="E271" t="s">
        <v>124</v>
      </c>
      <c r="F271" t="s">
        <v>125</v>
      </c>
      <c r="G271" t="s">
        <v>17</v>
      </c>
      <c r="H271" t="s">
        <v>28</v>
      </c>
      <c r="I271">
        <v>5</v>
      </c>
      <c r="J271" s="68">
        <v>80</v>
      </c>
      <c r="K271" s="3">
        <v>156.19</v>
      </c>
      <c r="L271" s="3">
        <f t="shared" si="21"/>
        <v>76.19</v>
      </c>
      <c r="N271" t="s">
        <v>126</v>
      </c>
      <c r="O271">
        <f t="shared" si="22"/>
        <v>1</v>
      </c>
      <c r="P271">
        <f t="shared" si="23"/>
        <v>0</v>
      </c>
      <c r="Q271">
        <f t="shared" si="24"/>
        <v>0</v>
      </c>
    </row>
    <row r="272" spans="1:17" x14ac:dyDescent="0.3">
      <c r="A272">
        <v>4</v>
      </c>
      <c r="B272" t="s">
        <v>44</v>
      </c>
      <c r="C272" s="77">
        <v>44835</v>
      </c>
      <c r="D272">
        <v>19</v>
      </c>
      <c r="E272" t="s">
        <v>127</v>
      </c>
      <c r="F272" t="s">
        <v>128</v>
      </c>
      <c r="G272" t="s">
        <v>17</v>
      </c>
      <c r="H272" t="s">
        <v>20</v>
      </c>
      <c r="I272">
        <v>58.5</v>
      </c>
      <c r="J272" s="68">
        <v>80</v>
      </c>
      <c r="K272" s="3">
        <v>152.72999999999999</v>
      </c>
      <c r="L272" s="3">
        <f t="shared" si="21"/>
        <v>72.72999999999999</v>
      </c>
      <c r="M272" t="s">
        <v>190</v>
      </c>
      <c r="N272" t="s">
        <v>96</v>
      </c>
      <c r="O272">
        <f t="shared" si="22"/>
        <v>1</v>
      </c>
      <c r="P272">
        <f t="shared" si="23"/>
        <v>0</v>
      </c>
      <c r="Q272">
        <f t="shared" si="24"/>
        <v>0</v>
      </c>
    </row>
    <row r="273" spans="1:17" x14ac:dyDescent="0.3">
      <c r="A273">
        <v>4</v>
      </c>
      <c r="B273" t="s">
        <v>44</v>
      </c>
      <c r="C273" s="77">
        <v>44835</v>
      </c>
      <c r="D273">
        <v>19</v>
      </c>
      <c r="E273" t="s">
        <v>129</v>
      </c>
      <c r="F273" t="s">
        <v>130</v>
      </c>
      <c r="G273" t="s">
        <v>17</v>
      </c>
      <c r="H273" t="s">
        <v>28</v>
      </c>
      <c r="I273">
        <v>-7.5</v>
      </c>
      <c r="J273" s="68">
        <v>80</v>
      </c>
      <c r="K273" s="3">
        <v>156.19</v>
      </c>
      <c r="L273" s="3">
        <f t="shared" si="21"/>
        <v>76.19</v>
      </c>
      <c r="N273" t="s">
        <v>62</v>
      </c>
      <c r="O273">
        <f t="shared" si="22"/>
        <v>1</v>
      </c>
      <c r="P273">
        <f t="shared" si="23"/>
        <v>0</v>
      </c>
      <c r="Q273">
        <f t="shared" si="24"/>
        <v>0</v>
      </c>
    </row>
    <row r="274" spans="1:17" x14ac:dyDescent="0.3">
      <c r="A274">
        <v>4</v>
      </c>
      <c r="B274" t="s">
        <v>44</v>
      </c>
      <c r="C274" s="77">
        <v>44835</v>
      </c>
      <c r="D274">
        <v>19</v>
      </c>
      <c r="E274" t="s">
        <v>129</v>
      </c>
      <c r="F274" t="s">
        <v>130</v>
      </c>
      <c r="G274" t="s">
        <v>17</v>
      </c>
      <c r="H274" t="s">
        <v>20</v>
      </c>
      <c r="I274">
        <v>61.5</v>
      </c>
      <c r="J274" s="68">
        <v>80</v>
      </c>
      <c r="K274" s="3">
        <v>152.72999999999999</v>
      </c>
      <c r="L274" s="3">
        <f t="shared" si="21"/>
        <v>72.72999999999999</v>
      </c>
      <c r="M274" t="s">
        <v>190</v>
      </c>
      <c r="N274" t="s">
        <v>131</v>
      </c>
      <c r="O274">
        <f t="shared" si="22"/>
        <v>1</v>
      </c>
      <c r="P274">
        <f t="shared" si="23"/>
        <v>0</v>
      </c>
      <c r="Q274">
        <f t="shared" si="24"/>
        <v>0</v>
      </c>
    </row>
    <row r="275" spans="1:17" x14ac:dyDescent="0.3">
      <c r="A275">
        <v>4</v>
      </c>
      <c r="B275" t="s">
        <v>44</v>
      </c>
      <c r="C275" s="77">
        <v>44835</v>
      </c>
      <c r="D275">
        <v>19</v>
      </c>
      <c r="E275" t="s">
        <v>132</v>
      </c>
      <c r="F275" t="s">
        <v>133</v>
      </c>
      <c r="G275" t="s">
        <v>17</v>
      </c>
      <c r="H275" t="s">
        <v>28</v>
      </c>
      <c r="I275">
        <v>-6.5</v>
      </c>
      <c r="J275" s="68">
        <v>80</v>
      </c>
      <c r="K275" s="3">
        <v>152.72999999999999</v>
      </c>
      <c r="L275" s="3">
        <f t="shared" si="21"/>
        <v>72.72999999999999</v>
      </c>
      <c r="M275" t="s">
        <v>190</v>
      </c>
      <c r="N275" t="s">
        <v>134</v>
      </c>
      <c r="O275">
        <f t="shared" si="22"/>
        <v>1</v>
      </c>
      <c r="P275">
        <f t="shared" si="23"/>
        <v>0</v>
      </c>
      <c r="Q275">
        <f t="shared" si="24"/>
        <v>0</v>
      </c>
    </row>
    <row r="276" spans="1:17" x14ac:dyDescent="0.3">
      <c r="A276">
        <v>4</v>
      </c>
      <c r="B276" t="s">
        <v>44</v>
      </c>
      <c r="C276" s="77">
        <v>44835</v>
      </c>
      <c r="D276">
        <v>19</v>
      </c>
      <c r="E276" t="s">
        <v>138</v>
      </c>
      <c r="F276" t="s">
        <v>139</v>
      </c>
      <c r="G276" t="s">
        <v>17</v>
      </c>
      <c r="H276" t="s">
        <v>28</v>
      </c>
      <c r="I276">
        <v>-5.5</v>
      </c>
      <c r="J276" s="68">
        <v>80</v>
      </c>
      <c r="K276" s="3">
        <v>152.72</v>
      </c>
      <c r="L276" s="3">
        <f t="shared" si="21"/>
        <v>72.72</v>
      </c>
      <c r="N276" t="s">
        <v>134</v>
      </c>
      <c r="O276">
        <f t="shared" si="22"/>
        <v>1</v>
      </c>
      <c r="P276">
        <f t="shared" si="23"/>
        <v>0</v>
      </c>
      <c r="Q276">
        <f t="shared" si="24"/>
        <v>0</v>
      </c>
    </row>
    <row r="277" spans="1:17" x14ac:dyDescent="0.3">
      <c r="A277">
        <v>4</v>
      </c>
      <c r="B277" t="s">
        <v>44</v>
      </c>
      <c r="C277" s="77">
        <v>44835</v>
      </c>
      <c r="D277">
        <v>20</v>
      </c>
      <c r="E277" t="s">
        <v>201</v>
      </c>
      <c r="F277" t="s">
        <v>195</v>
      </c>
      <c r="G277" t="s">
        <v>17</v>
      </c>
      <c r="H277" t="s">
        <v>20</v>
      </c>
      <c r="I277">
        <v>54.5</v>
      </c>
      <c r="J277" s="68">
        <v>80</v>
      </c>
      <c r="K277" s="3">
        <v>152.72999999999999</v>
      </c>
      <c r="L277" s="3">
        <f t="shared" si="21"/>
        <v>72.72999999999999</v>
      </c>
      <c r="M277" t="s">
        <v>190</v>
      </c>
      <c r="N277" t="s">
        <v>196</v>
      </c>
      <c r="O277">
        <f t="shared" si="22"/>
        <v>1</v>
      </c>
      <c r="P277">
        <f t="shared" si="23"/>
        <v>0</v>
      </c>
      <c r="Q277">
        <f t="shared" si="24"/>
        <v>0</v>
      </c>
    </row>
    <row r="278" spans="1:17" x14ac:dyDescent="0.3">
      <c r="A278">
        <v>4</v>
      </c>
      <c r="B278" t="s">
        <v>44</v>
      </c>
      <c r="C278" s="77">
        <v>44835</v>
      </c>
      <c r="D278">
        <v>20</v>
      </c>
      <c r="E278" t="s">
        <v>64</v>
      </c>
      <c r="F278" t="s">
        <v>65</v>
      </c>
      <c r="G278" t="s">
        <v>17</v>
      </c>
      <c r="H278" t="s">
        <v>28</v>
      </c>
      <c r="I278">
        <v>22.5</v>
      </c>
      <c r="J278" s="68">
        <v>80</v>
      </c>
      <c r="K278" s="3">
        <v>152.72999999999999</v>
      </c>
      <c r="L278" s="3">
        <f t="shared" si="21"/>
        <v>72.72999999999999</v>
      </c>
      <c r="M278" t="s">
        <v>190</v>
      </c>
      <c r="N278" t="s">
        <v>66</v>
      </c>
      <c r="O278">
        <f t="shared" si="22"/>
        <v>1</v>
      </c>
      <c r="P278">
        <f t="shared" si="23"/>
        <v>0</v>
      </c>
      <c r="Q278">
        <f t="shared" si="24"/>
        <v>0</v>
      </c>
    </row>
    <row r="279" spans="1:17" x14ac:dyDescent="0.3">
      <c r="A279">
        <v>4</v>
      </c>
      <c r="B279" t="s">
        <v>44</v>
      </c>
      <c r="C279" s="77">
        <v>44835</v>
      </c>
      <c r="D279">
        <v>20.3</v>
      </c>
      <c r="E279" t="s">
        <v>114</v>
      </c>
      <c r="F279" t="s">
        <v>115</v>
      </c>
      <c r="G279" t="s">
        <v>17</v>
      </c>
      <c r="H279" t="s">
        <v>28</v>
      </c>
      <c r="I279">
        <v>25.5</v>
      </c>
      <c r="J279" s="68">
        <v>80</v>
      </c>
      <c r="K279" s="3">
        <v>152.72999999999999</v>
      </c>
      <c r="L279" s="3">
        <f t="shared" si="21"/>
        <v>72.72999999999999</v>
      </c>
      <c r="M279" t="s">
        <v>190</v>
      </c>
      <c r="N279" t="s">
        <v>116</v>
      </c>
      <c r="O279">
        <f t="shared" si="22"/>
        <v>1</v>
      </c>
      <c r="P279">
        <f t="shared" si="23"/>
        <v>0</v>
      </c>
      <c r="Q279">
        <f t="shared" si="24"/>
        <v>0</v>
      </c>
    </row>
    <row r="280" spans="1:17" x14ac:dyDescent="0.3">
      <c r="A280">
        <v>4</v>
      </c>
      <c r="B280" t="s">
        <v>44</v>
      </c>
      <c r="C280" s="77">
        <v>44835</v>
      </c>
      <c r="D280">
        <v>21.3</v>
      </c>
      <c r="E280" t="s">
        <v>135</v>
      </c>
      <c r="F280" t="s">
        <v>136</v>
      </c>
      <c r="G280" t="s">
        <v>17</v>
      </c>
      <c r="H280" t="s">
        <v>24</v>
      </c>
      <c r="I280">
        <v>58</v>
      </c>
      <c r="J280" s="68">
        <v>80</v>
      </c>
      <c r="K280" s="3">
        <v>152.72</v>
      </c>
      <c r="L280" s="3">
        <f t="shared" si="21"/>
        <v>72.72</v>
      </c>
      <c r="N280" t="s">
        <v>137</v>
      </c>
      <c r="O280">
        <f t="shared" si="22"/>
        <v>1</v>
      </c>
      <c r="P280">
        <f t="shared" si="23"/>
        <v>0</v>
      </c>
      <c r="Q280">
        <f t="shared" si="24"/>
        <v>0</v>
      </c>
    </row>
    <row r="281" spans="1:17" x14ac:dyDescent="0.3">
      <c r="A281">
        <v>4</v>
      </c>
      <c r="B281" t="s">
        <v>44</v>
      </c>
      <c r="C281" s="77">
        <v>44835</v>
      </c>
      <c r="D281">
        <v>23</v>
      </c>
      <c r="E281" t="s">
        <v>117</v>
      </c>
      <c r="F281" t="s">
        <v>118</v>
      </c>
      <c r="G281" t="s">
        <v>17</v>
      </c>
      <c r="H281" t="s">
        <v>28</v>
      </c>
      <c r="I281">
        <v>17</v>
      </c>
      <c r="J281" s="68">
        <v>80</v>
      </c>
      <c r="K281" s="3">
        <v>152.72</v>
      </c>
      <c r="L281" s="3">
        <f t="shared" si="21"/>
        <v>72.72</v>
      </c>
      <c r="N281" t="s">
        <v>119</v>
      </c>
      <c r="O281">
        <f t="shared" si="22"/>
        <v>1</v>
      </c>
      <c r="P281">
        <f t="shared" si="23"/>
        <v>0</v>
      </c>
      <c r="Q281">
        <f t="shared" si="24"/>
        <v>0</v>
      </c>
    </row>
    <row r="282" spans="1:17" x14ac:dyDescent="0.3">
      <c r="A282">
        <v>4</v>
      </c>
      <c r="B282" t="s">
        <v>44</v>
      </c>
      <c r="C282" s="77">
        <v>44835</v>
      </c>
      <c r="D282">
        <v>23</v>
      </c>
      <c r="E282" t="s">
        <v>117</v>
      </c>
      <c r="F282" t="s">
        <v>118</v>
      </c>
      <c r="G282" t="s">
        <v>17</v>
      </c>
      <c r="H282" t="s">
        <v>24</v>
      </c>
      <c r="I282">
        <v>62.5</v>
      </c>
      <c r="J282" s="68">
        <v>80</v>
      </c>
      <c r="K282" s="3">
        <v>152.72</v>
      </c>
      <c r="L282" s="3">
        <f t="shared" si="21"/>
        <v>72.72</v>
      </c>
      <c r="N282" t="s">
        <v>120</v>
      </c>
      <c r="O282">
        <f t="shared" si="22"/>
        <v>1</v>
      </c>
      <c r="P282">
        <f t="shared" si="23"/>
        <v>0</v>
      </c>
      <c r="Q282">
        <f t="shared" si="24"/>
        <v>0</v>
      </c>
    </row>
    <row r="283" spans="1:17" x14ac:dyDescent="0.3">
      <c r="A283">
        <v>4</v>
      </c>
      <c r="B283" t="s">
        <v>140</v>
      </c>
      <c r="C283" s="77">
        <v>44833</v>
      </c>
      <c r="D283">
        <v>8</v>
      </c>
      <c r="E283" t="s">
        <v>141</v>
      </c>
      <c r="G283" t="s">
        <v>185</v>
      </c>
      <c r="H283" t="s">
        <v>20</v>
      </c>
      <c r="I283">
        <v>26.5</v>
      </c>
      <c r="J283" s="68">
        <v>80</v>
      </c>
      <c r="K283" s="3">
        <v>0</v>
      </c>
      <c r="L283" s="3">
        <f t="shared" si="21"/>
        <v>-80</v>
      </c>
      <c r="N283" t="s">
        <v>142</v>
      </c>
      <c r="O283">
        <f t="shared" si="22"/>
        <v>0</v>
      </c>
      <c r="P283">
        <f t="shared" si="23"/>
        <v>1</v>
      </c>
      <c r="Q283">
        <f t="shared" si="24"/>
        <v>0</v>
      </c>
    </row>
    <row r="284" spans="1:17" x14ac:dyDescent="0.3">
      <c r="A284">
        <v>4</v>
      </c>
      <c r="B284" t="s">
        <v>140</v>
      </c>
      <c r="C284" s="77">
        <v>44836</v>
      </c>
      <c r="D284">
        <v>13</v>
      </c>
      <c r="E284" t="s">
        <v>143</v>
      </c>
      <c r="F284" t="s">
        <v>144</v>
      </c>
      <c r="G284" t="s">
        <v>17</v>
      </c>
      <c r="H284" t="s">
        <v>28</v>
      </c>
      <c r="I284">
        <v>6</v>
      </c>
      <c r="J284" s="68"/>
      <c r="K284" s="3"/>
      <c r="L284" s="3">
        <f t="shared" si="21"/>
        <v>0</v>
      </c>
      <c r="N284">
        <v>6</v>
      </c>
      <c r="O284">
        <f t="shared" si="22"/>
        <v>0</v>
      </c>
      <c r="P284">
        <f t="shared" si="23"/>
        <v>0</v>
      </c>
      <c r="Q284">
        <f t="shared" si="24"/>
        <v>1</v>
      </c>
    </row>
    <row r="285" spans="1:17" x14ac:dyDescent="0.3">
      <c r="A285">
        <v>4</v>
      </c>
      <c r="B285" t="s">
        <v>140</v>
      </c>
      <c r="C285" s="77">
        <v>44836</v>
      </c>
      <c r="D285">
        <v>13</v>
      </c>
      <c r="E285" t="s">
        <v>144</v>
      </c>
      <c r="F285" t="s">
        <v>143</v>
      </c>
      <c r="G285" t="s">
        <v>17</v>
      </c>
      <c r="H285" t="s">
        <v>24</v>
      </c>
      <c r="I285">
        <v>43</v>
      </c>
      <c r="J285" s="68"/>
      <c r="K285" s="3"/>
      <c r="L285" s="3">
        <f t="shared" si="21"/>
        <v>0</v>
      </c>
      <c r="N285" t="s">
        <v>146</v>
      </c>
      <c r="O285">
        <f t="shared" si="22"/>
        <v>0</v>
      </c>
      <c r="P285">
        <f t="shared" si="23"/>
        <v>0</v>
      </c>
      <c r="Q285">
        <f t="shared" si="24"/>
        <v>1</v>
      </c>
    </row>
    <row r="286" spans="1:17" x14ac:dyDescent="0.3">
      <c r="A286">
        <v>4</v>
      </c>
      <c r="B286" t="s">
        <v>140</v>
      </c>
      <c r="C286" s="77">
        <v>44836</v>
      </c>
      <c r="D286">
        <v>13</v>
      </c>
      <c r="E286" t="s">
        <v>147</v>
      </c>
      <c r="G286" t="s">
        <v>185</v>
      </c>
      <c r="H286" t="s">
        <v>24</v>
      </c>
      <c r="I286">
        <v>20.5</v>
      </c>
      <c r="J286" s="68"/>
      <c r="K286" s="3"/>
      <c r="L286" s="3">
        <f t="shared" si="21"/>
        <v>0</v>
      </c>
      <c r="N286" t="s">
        <v>148</v>
      </c>
      <c r="O286">
        <f t="shared" si="22"/>
        <v>0</v>
      </c>
      <c r="P286">
        <f t="shared" si="23"/>
        <v>0</v>
      </c>
      <c r="Q286">
        <f t="shared" si="24"/>
        <v>1</v>
      </c>
    </row>
    <row r="287" spans="1:17" x14ac:dyDescent="0.3">
      <c r="A287">
        <v>4</v>
      </c>
      <c r="B287" t="s">
        <v>140</v>
      </c>
      <c r="C287" s="77">
        <v>44836</v>
      </c>
      <c r="D287">
        <v>13</v>
      </c>
      <c r="E287" t="s">
        <v>149</v>
      </c>
      <c r="G287" t="s">
        <v>185</v>
      </c>
      <c r="H287" t="s">
        <v>24</v>
      </c>
      <c r="I287">
        <v>19.5</v>
      </c>
      <c r="J287" s="68">
        <v>80</v>
      </c>
      <c r="K287" s="3">
        <v>146.66</v>
      </c>
      <c r="L287" s="3">
        <f t="shared" si="21"/>
        <v>66.66</v>
      </c>
      <c r="N287" t="s">
        <v>148</v>
      </c>
      <c r="O287">
        <f t="shared" si="22"/>
        <v>1</v>
      </c>
      <c r="P287">
        <f t="shared" si="23"/>
        <v>0</v>
      </c>
      <c r="Q287">
        <f t="shared" si="24"/>
        <v>0</v>
      </c>
    </row>
    <row r="288" spans="1:17" x14ac:dyDescent="0.3">
      <c r="A288">
        <v>4</v>
      </c>
      <c r="B288" t="s">
        <v>140</v>
      </c>
      <c r="C288" s="77">
        <v>44836</v>
      </c>
      <c r="D288">
        <v>13</v>
      </c>
      <c r="E288" t="s">
        <v>150</v>
      </c>
      <c r="F288" t="s">
        <v>151</v>
      </c>
      <c r="G288" t="s">
        <v>17</v>
      </c>
      <c r="H288" t="s">
        <v>28</v>
      </c>
      <c r="I288">
        <v>3</v>
      </c>
      <c r="J288" s="68">
        <v>80</v>
      </c>
      <c r="K288" s="3">
        <v>80</v>
      </c>
      <c r="L288" s="3">
        <f t="shared" si="21"/>
        <v>0</v>
      </c>
      <c r="N288" t="s">
        <v>145</v>
      </c>
      <c r="O288">
        <f t="shared" si="22"/>
        <v>0</v>
      </c>
      <c r="P288">
        <f t="shared" si="23"/>
        <v>0</v>
      </c>
      <c r="Q288">
        <f t="shared" si="24"/>
        <v>1</v>
      </c>
    </row>
    <row r="289" spans="1:17" x14ac:dyDescent="0.3">
      <c r="A289">
        <v>4</v>
      </c>
      <c r="B289" t="s">
        <v>140</v>
      </c>
      <c r="C289" s="77">
        <v>44836</v>
      </c>
      <c r="D289">
        <v>13</v>
      </c>
      <c r="E289" t="s">
        <v>152</v>
      </c>
      <c r="F289" t="s">
        <v>153</v>
      </c>
      <c r="G289" t="s">
        <v>17</v>
      </c>
      <c r="H289" t="s">
        <v>28</v>
      </c>
      <c r="I289">
        <v>1</v>
      </c>
      <c r="J289" s="68">
        <v>80</v>
      </c>
      <c r="K289" s="3">
        <v>156.19</v>
      </c>
      <c r="L289" s="3">
        <f t="shared" si="21"/>
        <v>76.19</v>
      </c>
      <c r="M289" t="s">
        <v>190</v>
      </c>
      <c r="N289" t="s">
        <v>49</v>
      </c>
      <c r="O289">
        <f t="shared" si="22"/>
        <v>1</v>
      </c>
      <c r="P289">
        <f t="shared" si="23"/>
        <v>0</v>
      </c>
      <c r="Q289">
        <f t="shared" si="24"/>
        <v>0</v>
      </c>
    </row>
    <row r="290" spans="1:17" x14ac:dyDescent="0.3">
      <c r="A290">
        <v>4</v>
      </c>
      <c r="B290" t="s">
        <v>140</v>
      </c>
      <c r="C290" s="77">
        <v>44836</v>
      </c>
      <c r="D290">
        <v>13</v>
      </c>
      <c r="E290" t="s">
        <v>152</v>
      </c>
      <c r="F290" t="s">
        <v>153</v>
      </c>
      <c r="G290" t="s">
        <v>17</v>
      </c>
      <c r="H290" t="s">
        <v>32</v>
      </c>
      <c r="I290">
        <v>105</v>
      </c>
      <c r="J290" s="68">
        <v>80</v>
      </c>
      <c r="K290" s="3">
        <v>164</v>
      </c>
      <c r="L290" s="3">
        <f t="shared" ref="L290:L307" si="25">K290-J290</f>
        <v>84</v>
      </c>
      <c r="N290" t="s">
        <v>49</v>
      </c>
      <c r="O290">
        <f t="shared" si="22"/>
        <v>1</v>
      </c>
      <c r="P290">
        <f t="shared" si="23"/>
        <v>0</v>
      </c>
      <c r="Q290">
        <f t="shared" si="24"/>
        <v>0</v>
      </c>
    </row>
    <row r="291" spans="1:17" x14ac:dyDescent="0.3">
      <c r="A291">
        <v>4</v>
      </c>
      <c r="B291" t="s">
        <v>140</v>
      </c>
      <c r="C291" s="77">
        <v>44836</v>
      </c>
      <c r="D291">
        <v>13</v>
      </c>
      <c r="E291" t="s">
        <v>154</v>
      </c>
      <c r="F291" t="s">
        <v>155</v>
      </c>
      <c r="G291" t="s">
        <v>17</v>
      </c>
      <c r="H291" t="s">
        <v>20</v>
      </c>
      <c r="I291">
        <v>48</v>
      </c>
      <c r="J291" s="68">
        <v>80</v>
      </c>
      <c r="K291" s="3">
        <v>0</v>
      </c>
      <c r="L291" s="3">
        <f t="shared" si="25"/>
        <v>-80</v>
      </c>
      <c r="M291" t="s">
        <v>190</v>
      </c>
      <c r="N291" t="s">
        <v>156</v>
      </c>
      <c r="O291">
        <f t="shared" si="22"/>
        <v>0</v>
      </c>
      <c r="P291">
        <f t="shared" si="23"/>
        <v>1</v>
      </c>
      <c r="Q291">
        <f t="shared" si="24"/>
        <v>0</v>
      </c>
    </row>
    <row r="292" spans="1:17" x14ac:dyDescent="0.3">
      <c r="A292">
        <v>4</v>
      </c>
      <c r="B292" t="s">
        <v>140</v>
      </c>
      <c r="C292" s="77">
        <v>44836</v>
      </c>
      <c r="D292">
        <v>13</v>
      </c>
      <c r="E292" t="s">
        <v>157</v>
      </c>
      <c r="G292" t="s">
        <v>185</v>
      </c>
      <c r="H292" t="s">
        <v>20</v>
      </c>
      <c r="I292">
        <v>25.5</v>
      </c>
      <c r="J292" s="68">
        <v>0</v>
      </c>
      <c r="K292" s="3"/>
      <c r="L292" s="3">
        <f t="shared" si="25"/>
        <v>0</v>
      </c>
      <c r="N292" t="s">
        <v>142</v>
      </c>
      <c r="O292">
        <f t="shared" si="22"/>
        <v>0</v>
      </c>
      <c r="P292">
        <f t="shared" si="23"/>
        <v>0</v>
      </c>
      <c r="Q292">
        <f t="shared" si="24"/>
        <v>1</v>
      </c>
    </row>
    <row r="293" spans="1:17" x14ac:dyDescent="0.3">
      <c r="A293">
        <v>4</v>
      </c>
      <c r="B293" t="s">
        <v>140</v>
      </c>
      <c r="C293" s="77">
        <v>44836</v>
      </c>
      <c r="D293">
        <v>13</v>
      </c>
      <c r="E293" t="s">
        <v>158</v>
      </c>
      <c r="F293" t="s">
        <v>159</v>
      </c>
      <c r="G293" t="s">
        <v>17</v>
      </c>
      <c r="H293" t="s">
        <v>28</v>
      </c>
      <c r="I293">
        <v>6</v>
      </c>
      <c r="J293" s="68">
        <v>80</v>
      </c>
      <c r="K293" s="3">
        <v>0</v>
      </c>
      <c r="L293" s="3">
        <f t="shared" si="25"/>
        <v>-80</v>
      </c>
      <c r="N293" t="s">
        <v>160</v>
      </c>
      <c r="O293">
        <f t="shared" si="22"/>
        <v>0</v>
      </c>
      <c r="P293">
        <f t="shared" si="23"/>
        <v>1</v>
      </c>
      <c r="Q293">
        <f t="shared" si="24"/>
        <v>0</v>
      </c>
    </row>
    <row r="294" spans="1:17" x14ac:dyDescent="0.3">
      <c r="A294">
        <v>4</v>
      </c>
      <c r="B294" t="s">
        <v>140</v>
      </c>
      <c r="C294" s="77">
        <v>44836</v>
      </c>
      <c r="D294">
        <v>13</v>
      </c>
      <c r="E294" t="s">
        <v>161</v>
      </c>
      <c r="F294" t="s">
        <v>162</v>
      </c>
      <c r="G294" t="s">
        <v>17</v>
      </c>
      <c r="H294" t="s">
        <v>28</v>
      </c>
      <c r="I294">
        <v>6.5</v>
      </c>
      <c r="J294" s="68">
        <v>80</v>
      </c>
      <c r="K294" s="3">
        <v>0</v>
      </c>
      <c r="L294" s="3">
        <f t="shared" si="25"/>
        <v>-80</v>
      </c>
      <c r="M294" t="s">
        <v>190</v>
      </c>
      <c r="N294" t="s">
        <v>74</v>
      </c>
      <c r="O294">
        <f t="shared" si="22"/>
        <v>0</v>
      </c>
      <c r="P294">
        <f t="shared" si="23"/>
        <v>1</v>
      </c>
      <c r="Q294">
        <f t="shared" si="24"/>
        <v>0</v>
      </c>
    </row>
    <row r="295" spans="1:17" x14ac:dyDescent="0.3">
      <c r="A295">
        <v>4</v>
      </c>
      <c r="B295" t="s">
        <v>140</v>
      </c>
      <c r="C295" s="77">
        <v>44836</v>
      </c>
      <c r="D295">
        <v>13</v>
      </c>
      <c r="E295" t="s">
        <v>163</v>
      </c>
      <c r="G295" t="s">
        <v>185</v>
      </c>
      <c r="H295" t="s">
        <v>24</v>
      </c>
      <c r="I295">
        <v>19.5</v>
      </c>
      <c r="J295" s="68">
        <v>80</v>
      </c>
      <c r="K295" s="3">
        <v>152.72</v>
      </c>
      <c r="L295" s="3">
        <f t="shared" si="25"/>
        <v>72.72</v>
      </c>
      <c r="N295" t="s">
        <v>148</v>
      </c>
      <c r="O295">
        <f t="shared" si="22"/>
        <v>1</v>
      </c>
      <c r="P295">
        <f t="shared" si="23"/>
        <v>0</v>
      </c>
      <c r="Q295">
        <f t="shared" si="24"/>
        <v>0</v>
      </c>
    </row>
    <row r="296" spans="1:17" x14ac:dyDescent="0.3">
      <c r="A296">
        <v>4</v>
      </c>
      <c r="B296" t="s">
        <v>140</v>
      </c>
      <c r="C296" s="77">
        <v>44836</v>
      </c>
      <c r="D296">
        <v>13</v>
      </c>
      <c r="E296" t="s">
        <v>164</v>
      </c>
      <c r="G296" t="s">
        <v>185</v>
      </c>
      <c r="H296" t="s">
        <v>20</v>
      </c>
      <c r="I296">
        <v>26.5</v>
      </c>
      <c r="J296" s="68">
        <v>80</v>
      </c>
      <c r="K296" s="3">
        <v>0</v>
      </c>
      <c r="L296" s="3">
        <f t="shared" si="25"/>
        <v>-80</v>
      </c>
      <c r="N296" t="s">
        <v>142</v>
      </c>
      <c r="O296">
        <f t="shared" si="22"/>
        <v>0</v>
      </c>
      <c r="P296">
        <f t="shared" si="23"/>
        <v>1</v>
      </c>
      <c r="Q296">
        <f t="shared" si="24"/>
        <v>0</v>
      </c>
    </row>
    <row r="297" spans="1:17" x14ac:dyDescent="0.3">
      <c r="A297">
        <v>4</v>
      </c>
      <c r="B297" t="s">
        <v>140</v>
      </c>
      <c r="C297" s="77">
        <v>44836</v>
      </c>
      <c r="D297">
        <v>16</v>
      </c>
      <c r="E297" t="s">
        <v>165</v>
      </c>
      <c r="F297" t="s">
        <v>166</v>
      </c>
      <c r="G297" t="s">
        <v>17</v>
      </c>
      <c r="H297" t="s">
        <v>20</v>
      </c>
      <c r="I297">
        <v>43.5</v>
      </c>
      <c r="J297" s="68">
        <v>80</v>
      </c>
      <c r="K297" s="3">
        <v>152.72</v>
      </c>
      <c r="L297" s="3">
        <f t="shared" si="25"/>
        <v>72.72</v>
      </c>
      <c r="N297" t="s">
        <v>167</v>
      </c>
      <c r="O297">
        <f t="shared" si="22"/>
        <v>1</v>
      </c>
      <c r="P297">
        <f t="shared" si="23"/>
        <v>0</v>
      </c>
      <c r="Q297">
        <f t="shared" si="24"/>
        <v>0</v>
      </c>
    </row>
    <row r="298" spans="1:17" x14ac:dyDescent="0.3">
      <c r="A298">
        <v>4</v>
      </c>
      <c r="B298" t="s">
        <v>140</v>
      </c>
      <c r="C298" s="77">
        <v>44836</v>
      </c>
      <c r="D298">
        <v>16</v>
      </c>
      <c r="E298" t="s">
        <v>165</v>
      </c>
      <c r="F298" t="s">
        <v>166</v>
      </c>
      <c r="G298" t="s">
        <v>17</v>
      </c>
      <c r="H298" t="s">
        <v>32</v>
      </c>
      <c r="I298">
        <v>-105</v>
      </c>
      <c r="J298" s="68">
        <v>80</v>
      </c>
      <c r="K298" s="3">
        <v>156.19</v>
      </c>
      <c r="L298" s="3">
        <f t="shared" si="25"/>
        <v>76.19</v>
      </c>
      <c r="N298" t="s">
        <v>168</v>
      </c>
      <c r="O298">
        <f t="shared" si="22"/>
        <v>1</v>
      </c>
      <c r="P298">
        <f t="shared" si="23"/>
        <v>0</v>
      </c>
      <c r="Q298">
        <f t="shared" si="24"/>
        <v>0</v>
      </c>
    </row>
    <row r="299" spans="1:17" x14ac:dyDescent="0.3">
      <c r="A299">
        <v>4</v>
      </c>
      <c r="B299" t="s">
        <v>140</v>
      </c>
      <c r="C299" s="77">
        <v>44836</v>
      </c>
      <c r="D299">
        <v>16</v>
      </c>
      <c r="E299" t="s">
        <v>169</v>
      </c>
      <c r="F299" t="s">
        <v>170</v>
      </c>
      <c r="G299" t="s">
        <v>17</v>
      </c>
      <c r="H299" t="s">
        <v>24</v>
      </c>
      <c r="I299">
        <v>40</v>
      </c>
      <c r="J299" s="68">
        <v>80</v>
      </c>
      <c r="K299" s="3">
        <v>152.72</v>
      </c>
      <c r="L299" s="3">
        <f t="shared" si="25"/>
        <v>72.72</v>
      </c>
      <c r="N299" t="s">
        <v>171</v>
      </c>
      <c r="O299">
        <f t="shared" si="22"/>
        <v>1</v>
      </c>
      <c r="P299">
        <f t="shared" si="23"/>
        <v>0</v>
      </c>
      <c r="Q299">
        <f t="shared" si="24"/>
        <v>0</v>
      </c>
    </row>
    <row r="300" spans="1:17" x14ac:dyDescent="0.3">
      <c r="A300">
        <v>4</v>
      </c>
      <c r="B300" t="s">
        <v>140</v>
      </c>
      <c r="C300" s="77">
        <v>44836</v>
      </c>
      <c r="D300">
        <v>16</v>
      </c>
      <c r="E300" t="s">
        <v>176</v>
      </c>
      <c r="G300" t="s">
        <v>185</v>
      </c>
      <c r="H300" t="s">
        <v>24</v>
      </c>
      <c r="I300">
        <v>15.5</v>
      </c>
      <c r="J300" s="68">
        <v>80</v>
      </c>
      <c r="K300" s="3">
        <v>156.19</v>
      </c>
      <c r="L300" s="3">
        <f>K300-J300</f>
        <v>76.19</v>
      </c>
      <c r="N300" t="s">
        <v>177</v>
      </c>
      <c r="O300">
        <f t="shared" si="22"/>
        <v>1</v>
      </c>
      <c r="P300">
        <f t="shared" si="23"/>
        <v>0</v>
      </c>
      <c r="Q300">
        <f t="shared" si="24"/>
        <v>0</v>
      </c>
    </row>
    <row r="301" spans="1:17" x14ac:dyDescent="0.3">
      <c r="A301">
        <v>4</v>
      </c>
      <c r="B301" t="s">
        <v>140</v>
      </c>
      <c r="C301" s="77">
        <v>44836</v>
      </c>
      <c r="D301">
        <v>16</v>
      </c>
      <c r="E301" t="s">
        <v>172</v>
      </c>
      <c r="F301" t="s">
        <v>173</v>
      </c>
      <c r="G301" t="s">
        <v>17</v>
      </c>
      <c r="H301" t="s">
        <v>24</v>
      </c>
      <c r="I301">
        <v>45</v>
      </c>
      <c r="J301" s="68">
        <v>80</v>
      </c>
      <c r="K301" s="3">
        <v>152.72</v>
      </c>
      <c r="L301" s="3">
        <f t="shared" si="25"/>
        <v>72.72</v>
      </c>
      <c r="N301" t="s">
        <v>174</v>
      </c>
      <c r="O301">
        <f t="shared" si="22"/>
        <v>1</v>
      </c>
      <c r="P301">
        <f t="shared" si="23"/>
        <v>0</v>
      </c>
      <c r="Q301">
        <f t="shared" si="24"/>
        <v>0</v>
      </c>
    </row>
    <row r="302" spans="1:17" x14ac:dyDescent="0.3">
      <c r="A302">
        <v>4</v>
      </c>
      <c r="B302" t="s">
        <v>140</v>
      </c>
      <c r="C302" s="77">
        <v>44836</v>
      </c>
      <c r="D302">
        <v>16</v>
      </c>
      <c r="E302" t="s">
        <v>175</v>
      </c>
      <c r="G302" t="s">
        <v>185</v>
      </c>
      <c r="H302" t="s">
        <v>24</v>
      </c>
      <c r="I302">
        <v>21.5</v>
      </c>
      <c r="J302" s="68">
        <v>0</v>
      </c>
      <c r="K302" s="3"/>
      <c r="L302" s="3">
        <f t="shared" si="25"/>
        <v>0</v>
      </c>
      <c r="N302" t="s">
        <v>148</v>
      </c>
      <c r="O302">
        <f t="shared" si="22"/>
        <v>0</v>
      </c>
      <c r="P302">
        <f t="shared" si="23"/>
        <v>0</v>
      </c>
      <c r="Q302">
        <f t="shared" si="24"/>
        <v>1</v>
      </c>
    </row>
    <row r="303" spans="1:17" x14ac:dyDescent="0.3">
      <c r="A303">
        <v>4</v>
      </c>
      <c r="B303" t="s">
        <v>140</v>
      </c>
      <c r="C303" s="77">
        <v>44836</v>
      </c>
      <c r="D303">
        <v>20</v>
      </c>
      <c r="E303" t="s">
        <v>178</v>
      </c>
      <c r="F303" t="s">
        <v>179</v>
      </c>
      <c r="G303" t="s">
        <v>17</v>
      </c>
      <c r="H303" t="s">
        <v>32</v>
      </c>
      <c r="I303">
        <v>-125</v>
      </c>
      <c r="J303" s="68">
        <v>100</v>
      </c>
      <c r="K303" s="3">
        <v>0</v>
      </c>
      <c r="L303" s="3">
        <f t="shared" si="25"/>
        <v>-100</v>
      </c>
      <c r="N303" t="s">
        <v>168</v>
      </c>
      <c r="O303">
        <f t="shared" si="22"/>
        <v>0</v>
      </c>
      <c r="P303">
        <f t="shared" si="23"/>
        <v>1</v>
      </c>
      <c r="Q303">
        <f t="shared" si="24"/>
        <v>0</v>
      </c>
    </row>
    <row r="304" spans="1:17" x14ac:dyDescent="0.3">
      <c r="A304">
        <v>4</v>
      </c>
      <c r="B304" t="s">
        <v>140</v>
      </c>
      <c r="C304" s="77">
        <v>44836</v>
      </c>
      <c r="D304">
        <v>20</v>
      </c>
      <c r="E304" t="s">
        <v>178</v>
      </c>
      <c r="F304" t="s">
        <v>179</v>
      </c>
      <c r="G304" t="s">
        <v>17</v>
      </c>
      <c r="H304" t="s">
        <v>24</v>
      </c>
      <c r="I304">
        <v>47</v>
      </c>
      <c r="J304" s="68">
        <v>80</v>
      </c>
      <c r="K304" s="3">
        <v>152.72999999999999</v>
      </c>
      <c r="L304" s="3">
        <f t="shared" si="25"/>
        <v>72.72999999999999</v>
      </c>
      <c r="M304" t="s">
        <v>190</v>
      </c>
      <c r="N304" t="s">
        <v>105</v>
      </c>
      <c r="O304">
        <f t="shared" si="22"/>
        <v>1</v>
      </c>
      <c r="P304">
        <f t="shared" si="23"/>
        <v>0</v>
      </c>
      <c r="Q304">
        <f t="shared" si="24"/>
        <v>0</v>
      </c>
    </row>
    <row r="305" spans="1:17" x14ac:dyDescent="0.3">
      <c r="A305">
        <v>4</v>
      </c>
      <c r="B305" t="s">
        <v>140</v>
      </c>
      <c r="C305" s="77">
        <v>44836</v>
      </c>
      <c r="D305">
        <v>20</v>
      </c>
      <c r="E305" t="s">
        <v>180</v>
      </c>
      <c r="G305" t="s">
        <v>185</v>
      </c>
      <c r="H305" t="s">
        <v>24</v>
      </c>
      <c r="I305">
        <v>23</v>
      </c>
      <c r="J305" s="68">
        <v>80</v>
      </c>
      <c r="K305" s="3">
        <v>159.56</v>
      </c>
      <c r="L305" s="3">
        <f t="shared" si="25"/>
        <v>79.56</v>
      </c>
      <c r="N305" t="s">
        <v>181</v>
      </c>
      <c r="O305">
        <f t="shared" si="22"/>
        <v>1</v>
      </c>
      <c r="P305">
        <f t="shared" si="23"/>
        <v>0</v>
      </c>
      <c r="Q305">
        <f t="shared" si="24"/>
        <v>0</v>
      </c>
    </row>
    <row r="306" spans="1:17" x14ac:dyDescent="0.3">
      <c r="A306">
        <v>4</v>
      </c>
      <c r="B306" t="s">
        <v>140</v>
      </c>
      <c r="C306" s="77">
        <v>44837</v>
      </c>
      <c r="D306">
        <v>20</v>
      </c>
      <c r="E306" t="s">
        <v>182</v>
      </c>
      <c r="F306" t="s">
        <v>183</v>
      </c>
      <c r="G306" t="s">
        <v>17</v>
      </c>
      <c r="H306" t="s">
        <v>24</v>
      </c>
      <c r="I306">
        <v>42.5</v>
      </c>
      <c r="J306" s="68">
        <v>100</v>
      </c>
      <c r="K306" s="3">
        <v>0</v>
      </c>
      <c r="L306" s="3">
        <f t="shared" si="25"/>
        <v>-100</v>
      </c>
      <c r="N306" t="s">
        <v>184</v>
      </c>
      <c r="O306">
        <f t="shared" si="22"/>
        <v>0</v>
      </c>
      <c r="P306">
        <f t="shared" si="23"/>
        <v>1</v>
      </c>
      <c r="Q306">
        <f t="shared" si="24"/>
        <v>0</v>
      </c>
    </row>
    <row r="307" spans="1:17" x14ac:dyDescent="0.3">
      <c r="A307">
        <v>4</v>
      </c>
      <c r="B307" t="s">
        <v>140</v>
      </c>
      <c r="C307" s="77">
        <v>44837</v>
      </c>
      <c r="D307">
        <v>20</v>
      </c>
      <c r="E307" t="s">
        <v>183</v>
      </c>
      <c r="F307" t="s">
        <v>182</v>
      </c>
      <c r="G307" t="s">
        <v>17</v>
      </c>
      <c r="H307" t="s">
        <v>32</v>
      </c>
      <c r="I307">
        <v>-125</v>
      </c>
      <c r="J307" s="68">
        <v>100</v>
      </c>
      <c r="K307" s="3">
        <v>180</v>
      </c>
      <c r="L307" s="3">
        <f t="shared" si="25"/>
        <v>80</v>
      </c>
      <c r="M307" t="s">
        <v>190</v>
      </c>
      <c r="N307" t="s">
        <v>168</v>
      </c>
      <c r="O307">
        <f t="shared" si="22"/>
        <v>1</v>
      </c>
      <c r="P307">
        <f t="shared" si="23"/>
        <v>0</v>
      </c>
      <c r="Q307">
        <f t="shared" si="24"/>
        <v>0</v>
      </c>
    </row>
    <row r="308" spans="1:17" x14ac:dyDescent="0.3">
      <c r="A308">
        <v>5</v>
      </c>
      <c r="B308" t="s">
        <v>14</v>
      </c>
      <c r="C308" s="77">
        <v>44842</v>
      </c>
      <c r="D308">
        <v>0</v>
      </c>
      <c r="E308" t="s">
        <v>27</v>
      </c>
      <c r="F308" t="s">
        <v>36</v>
      </c>
      <c r="G308" t="s">
        <v>17</v>
      </c>
      <c r="H308" t="s">
        <v>20</v>
      </c>
      <c r="I308">
        <v>2.5</v>
      </c>
      <c r="J308">
        <v>80</v>
      </c>
      <c r="K308" s="33">
        <v>0</v>
      </c>
      <c r="L308" s="33">
        <f>K308-J308</f>
        <v>-80</v>
      </c>
      <c r="M308" t="s">
        <v>440</v>
      </c>
      <c r="N308" t="s">
        <v>196</v>
      </c>
      <c r="O308">
        <f t="shared" si="22"/>
        <v>0</v>
      </c>
      <c r="P308">
        <f t="shared" si="23"/>
        <v>1</v>
      </c>
      <c r="Q308">
        <f t="shared" si="24"/>
        <v>0</v>
      </c>
    </row>
    <row r="309" spans="1:17" x14ac:dyDescent="0.3">
      <c r="A309">
        <v>5</v>
      </c>
      <c r="B309" t="s">
        <v>14</v>
      </c>
      <c r="C309" s="77">
        <v>44842</v>
      </c>
      <c r="D309">
        <v>0</v>
      </c>
      <c r="E309" t="s">
        <v>34</v>
      </c>
      <c r="F309" t="s">
        <v>441</v>
      </c>
      <c r="G309" t="s">
        <v>17</v>
      </c>
      <c r="H309" t="s">
        <v>28</v>
      </c>
      <c r="I309">
        <v>2.5</v>
      </c>
      <c r="J309">
        <v>80</v>
      </c>
      <c r="K309" s="33">
        <v>0</v>
      </c>
      <c r="L309" s="33">
        <f t="shared" ref="L309:L379" si="26">K309-J309</f>
        <v>-80</v>
      </c>
      <c r="M309" t="s">
        <v>381</v>
      </c>
      <c r="N309" t="s">
        <v>196</v>
      </c>
      <c r="O309">
        <f t="shared" si="22"/>
        <v>0</v>
      </c>
      <c r="P309">
        <f t="shared" si="23"/>
        <v>1</v>
      </c>
      <c r="Q309">
        <f t="shared" si="24"/>
        <v>0</v>
      </c>
    </row>
    <row r="310" spans="1:17" x14ac:dyDescent="0.3">
      <c r="A310">
        <v>5</v>
      </c>
      <c r="B310" t="s">
        <v>14</v>
      </c>
      <c r="C310" s="77">
        <v>44842</v>
      </c>
      <c r="D310">
        <v>0</v>
      </c>
      <c r="E310" t="s">
        <v>31</v>
      </c>
      <c r="F310" t="s">
        <v>22</v>
      </c>
      <c r="G310" t="s">
        <v>17</v>
      </c>
      <c r="H310" t="s">
        <v>24</v>
      </c>
      <c r="I310">
        <v>2.5</v>
      </c>
      <c r="J310">
        <v>80</v>
      </c>
      <c r="K310" s="33">
        <v>139.25</v>
      </c>
      <c r="L310" s="33">
        <f t="shared" si="26"/>
        <v>59.25</v>
      </c>
      <c r="M310" t="s">
        <v>381</v>
      </c>
      <c r="N310" t="s">
        <v>196</v>
      </c>
      <c r="O310">
        <f t="shared" si="22"/>
        <v>1</v>
      </c>
      <c r="P310">
        <f t="shared" si="23"/>
        <v>0</v>
      </c>
      <c r="Q310">
        <f t="shared" si="24"/>
        <v>0</v>
      </c>
    </row>
    <row r="311" spans="1:17" x14ac:dyDescent="0.3">
      <c r="A311">
        <v>5</v>
      </c>
      <c r="B311" t="s">
        <v>14</v>
      </c>
      <c r="C311" s="77">
        <v>44842</v>
      </c>
      <c r="D311">
        <v>0</v>
      </c>
      <c r="E311" t="s">
        <v>38</v>
      </c>
      <c r="F311" t="s">
        <v>16</v>
      </c>
      <c r="G311" t="s">
        <v>17</v>
      </c>
      <c r="H311" t="s">
        <v>20</v>
      </c>
      <c r="I311">
        <v>2.5</v>
      </c>
      <c r="J311">
        <v>80</v>
      </c>
      <c r="K311" s="33">
        <v>160</v>
      </c>
      <c r="L311" s="33">
        <f t="shared" si="26"/>
        <v>80</v>
      </c>
      <c r="M311" t="s">
        <v>381</v>
      </c>
      <c r="N311" t="s">
        <v>196</v>
      </c>
      <c r="O311">
        <f t="shared" si="22"/>
        <v>1</v>
      </c>
      <c r="P311">
        <f t="shared" si="23"/>
        <v>0</v>
      </c>
      <c r="Q311">
        <f t="shared" si="24"/>
        <v>0</v>
      </c>
    </row>
    <row r="312" spans="1:17" x14ac:dyDescent="0.3">
      <c r="A312">
        <v>5</v>
      </c>
      <c r="B312" t="s">
        <v>14</v>
      </c>
      <c r="C312" s="77">
        <v>44843</v>
      </c>
      <c r="D312">
        <v>0</v>
      </c>
      <c r="E312" t="s">
        <v>15</v>
      </c>
      <c r="F312" t="s">
        <v>39</v>
      </c>
      <c r="G312" t="s">
        <v>17</v>
      </c>
      <c r="H312" t="s">
        <v>18</v>
      </c>
      <c r="I312">
        <v>275</v>
      </c>
      <c r="J312">
        <v>80</v>
      </c>
      <c r="L312" s="33">
        <f t="shared" si="26"/>
        <v>-80</v>
      </c>
      <c r="M312" t="s">
        <v>381</v>
      </c>
      <c r="N312" t="s">
        <v>442</v>
      </c>
      <c r="O312">
        <f t="shared" si="22"/>
        <v>0</v>
      </c>
      <c r="P312">
        <f t="shared" si="23"/>
        <v>1</v>
      </c>
      <c r="Q312">
        <f t="shared" si="24"/>
        <v>0</v>
      </c>
    </row>
    <row r="313" spans="1:17" x14ac:dyDescent="0.3">
      <c r="A313">
        <v>5</v>
      </c>
      <c r="B313" t="s">
        <v>14</v>
      </c>
      <c r="C313" s="77">
        <v>44843</v>
      </c>
      <c r="D313">
        <v>0</v>
      </c>
      <c r="E313" t="s">
        <v>35</v>
      </c>
      <c r="F313" t="s">
        <v>41</v>
      </c>
      <c r="G313" t="s">
        <v>17</v>
      </c>
      <c r="H313" t="s">
        <v>28</v>
      </c>
      <c r="I313">
        <f>1/2</f>
        <v>0.5</v>
      </c>
      <c r="J313">
        <v>80</v>
      </c>
      <c r="L313" s="33">
        <f t="shared" si="26"/>
        <v>-80</v>
      </c>
      <c r="M313" t="s">
        <v>381</v>
      </c>
      <c r="N313" t="s">
        <v>196</v>
      </c>
      <c r="O313">
        <f t="shared" si="22"/>
        <v>0</v>
      </c>
      <c r="P313">
        <f t="shared" si="23"/>
        <v>1</v>
      </c>
      <c r="Q313">
        <f t="shared" si="24"/>
        <v>0</v>
      </c>
    </row>
    <row r="314" spans="1:17" x14ac:dyDescent="0.3">
      <c r="A314">
        <v>5</v>
      </c>
      <c r="B314" t="s">
        <v>14</v>
      </c>
      <c r="C314" s="77">
        <v>44843</v>
      </c>
      <c r="D314">
        <v>0</v>
      </c>
      <c r="E314" t="s">
        <v>35</v>
      </c>
      <c r="F314" t="s">
        <v>41</v>
      </c>
      <c r="G314" t="s">
        <v>17</v>
      </c>
      <c r="H314" t="s">
        <v>24</v>
      </c>
      <c r="I314">
        <v>2.5</v>
      </c>
      <c r="J314">
        <v>80</v>
      </c>
      <c r="K314" s="33">
        <v>140</v>
      </c>
      <c r="L314" s="33">
        <f t="shared" si="26"/>
        <v>60</v>
      </c>
      <c r="M314" t="s">
        <v>381</v>
      </c>
      <c r="N314" t="s">
        <v>196</v>
      </c>
      <c r="O314">
        <f t="shared" si="22"/>
        <v>1</v>
      </c>
      <c r="P314">
        <f t="shared" si="23"/>
        <v>0</v>
      </c>
      <c r="Q314">
        <f t="shared" si="24"/>
        <v>0</v>
      </c>
    </row>
    <row r="315" spans="1:17" x14ac:dyDescent="0.3">
      <c r="A315">
        <v>5</v>
      </c>
      <c r="B315" t="s">
        <v>44</v>
      </c>
      <c r="C315" s="77">
        <v>44842</v>
      </c>
      <c r="D315">
        <v>12</v>
      </c>
      <c r="E315" t="s">
        <v>67</v>
      </c>
      <c r="F315" t="s">
        <v>94</v>
      </c>
      <c r="G315" t="s">
        <v>17</v>
      </c>
      <c r="H315" t="s">
        <v>24</v>
      </c>
      <c r="I315">
        <v>59</v>
      </c>
      <c r="J315">
        <v>80</v>
      </c>
      <c r="K315" s="33">
        <v>152.72</v>
      </c>
      <c r="L315" s="33">
        <f t="shared" si="26"/>
        <v>72.72</v>
      </c>
      <c r="M315" t="s">
        <v>381</v>
      </c>
      <c r="N315" t="s">
        <v>443</v>
      </c>
      <c r="O315">
        <f t="shared" si="22"/>
        <v>1</v>
      </c>
      <c r="P315">
        <f t="shared" si="23"/>
        <v>0</v>
      </c>
      <c r="Q315">
        <f t="shared" si="24"/>
        <v>0</v>
      </c>
    </row>
    <row r="316" spans="1:17" x14ac:dyDescent="0.3">
      <c r="A316">
        <v>5</v>
      </c>
      <c r="B316" t="s">
        <v>44</v>
      </c>
      <c r="C316" s="77">
        <v>44842</v>
      </c>
      <c r="D316">
        <v>12</v>
      </c>
      <c r="E316" t="s">
        <v>139</v>
      </c>
      <c r="F316" t="s">
        <v>79</v>
      </c>
      <c r="G316" t="s">
        <v>17</v>
      </c>
      <c r="H316" t="s">
        <v>28</v>
      </c>
      <c r="I316">
        <v>22.5</v>
      </c>
      <c r="J316">
        <v>80</v>
      </c>
      <c r="K316" s="33">
        <v>152.72999999999999</v>
      </c>
      <c r="L316" s="33">
        <f t="shared" si="26"/>
        <v>72.72999999999999</v>
      </c>
      <c r="M316" t="s">
        <v>190</v>
      </c>
      <c r="N316" t="s">
        <v>444</v>
      </c>
      <c r="O316">
        <f t="shared" si="22"/>
        <v>1</v>
      </c>
      <c r="P316">
        <f t="shared" si="23"/>
        <v>0</v>
      </c>
      <c r="Q316">
        <f t="shared" si="24"/>
        <v>0</v>
      </c>
    </row>
    <row r="317" spans="1:17" x14ac:dyDescent="0.3">
      <c r="A317">
        <v>5</v>
      </c>
      <c r="B317" t="s">
        <v>44</v>
      </c>
      <c r="C317" s="77">
        <v>44842</v>
      </c>
      <c r="D317">
        <v>12</v>
      </c>
      <c r="E317" t="s">
        <v>139</v>
      </c>
      <c r="F317" t="s">
        <v>79</v>
      </c>
      <c r="G317" t="s">
        <v>17</v>
      </c>
      <c r="H317" t="s">
        <v>445</v>
      </c>
      <c r="I317">
        <v>1000</v>
      </c>
      <c r="J317">
        <v>40</v>
      </c>
      <c r="K317" s="33">
        <v>0</v>
      </c>
      <c r="L317" s="33">
        <f t="shared" si="26"/>
        <v>-40</v>
      </c>
      <c r="M317" t="s">
        <v>381</v>
      </c>
      <c r="O317">
        <f t="shared" si="22"/>
        <v>0</v>
      </c>
      <c r="P317">
        <f t="shared" si="23"/>
        <v>1</v>
      </c>
      <c r="Q317">
        <f t="shared" si="24"/>
        <v>0</v>
      </c>
    </row>
    <row r="318" spans="1:17" x14ac:dyDescent="0.3">
      <c r="A318">
        <v>5</v>
      </c>
      <c r="B318" t="s">
        <v>44</v>
      </c>
      <c r="C318" s="77">
        <v>44842</v>
      </c>
      <c r="D318">
        <v>12</v>
      </c>
      <c r="E318" t="s">
        <v>223</v>
      </c>
      <c r="F318" t="s">
        <v>99</v>
      </c>
      <c r="G318" t="s">
        <v>17</v>
      </c>
      <c r="H318" t="s">
        <v>32</v>
      </c>
      <c r="I318">
        <v>-255</v>
      </c>
      <c r="J318">
        <v>160</v>
      </c>
      <c r="K318" s="33">
        <v>222.74</v>
      </c>
      <c r="L318" s="33">
        <f t="shared" si="26"/>
        <v>62.740000000000009</v>
      </c>
      <c r="M318" t="s">
        <v>381</v>
      </c>
      <c r="N318" t="s">
        <v>446</v>
      </c>
      <c r="O318">
        <f t="shared" si="22"/>
        <v>1</v>
      </c>
      <c r="P318">
        <f t="shared" si="23"/>
        <v>0</v>
      </c>
      <c r="Q318">
        <f t="shared" si="24"/>
        <v>0</v>
      </c>
    </row>
    <row r="319" spans="1:17" x14ac:dyDescent="0.3">
      <c r="A319">
        <v>5</v>
      </c>
      <c r="B319" t="s">
        <v>44</v>
      </c>
      <c r="C319" s="77">
        <v>44842</v>
      </c>
      <c r="D319">
        <v>12</v>
      </c>
      <c r="E319" t="s">
        <v>107</v>
      </c>
      <c r="F319" t="s">
        <v>447</v>
      </c>
      <c r="G319" t="s">
        <v>17</v>
      </c>
      <c r="H319" t="s">
        <v>28</v>
      </c>
      <c r="I319">
        <v>9.5</v>
      </c>
      <c r="J319">
        <v>80</v>
      </c>
      <c r="K319" s="33">
        <v>0</v>
      </c>
      <c r="L319" s="33">
        <f t="shared" si="26"/>
        <v>-80</v>
      </c>
      <c r="M319" t="s">
        <v>190</v>
      </c>
      <c r="N319" t="s">
        <v>448</v>
      </c>
      <c r="O319">
        <f t="shared" si="22"/>
        <v>0</v>
      </c>
      <c r="P319">
        <f t="shared" si="23"/>
        <v>1</v>
      </c>
      <c r="Q319">
        <f t="shared" si="24"/>
        <v>0</v>
      </c>
    </row>
    <row r="320" spans="1:17" x14ac:dyDescent="0.3">
      <c r="A320">
        <v>5</v>
      </c>
      <c r="B320" t="s">
        <v>44</v>
      </c>
      <c r="C320" s="77">
        <v>44842</v>
      </c>
      <c r="D320">
        <v>12</v>
      </c>
      <c r="E320" t="s">
        <v>256</v>
      </c>
      <c r="F320" t="s">
        <v>298</v>
      </c>
      <c r="G320" t="s">
        <v>17</v>
      </c>
      <c r="H320" t="s">
        <v>28</v>
      </c>
      <c r="I320">
        <v>3</v>
      </c>
      <c r="J320">
        <v>80</v>
      </c>
      <c r="K320" s="33">
        <v>0</v>
      </c>
      <c r="L320" s="33">
        <f t="shared" si="26"/>
        <v>-80</v>
      </c>
      <c r="M320" t="s">
        <v>190</v>
      </c>
      <c r="N320" t="s">
        <v>449</v>
      </c>
      <c r="O320">
        <f t="shared" si="22"/>
        <v>0</v>
      </c>
      <c r="P320">
        <f t="shared" si="23"/>
        <v>1</v>
      </c>
      <c r="Q320">
        <f t="shared" si="24"/>
        <v>0</v>
      </c>
    </row>
    <row r="321" spans="1:17" x14ac:dyDescent="0.3">
      <c r="A321">
        <v>5</v>
      </c>
      <c r="B321" t="s">
        <v>44</v>
      </c>
      <c r="C321" s="77">
        <v>44842</v>
      </c>
      <c r="D321">
        <v>12</v>
      </c>
      <c r="E321" t="s">
        <v>256</v>
      </c>
      <c r="F321" t="s">
        <v>298</v>
      </c>
      <c r="G321" t="s">
        <v>17</v>
      </c>
      <c r="H321" t="s">
        <v>32</v>
      </c>
      <c r="I321">
        <v>125</v>
      </c>
      <c r="J321">
        <v>80</v>
      </c>
      <c r="K321" s="33">
        <v>0</v>
      </c>
      <c r="L321" s="33">
        <f t="shared" si="26"/>
        <v>-80</v>
      </c>
      <c r="M321" t="s">
        <v>381</v>
      </c>
      <c r="N321" t="s">
        <v>450</v>
      </c>
      <c r="O321">
        <f t="shared" si="22"/>
        <v>0</v>
      </c>
      <c r="P321">
        <f t="shared" si="23"/>
        <v>1</v>
      </c>
      <c r="Q321">
        <f t="shared" si="24"/>
        <v>0</v>
      </c>
    </row>
    <row r="322" spans="1:17" x14ac:dyDescent="0.3">
      <c r="A322">
        <v>5</v>
      </c>
      <c r="B322" t="s">
        <v>44</v>
      </c>
      <c r="C322" s="77">
        <v>44842</v>
      </c>
      <c r="D322">
        <v>12</v>
      </c>
      <c r="E322" t="s">
        <v>451</v>
      </c>
      <c r="F322" t="s">
        <v>452</v>
      </c>
      <c r="G322" t="s">
        <v>17</v>
      </c>
      <c r="H322" t="s">
        <v>28</v>
      </c>
      <c r="I322">
        <v>8</v>
      </c>
      <c r="J322">
        <v>80</v>
      </c>
      <c r="K322" s="33">
        <v>0</v>
      </c>
      <c r="L322" s="33">
        <f t="shared" si="26"/>
        <v>-80</v>
      </c>
      <c r="M322" t="s">
        <v>381</v>
      </c>
      <c r="N322" t="s">
        <v>453</v>
      </c>
      <c r="O322">
        <f t="shared" si="22"/>
        <v>0</v>
      </c>
      <c r="P322">
        <f t="shared" si="23"/>
        <v>1</v>
      </c>
      <c r="Q322">
        <f t="shared" si="24"/>
        <v>0</v>
      </c>
    </row>
    <row r="323" spans="1:17" x14ac:dyDescent="0.3">
      <c r="A323">
        <v>5</v>
      </c>
      <c r="B323" t="s">
        <v>44</v>
      </c>
      <c r="C323" s="77">
        <v>44842</v>
      </c>
      <c r="D323">
        <v>12</v>
      </c>
      <c r="E323" t="s">
        <v>451</v>
      </c>
      <c r="F323" t="s">
        <v>452</v>
      </c>
      <c r="G323" t="s">
        <v>17</v>
      </c>
      <c r="H323" t="s">
        <v>32</v>
      </c>
      <c r="I323">
        <v>255</v>
      </c>
      <c r="J323">
        <v>80</v>
      </c>
      <c r="K323" s="33">
        <v>0</v>
      </c>
      <c r="L323" s="33">
        <f t="shared" si="26"/>
        <v>-80</v>
      </c>
      <c r="M323" t="s">
        <v>381</v>
      </c>
      <c r="N323" t="s">
        <v>454</v>
      </c>
      <c r="O323">
        <f t="shared" si="22"/>
        <v>0</v>
      </c>
      <c r="P323">
        <f t="shared" si="23"/>
        <v>1</v>
      </c>
      <c r="Q323">
        <f t="shared" si="24"/>
        <v>0</v>
      </c>
    </row>
    <row r="324" spans="1:17" x14ac:dyDescent="0.3">
      <c r="A324">
        <v>5</v>
      </c>
      <c r="B324" t="s">
        <v>44</v>
      </c>
      <c r="C324" s="77">
        <v>44842</v>
      </c>
      <c r="D324">
        <v>15</v>
      </c>
      <c r="E324" t="s">
        <v>86</v>
      </c>
      <c r="F324" t="s">
        <v>455</v>
      </c>
      <c r="G324" t="s">
        <v>17</v>
      </c>
      <c r="H324" t="s">
        <v>28</v>
      </c>
      <c r="I324">
        <v>-10</v>
      </c>
      <c r="J324">
        <v>80</v>
      </c>
      <c r="K324" s="33">
        <v>80</v>
      </c>
      <c r="L324" s="33">
        <f t="shared" si="26"/>
        <v>0</v>
      </c>
      <c r="M324" t="s">
        <v>190</v>
      </c>
      <c r="N324" t="s">
        <v>456</v>
      </c>
      <c r="O324">
        <f t="shared" si="22"/>
        <v>0</v>
      </c>
      <c r="P324">
        <f t="shared" si="23"/>
        <v>0</v>
      </c>
      <c r="Q324">
        <f t="shared" si="24"/>
        <v>1</v>
      </c>
    </row>
    <row r="325" spans="1:17" x14ac:dyDescent="0.3">
      <c r="A325">
        <v>5</v>
      </c>
      <c r="B325" t="s">
        <v>44</v>
      </c>
      <c r="C325" s="77">
        <v>44842</v>
      </c>
      <c r="D325">
        <v>15</v>
      </c>
      <c r="E325" t="s">
        <v>86</v>
      </c>
      <c r="F325" t="s">
        <v>455</v>
      </c>
      <c r="G325" t="s">
        <v>17</v>
      </c>
      <c r="H325" t="s">
        <v>20</v>
      </c>
      <c r="I325">
        <v>66.5</v>
      </c>
      <c r="J325">
        <v>80</v>
      </c>
      <c r="K325" s="33">
        <v>0</v>
      </c>
      <c r="L325" s="33">
        <f t="shared" si="26"/>
        <v>-80</v>
      </c>
      <c r="M325" t="s">
        <v>381</v>
      </c>
      <c r="N325" t="s">
        <v>196</v>
      </c>
      <c r="O325">
        <f t="shared" si="22"/>
        <v>0</v>
      </c>
      <c r="P325">
        <f t="shared" si="23"/>
        <v>1</v>
      </c>
      <c r="Q325">
        <f t="shared" si="24"/>
        <v>0</v>
      </c>
    </row>
    <row r="326" spans="1:17" x14ac:dyDescent="0.3">
      <c r="A326">
        <v>5</v>
      </c>
      <c r="B326" t="s">
        <v>44</v>
      </c>
      <c r="C326" s="77">
        <v>44842</v>
      </c>
      <c r="D326">
        <v>15</v>
      </c>
      <c r="E326" t="s">
        <v>47</v>
      </c>
      <c r="F326" t="s">
        <v>75</v>
      </c>
      <c r="G326" t="s">
        <v>17</v>
      </c>
      <c r="H326" t="s">
        <v>28</v>
      </c>
      <c r="I326">
        <v>3</v>
      </c>
      <c r="J326">
        <v>80</v>
      </c>
      <c r="K326" s="33">
        <v>156.19</v>
      </c>
      <c r="L326" s="33">
        <f t="shared" si="26"/>
        <v>76.19</v>
      </c>
      <c r="M326" t="s">
        <v>381</v>
      </c>
      <c r="N326" t="s">
        <v>449</v>
      </c>
      <c r="O326">
        <f t="shared" si="22"/>
        <v>1</v>
      </c>
      <c r="P326">
        <f t="shared" si="23"/>
        <v>0</v>
      </c>
      <c r="Q326">
        <f t="shared" si="24"/>
        <v>0</v>
      </c>
    </row>
    <row r="327" spans="1:17" x14ac:dyDescent="0.3">
      <c r="A327">
        <v>5</v>
      </c>
      <c r="B327" t="s">
        <v>44</v>
      </c>
      <c r="C327" s="77">
        <v>44842</v>
      </c>
      <c r="D327">
        <v>15</v>
      </c>
      <c r="E327" t="s">
        <v>47</v>
      </c>
      <c r="F327" t="s">
        <v>75</v>
      </c>
      <c r="G327" t="s">
        <v>17</v>
      </c>
      <c r="H327" t="s">
        <v>32</v>
      </c>
      <c r="I327">
        <v>135</v>
      </c>
      <c r="J327">
        <v>80</v>
      </c>
      <c r="K327" s="33">
        <v>188</v>
      </c>
      <c r="L327" s="33">
        <f t="shared" si="26"/>
        <v>108</v>
      </c>
      <c r="M327" t="s">
        <v>190</v>
      </c>
      <c r="N327" t="s">
        <v>450</v>
      </c>
      <c r="O327">
        <f t="shared" si="22"/>
        <v>1</v>
      </c>
      <c r="P327">
        <f t="shared" si="23"/>
        <v>0</v>
      </c>
      <c r="Q327">
        <f t="shared" si="24"/>
        <v>0</v>
      </c>
    </row>
    <row r="328" spans="1:17" x14ac:dyDescent="0.3">
      <c r="A328">
        <v>5</v>
      </c>
      <c r="B328" t="s">
        <v>44</v>
      </c>
      <c r="C328" s="77">
        <v>44842</v>
      </c>
      <c r="D328">
        <v>15</v>
      </c>
      <c r="E328" t="s">
        <v>122</v>
      </c>
      <c r="F328" t="s">
        <v>221</v>
      </c>
      <c r="G328" t="s">
        <v>17</v>
      </c>
      <c r="H328" t="s">
        <v>28</v>
      </c>
      <c r="I328">
        <f>27.5</f>
        <v>27.5</v>
      </c>
      <c r="J328">
        <v>80</v>
      </c>
      <c r="K328" s="33">
        <v>152.72999999999999</v>
      </c>
      <c r="L328" s="33">
        <f t="shared" si="26"/>
        <v>72.72999999999999</v>
      </c>
      <c r="M328" t="s">
        <v>381</v>
      </c>
      <c r="N328" t="s">
        <v>457</v>
      </c>
      <c r="O328">
        <f t="shared" si="22"/>
        <v>1</v>
      </c>
      <c r="P328">
        <f t="shared" si="23"/>
        <v>0</v>
      </c>
      <c r="Q328">
        <f t="shared" si="24"/>
        <v>0</v>
      </c>
    </row>
    <row r="329" spans="1:17" x14ac:dyDescent="0.3">
      <c r="A329">
        <v>5</v>
      </c>
      <c r="B329" t="s">
        <v>44</v>
      </c>
      <c r="C329" s="77">
        <v>44842</v>
      </c>
      <c r="D329">
        <v>15</v>
      </c>
      <c r="E329" t="s">
        <v>93</v>
      </c>
      <c r="F329" t="s">
        <v>268</v>
      </c>
      <c r="G329" t="s">
        <v>17</v>
      </c>
      <c r="H329" t="s">
        <v>28</v>
      </c>
      <c r="I329">
        <v>27</v>
      </c>
      <c r="J329">
        <v>80</v>
      </c>
      <c r="K329" s="33">
        <v>0</v>
      </c>
      <c r="L329" s="33">
        <f t="shared" si="26"/>
        <v>-80</v>
      </c>
      <c r="M329" t="s">
        <v>190</v>
      </c>
      <c r="N329" t="s">
        <v>458</v>
      </c>
      <c r="O329">
        <f t="shared" si="22"/>
        <v>0</v>
      </c>
      <c r="P329">
        <f t="shared" si="23"/>
        <v>1</v>
      </c>
      <c r="Q329">
        <f t="shared" si="24"/>
        <v>0</v>
      </c>
    </row>
    <row r="330" spans="1:17" x14ac:dyDescent="0.3">
      <c r="A330">
        <v>5</v>
      </c>
      <c r="B330" t="s">
        <v>44</v>
      </c>
      <c r="C330" s="77">
        <v>44842</v>
      </c>
      <c r="D330">
        <v>15</v>
      </c>
      <c r="E330" t="s">
        <v>114</v>
      </c>
      <c r="F330" t="s">
        <v>50</v>
      </c>
      <c r="G330" t="s">
        <v>17</v>
      </c>
      <c r="H330" t="s">
        <v>28</v>
      </c>
      <c r="I330">
        <v>13.5</v>
      </c>
      <c r="J330">
        <v>80</v>
      </c>
      <c r="K330" s="33">
        <v>156.19</v>
      </c>
      <c r="L330" s="33">
        <f t="shared" si="26"/>
        <v>76.19</v>
      </c>
      <c r="M330" t="s">
        <v>381</v>
      </c>
      <c r="N330" t="s">
        <v>459</v>
      </c>
      <c r="O330">
        <f t="shared" si="22"/>
        <v>1</v>
      </c>
      <c r="P330">
        <f t="shared" si="23"/>
        <v>0</v>
      </c>
      <c r="Q330">
        <f t="shared" si="24"/>
        <v>0</v>
      </c>
    </row>
    <row r="331" spans="1:17" x14ac:dyDescent="0.3">
      <c r="A331">
        <v>5</v>
      </c>
      <c r="B331" t="s">
        <v>44</v>
      </c>
      <c r="C331" s="77">
        <v>44842</v>
      </c>
      <c r="D331">
        <v>15</v>
      </c>
      <c r="E331" t="s">
        <v>114</v>
      </c>
      <c r="F331" t="s">
        <v>50</v>
      </c>
      <c r="G331" t="s">
        <v>17</v>
      </c>
      <c r="H331" t="s">
        <v>24</v>
      </c>
      <c r="I331">
        <v>56</v>
      </c>
      <c r="J331">
        <v>80</v>
      </c>
      <c r="K331" s="33">
        <v>152.72999999999999</v>
      </c>
      <c r="L331" s="33">
        <f t="shared" si="26"/>
        <v>72.72999999999999</v>
      </c>
      <c r="M331" t="s">
        <v>190</v>
      </c>
      <c r="N331" t="s">
        <v>460</v>
      </c>
      <c r="O331">
        <f t="shared" si="22"/>
        <v>1</v>
      </c>
      <c r="P331">
        <f t="shared" si="23"/>
        <v>0</v>
      </c>
      <c r="Q331">
        <f t="shared" si="24"/>
        <v>0</v>
      </c>
    </row>
    <row r="332" spans="1:17" x14ac:dyDescent="0.3">
      <c r="A332">
        <v>5</v>
      </c>
      <c r="B332" t="s">
        <v>44</v>
      </c>
      <c r="C332" s="77">
        <v>44842</v>
      </c>
      <c r="D332">
        <v>15</v>
      </c>
      <c r="E332" t="s">
        <v>461</v>
      </c>
      <c r="F332" t="s">
        <v>113</v>
      </c>
      <c r="G332" t="s">
        <v>17</v>
      </c>
      <c r="H332" t="s">
        <v>28</v>
      </c>
      <c r="I332">
        <v>3.5</v>
      </c>
      <c r="J332">
        <v>80</v>
      </c>
      <c r="K332" s="33">
        <v>149.56</v>
      </c>
      <c r="L332" s="33">
        <f t="shared" si="26"/>
        <v>69.56</v>
      </c>
      <c r="M332" t="s">
        <v>381</v>
      </c>
      <c r="N332" t="s">
        <v>462</v>
      </c>
      <c r="O332">
        <f t="shared" si="22"/>
        <v>1</v>
      </c>
      <c r="P332">
        <f t="shared" si="23"/>
        <v>0</v>
      </c>
      <c r="Q332">
        <f t="shared" si="24"/>
        <v>0</v>
      </c>
    </row>
    <row r="333" spans="1:17" x14ac:dyDescent="0.3">
      <c r="A333">
        <v>5</v>
      </c>
      <c r="B333" t="s">
        <v>44</v>
      </c>
      <c r="C333" s="77">
        <v>44842</v>
      </c>
      <c r="D333">
        <v>15</v>
      </c>
      <c r="E333" t="s">
        <v>461</v>
      </c>
      <c r="F333" t="s">
        <v>113</v>
      </c>
      <c r="G333" t="s">
        <v>17</v>
      </c>
      <c r="H333" t="s">
        <v>32</v>
      </c>
      <c r="I333">
        <v>135</v>
      </c>
      <c r="J333">
        <v>80</v>
      </c>
      <c r="K333" s="33">
        <v>188</v>
      </c>
      <c r="L333" s="33">
        <f t="shared" si="26"/>
        <v>108</v>
      </c>
      <c r="M333" t="s">
        <v>381</v>
      </c>
      <c r="N333" t="s">
        <v>450</v>
      </c>
      <c r="O333">
        <f t="shared" si="22"/>
        <v>1</v>
      </c>
      <c r="P333">
        <f t="shared" si="23"/>
        <v>0</v>
      </c>
      <c r="Q333">
        <f t="shared" si="24"/>
        <v>0</v>
      </c>
    </row>
    <row r="334" spans="1:17" x14ac:dyDescent="0.3">
      <c r="A334">
        <v>5</v>
      </c>
      <c r="B334" t="s">
        <v>44</v>
      </c>
      <c r="C334" s="77">
        <v>44842</v>
      </c>
      <c r="D334">
        <v>15</v>
      </c>
      <c r="E334" t="s">
        <v>89</v>
      </c>
      <c r="F334" t="s">
        <v>65</v>
      </c>
      <c r="G334" t="s">
        <v>17</v>
      </c>
      <c r="H334" t="s">
        <v>28</v>
      </c>
      <c r="I334">
        <v>14.5</v>
      </c>
      <c r="J334">
        <v>80</v>
      </c>
      <c r="K334" s="33">
        <v>0</v>
      </c>
      <c r="L334" s="33">
        <f t="shared" si="26"/>
        <v>-80</v>
      </c>
      <c r="M334" t="s">
        <v>190</v>
      </c>
      <c r="N334" t="s">
        <v>196</v>
      </c>
      <c r="O334">
        <f t="shared" ref="O334:O397" si="27">IF(L334&gt;0,1,0)</f>
        <v>0</v>
      </c>
      <c r="P334">
        <f t="shared" ref="P334:P397" si="28">IF(L334&lt;0,1,0)</f>
        <v>1</v>
      </c>
      <c r="Q334">
        <f t="shared" ref="Q334:Q397" si="29">IF(L334=0,1,0)</f>
        <v>0</v>
      </c>
    </row>
    <row r="335" spans="1:17" x14ac:dyDescent="0.3">
      <c r="A335">
        <v>5</v>
      </c>
      <c r="B335" t="s">
        <v>44</v>
      </c>
      <c r="C335" s="77">
        <v>44842</v>
      </c>
      <c r="D335">
        <v>15</v>
      </c>
      <c r="E335" t="s">
        <v>89</v>
      </c>
      <c r="F335" t="s">
        <v>65</v>
      </c>
      <c r="G335" t="s">
        <v>17</v>
      </c>
      <c r="H335" t="s">
        <v>20</v>
      </c>
      <c r="I335">
        <v>42.5</v>
      </c>
      <c r="J335">
        <v>80</v>
      </c>
      <c r="K335" s="33">
        <v>0</v>
      </c>
      <c r="L335" s="33">
        <f t="shared" si="26"/>
        <v>-80</v>
      </c>
      <c r="M335" t="s">
        <v>190</v>
      </c>
      <c r="N335">
        <v>42</v>
      </c>
      <c r="O335">
        <f t="shared" si="27"/>
        <v>0</v>
      </c>
      <c r="P335">
        <f t="shared" si="28"/>
        <v>1</v>
      </c>
      <c r="Q335">
        <f t="shared" si="29"/>
        <v>0</v>
      </c>
    </row>
    <row r="336" spans="1:17" x14ac:dyDescent="0.3">
      <c r="A336">
        <v>5</v>
      </c>
      <c r="B336" t="s">
        <v>44</v>
      </c>
      <c r="C336" s="77">
        <v>44842</v>
      </c>
      <c r="D336">
        <v>15</v>
      </c>
      <c r="E336" t="s">
        <v>346</v>
      </c>
      <c r="F336" t="s">
        <v>88</v>
      </c>
      <c r="G336" t="s">
        <v>17</v>
      </c>
      <c r="H336" t="s">
        <v>28</v>
      </c>
      <c r="I336">
        <v>-3.5</v>
      </c>
      <c r="J336">
        <v>80</v>
      </c>
      <c r="K336" s="33">
        <v>0</v>
      </c>
      <c r="L336" s="33">
        <f t="shared" si="26"/>
        <v>-80</v>
      </c>
      <c r="M336" t="s">
        <v>381</v>
      </c>
      <c r="N336" t="s">
        <v>463</v>
      </c>
      <c r="O336">
        <f t="shared" si="27"/>
        <v>0</v>
      </c>
      <c r="P336">
        <f t="shared" si="28"/>
        <v>1</v>
      </c>
      <c r="Q336">
        <f t="shared" si="29"/>
        <v>0</v>
      </c>
    </row>
    <row r="337" spans="1:17" x14ac:dyDescent="0.3">
      <c r="A337">
        <v>5</v>
      </c>
      <c r="B337" t="s">
        <v>44</v>
      </c>
      <c r="C337" s="77">
        <v>44842</v>
      </c>
      <c r="D337">
        <v>15</v>
      </c>
      <c r="E337" t="s">
        <v>464</v>
      </c>
      <c r="F337" t="s">
        <v>248</v>
      </c>
      <c r="G337" t="s">
        <v>17</v>
      </c>
      <c r="H337" t="s">
        <v>28</v>
      </c>
      <c r="I337">
        <v>17</v>
      </c>
      <c r="J337">
        <v>80</v>
      </c>
      <c r="K337" s="33">
        <v>0</v>
      </c>
      <c r="L337" s="33">
        <f t="shared" si="26"/>
        <v>-80</v>
      </c>
      <c r="M337" t="s">
        <v>190</v>
      </c>
      <c r="N337" t="s">
        <v>465</v>
      </c>
      <c r="O337">
        <f t="shared" si="27"/>
        <v>0</v>
      </c>
      <c r="P337">
        <f t="shared" si="28"/>
        <v>1</v>
      </c>
      <c r="Q337">
        <f t="shared" si="29"/>
        <v>0</v>
      </c>
    </row>
    <row r="338" spans="1:17" x14ac:dyDescent="0.3">
      <c r="A338">
        <v>5</v>
      </c>
      <c r="B338" t="s">
        <v>44</v>
      </c>
      <c r="C338" s="77">
        <v>44842</v>
      </c>
      <c r="D338">
        <v>15</v>
      </c>
      <c r="E338" t="s">
        <v>125</v>
      </c>
      <c r="F338" t="s">
        <v>56</v>
      </c>
      <c r="G338" t="s">
        <v>17</v>
      </c>
      <c r="H338" t="s">
        <v>28</v>
      </c>
      <c r="I338">
        <v>6.5</v>
      </c>
      <c r="J338">
        <v>80</v>
      </c>
      <c r="K338" s="33">
        <v>152.72999999999999</v>
      </c>
      <c r="L338" s="33">
        <f t="shared" si="26"/>
        <v>72.72999999999999</v>
      </c>
      <c r="M338" t="s">
        <v>190</v>
      </c>
      <c r="N338" t="s">
        <v>453</v>
      </c>
      <c r="O338">
        <f t="shared" si="27"/>
        <v>1</v>
      </c>
      <c r="P338">
        <f t="shared" si="28"/>
        <v>0</v>
      </c>
      <c r="Q338">
        <f t="shared" si="29"/>
        <v>0</v>
      </c>
    </row>
    <row r="339" spans="1:17" x14ac:dyDescent="0.3">
      <c r="A339">
        <v>5</v>
      </c>
      <c r="B339" t="s">
        <v>44</v>
      </c>
      <c r="C339" s="77">
        <v>44842</v>
      </c>
      <c r="D339">
        <v>15</v>
      </c>
      <c r="E339" t="s">
        <v>125</v>
      </c>
      <c r="F339" t="s">
        <v>56</v>
      </c>
      <c r="G339" t="s">
        <v>17</v>
      </c>
      <c r="H339" t="s">
        <v>32</v>
      </c>
      <c r="I339">
        <v>205</v>
      </c>
      <c r="J339">
        <v>80</v>
      </c>
      <c r="K339" s="33">
        <v>0</v>
      </c>
      <c r="L339" s="33">
        <f t="shared" si="26"/>
        <v>-80</v>
      </c>
      <c r="M339" t="s">
        <v>190</v>
      </c>
      <c r="N339" t="s">
        <v>454</v>
      </c>
      <c r="O339">
        <f t="shared" si="27"/>
        <v>0</v>
      </c>
      <c r="P339">
        <f t="shared" si="28"/>
        <v>1</v>
      </c>
      <c r="Q339">
        <f t="shared" si="29"/>
        <v>0</v>
      </c>
    </row>
    <row r="340" spans="1:17" x14ac:dyDescent="0.3">
      <c r="A340">
        <v>5</v>
      </c>
      <c r="B340" t="s">
        <v>44</v>
      </c>
      <c r="C340" s="77">
        <v>44842</v>
      </c>
      <c r="D340">
        <v>19</v>
      </c>
      <c r="E340" t="s">
        <v>466</v>
      </c>
      <c r="F340" t="s">
        <v>57</v>
      </c>
      <c r="G340" t="s">
        <v>17</v>
      </c>
      <c r="H340" t="s">
        <v>28</v>
      </c>
      <c r="I340">
        <v>-3</v>
      </c>
      <c r="J340">
        <v>80</v>
      </c>
      <c r="K340" s="33">
        <v>152.72999999999999</v>
      </c>
      <c r="L340" s="33">
        <f t="shared" si="26"/>
        <v>72.72999999999999</v>
      </c>
      <c r="M340" t="s">
        <v>190</v>
      </c>
      <c r="N340" t="s">
        <v>463</v>
      </c>
      <c r="O340">
        <f t="shared" si="27"/>
        <v>1</v>
      </c>
      <c r="P340">
        <f t="shared" si="28"/>
        <v>0</v>
      </c>
      <c r="Q340">
        <f t="shared" si="29"/>
        <v>0</v>
      </c>
    </row>
    <row r="341" spans="1:17" x14ac:dyDescent="0.3">
      <c r="A341">
        <v>5</v>
      </c>
      <c r="B341" t="s">
        <v>44</v>
      </c>
      <c r="C341" s="77">
        <v>44842</v>
      </c>
      <c r="D341">
        <v>19</v>
      </c>
      <c r="E341" t="s">
        <v>78</v>
      </c>
      <c r="F341" t="s">
        <v>61</v>
      </c>
      <c r="G341" t="s">
        <v>17</v>
      </c>
      <c r="H341" t="s">
        <v>28</v>
      </c>
      <c r="I341">
        <v>4</v>
      </c>
      <c r="J341">
        <v>80</v>
      </c>
      <c r="K341" s="33">
        <v>149.56</v>
      </c>
      <c r="L341" s="33">
        <f t="shared" si="26"/>
        <v>69.56</v>
      </c>
      <c r="M341" t="s">
        <v>381</v>
      </c>
      <c r="N341" t="s">
        <v>449</v>
      </c>
      <c r="O341">
        <f t="shared" si="27"/>
        <v>1</v>
      </c>
      <c r="P341">
        <f t="shared" si="28"/>
        <v>0</v>
      </c>
      <c r="Q341">
        <f t="shared" si="29"/>
        <v>0</v>
      </c>
    </row>
    <row r="342" spans="1:17" x14ac:dyDescent="0.3">
      <c r="A342">
        <v>5</v>
      </c>
      <c r="B342" t="s">
        <v>44</v>
      </c>
      <c r="C342" s="77">
        <v>44842</v>
      </c>
      <c r="D342">
        <v>19</v>
      </c>
      <c r="E342" t="s">
        <v>78</v>
      </c>
      <c r="F342" t="s">
        <v>61</v>
      </c>
      <c r="G342" t="s">
        <v>17</v>
      </c>
      <c r="H342" t="s">
        <v>32</v>
      </c>
      <c r="I342">
        <v>145</v>
      </c>
      <c r="J342">
        <v>80</v>
      </c>
      <c r="K342" s="33">
        <v>0</v>
      </c>
      <c r="L342" s="33">
        <f t="shared" si="26"/>
        <v>-80</v>
      </c>
      <c r="M342" t="s">
        <v>190</v>
      </c>
      <c r="N342" t="s">
        <v>450</v>
      </c>
      <c r="O342">
        <f t="shared" si="27"/>
        <v>0</v>
      </c>
      <c r="P342">
        <f t="shared" si="28"/>
        <v>1</v>
      </c>
      <c r="Q342">
        <f t="shared" si="29"/>
        <v>0</v>
      </c>
    </row>
    <row r="343" spans="1:17" x14ac:dyDescent="0.3">
      <c r="A343">
        <v>5</v>
      </c>
      <c r="B343" t="s">
        <v>44</v>
      </c>
      <c r="C343" s="77">
        <v>44842</v>
      </c>
      <c r="D343">
        <v>19</v>
      </c>
      <c r="E343" t="s">
        <v>78</v>
      </c>
      <c r="F343" t="s">
        <v>61</v>
      </c>
      <c r="G343" t="s">
        <v>17</v>
      </c>
      <c r="H343" t="s">
        <v>20</v>
      </c>
      <c r="I343">
        <v>36.5</v>
      </c>
      <c r="J343">
        <v>80</v>
      </c>
      <c r="K343" s="33">
        <v>152.72999999999999</v>
      </c>
      <c r="L343" s="33">
        <f t="shared" si="26"/>
        <v>72.72999999999999</v>
      </c>
      <c r="M343" t="s">
        <v>190</v>
      </c>
      <c r="N343" t="s">
        <v>467</v>
      </c>
      <c r="O343">
        <f t="shared" si="27"/>
        <v>1</v>
      </c>
      <c r="P343">
        <f t="shared" si="28"/>
        <v>0</v>
      </c>
      <c r="Q343">
        <f t="shared" si="29"/>
        <v>0</v>
      </c>
    </row>
    <row r="344" spans="1:17" x14ac:dyDescent="0.3">
      <c r="A344">
        <v>5</v>
      </c>
      <c r="B344" t="s">
        <v>44</v>
      </c>
      <c r="C344" s="77">
        <v>44842</v>
      </c>
      <c r="D344">
        <v>19</v>
      </c>
      <c r="E344" t="s">
        <v>115</v>
      </c>
      <c r="F344" t="s">
        <v>396</v>
      </c>
      <c r="G344" t="s">
        <v>17</v>
      </c>
      <c r="H344" t="s">
        <v>28</v>
      </c>
      <c r="I344">
        <v>-12.5</v>
      </c>
      <c r="J344">
        <v>80</v>
      </c>
      <c r="K344" s="33">
        <v>152.72999999999999</v>
      </c>
      <c r="L344" s="33">
        <f t="shared" si="26"/>
        <v>72.72999999999999</v>
      </c>
      <c r="M344" t="s">
        <v>190</v>
      </c>
      <c r="N344" t="s">
        <v>468</v>
      </c>
      <c r="O344">
        <f t="shared" si="27"/>
        <v>1</v>
      </c>
      <c r="P344">
        <f t="shared" si="28"/>
        <v>0</v>
      </c>
      <c r="Q344">
        <f t="shared" si="29"/>
        <v>0</v>
      </c>
    </row>
    <row r="345" spans="1:17" x14ac:dyDescent="0.3">
      <c r="A345">
        <v>5</v>
      </c>
      <c r="B345" t="s">
        <v>44</v>
      </c>
      <c r="C345" s="77">
        <v>44842</v>
      </c>
      <c r="D345">
        <v>19</v>
      </c>
      <c r="E345" t="s">
        <v>421</v>
      </c>
      <c r="F345" t="s">
        <v>91</v>
      </c>
      <c r="G345" t="s">
        <v>17</v>
      </c>
      <c r="H345" t="s">
        <v>28</v>
      </c>
      <c r="I345">
        <v>16.5</v>
      </c>
      <c r="J345">
        <v>0</v>
      </c>
      <c r="L345" s="33">
        <f t="shared" si="26"/>
        <v>0</v>
      </c>
      <c r="N345" t="s">
        <v>469</v>
      </c>
      <c r="O345">
        <f t="shared" si="27"/>
        <v>0</v>
      </c>
      <c r="P345">
        <f t="shared" si="28"/>
        <v>0</v>
      </c>
      <c r="Q345">
        <f t="shared" si="29"/>
        <v>1</v>
      </c>
    </row>
    <row r="346" spans="1:17" x14ac:dyDescent="0.3">
      <c r="A346">
        <v>5</v>
      </c>
      <c r="B346" t="s">
        <v>44</v>
      </c>
      <c r="C346" s="77">
        <v>44842</v>
      </c>
      <c r="D346">
        <v>19</v>
      </c>
      <c r="E346" t="s">
        <v>421</v>
      </c>
      <c r="F346" t="s">
        <v>91</v>
      </c>
      <c r="G346" t="s">
        <v>17</v>
      </c>
      <c r="H346" t="s">
        <v>445</v>
      </c>
      <c r="I346">
        <v>500</v>
      </c>
      <c r="J346">
        <v>40</v>
      </c>
      <c r="K346" s="33">
        <v>0</v>
      </c>
      <c r="L346" s="33">
        <f t="shared" si="26"/>
        <v>-40</v>
      </c>
      <c r="M346" t="s">
        <v>381</v>
      </c>
      <c r="O346">
        <f t="shared" si="27"/>
        <v>0</v>
      </c>
      <c r="P346">
        <f t="shared" si="28"/>
        <v>1</v>
      </c>
      <c r="Q346">
        <f t="shared" si="29"/>
        <v>0</v>
      </c>
    </row>
    <row r="347" spans="1:17" x14ac:dyDescent="0.3">
      <c r="A347">
        <v>5</v>
      </c>
      <c r="B347" t="s">
        <v>44</v>
      </c>
      <c r="C347" s="77">
        <v>44842</v>
      </c>
      <c r="D347">
        <v>19</v>
      </c>
      <c r="E347" t="s">
        <v>45</v>
      </c>
      <c r="F347" t="s">
        <v>81</v>
      </c>
      <c r="G347" t="s">
        <v>17</v>
      </c>
      <c r="H347" t="s">
        <v>28</v>
      </c>
      <c r="I347">
        <v>11.5</v>
      </c>
      <c r="J347">
        <v>80</v>
      </c>
      <c r="K347" s="33">
        <v>152.72999999999999</v>
      </c>
      <c r="L347" s="33">
        <f t="shared" si="26"/>
        <v>72.72999999999999</v>
      </c>
      <c r="M347" t="s">
        <v>190</v>
      </c>
      <c r="N347" t="s">
        <v>196</v>
      </c>
      <c r="O347">
        <f t="shared" si="27"/>
        <v>1</v>
      </c>
      <c r="P347">
        <f t="shared" si="28"/>
        <v>0</v>
      </c>
      <c r="Q347">
        <f t="shared" si="29"/>
        <v>0</v>
      </c>
    </row>
    <row r="348" spans="1:17" x14ac:dyDescent="0.3">
      <c r="A348">
        <v>5</v>
      </c>
      <c r="B348" t="s">
        <v>44</v>
      </c>
      <c r="C348" s="77">
        <v>44842</v>
      </c>
      <c r="D348">
        <v>19</v>
      </c>
      <c r="E348" t="s">
        <v>98</v>
      </c>
      <c r="F348" t="s">
        <v>392</v>
      </c>
      <c r="G348" t="s">
        <v>17</v>
      </c>
      <c r="H348" t="s">
        <v>28</v>
      </c>
      <c r="I348">
        <v>1.5</v>
      </c>
      <c r="J348">
        <v>80</v>
      </c>
      <c r="K348" s="33">
        <v>152.72999999999999</v>
      </c>
      <c r="L348" s="33">
        <f t="shared" si="26"/>
        <v>72.72999999999999</v>
      </c>
      <c r="M348" t="s">
        <v>190</v>
      </c>
      <c r="N348" t="s">
        <v>470</v>
      </c>
      <c r="O348">
        <f t="shared" si="27"/>
        <v>1</v>
      </c>
      <c r="P348">
        <f t="shared" si="28"/>
        <v>0</v>
      </c>
      <c r="Q348">
        <f t="shared" si="29"/>
        <v>0</v>
      </c>
    </row>
    <row r="349" spans="1:17" x14ac:dyDescent="0.3">
      <c r="A349">
        <v>5</v>
      </c>
      <c r="B349" t="s">
        <v>44</v>
      </c>
      <c r="C349" s="77">
        <v>44842</v>
      </c>
      <c r="D349">
        <v>19</v>
      </c>
      <c r="E349" t="s">
        <v>98</v>
      </c>
      <c r="F349" t="s">
        <v>392</v>
      </c>
      <c r="G349" t="s">
        <v>17</v>
      </c>
      <c r="H349" t="s">
        <v>32</v>
      </c>
      <c r="I349">
        <v>100</v>
      </c>
      <c r="J349">
        <v>80</v>
      </c>
      <c r="K349" s="33">
        <v>0</v>
      </c>
      <c r="L349" s="33">
        <f t="shared" si="26"/>
        <v>-80</v>
      </c>
      <c r="M349" t="s">
        <v>381</v>
      </c>
      <c r="N349" t="s">
        <v>471</v>
      </c>
      <c r="O349">
        <f t="shared" si="27"/>
        <v>0</v>
      </c>
      <c r="P349">
        <f t="shared" si="28"/>
        <v>1</v>
      </c>
      <c r="Q349">
        <f t="shared" si="29"/>
        <v>0</v>
      </c>
    </row>
    <row r="350" spans="1:17" x14ac:dyDescent="0.3">
      <c r="A350">
        <v>5</v>
      </c>
      <c r="B350" t="s">
        <v>44</v>
      </c>
      <c r="C350" s="77">
        <v>44842</v>
      </c>
      <c r="D350">
        <v>19</v>
      </c>
      <c r="E350" t="s">
        <v>254</v>
      </c>
      <c r="F350" t="s">
        <v>261</v>
      </c>
      <c r="G350" t="s">
        <v>17</v>
      </c>
      <c r="H350" t="s">
        <v>28</v>
      </c>
      <c r="I350">
        <v>-3.5</v>
      </c>
      <c r="J350">
        <v>0</v>
      </c>
      <c r="K350" s="33">
        <v>0</v>
      </c>
      <c r="L350" s="33">
        <f t="shared" si="26"/>
        <v>0</v>
      </c>
      <c r="N350" s="21" t="s">
        <v>472</v>
      </c>
      <c r="O350">
        <f t="shared" si="27"/>
        <v>0</v>
      </c>
      <c r="P350">
        <f t="shared" si="28"/>
        <v>0</v>
      </c>
      <c r="Q350">
        <f t="shared" si="29"/>
        <v>1</v>
      </c>
    </row>
    <row r="351" spans="1:17" x14ac:dyDescent="0.3">
      <c r="A351">
        <v>5</v>
      </c>
      <c r="B351" t="s">
        <v>44</v>
      </c>
      <c r="C351" s="77">
        <v>44842</v>
      </c>
      <c r="D351">
        <v>19</v>
      </c>
      <c r="E351" t="s">
        <v>241</v>
      </c>
      <c r="F351" t="s">
        <v>46</v>
      </c>
      <c r="G351" t="s">
        <v>17</v>
      </c>
      <c r="H351" t="s">
        <v>28</v>
      </c>
      <c r="I351">
        <v>-4</v>
      </c>
      <c r="J351">
        <v>80</v>
      </c>
      <c r="K351" s="33">
        <v>152.72999999999999</v>
      </c>
      <c r="L351" s="33">
        <f t="shared" si="26"/>
        <v>72.72999999999999</v>
      </c>
      <c r="M351" t="s">
        <v>190</v>
      </c>
      <c r="N351" t="s">
        <v>463</v>
      </c>
      <c r="O351">
        <f t="shared" si="27"/>
        <v>1</v>
      </c>
      <c r="P351">
        <f t="shared" si="28"/>
        <v>0</v>
      </c>
      <c r="Q351">
        <f t="shared" si="29"/>
        <v>0</v>
      </c>
    </row>
    <row r="352" spans="1:17" x14ac:dyDescent="0.3">
      <c r="A352">
        <v>5</v>
      </c>
      <c r="B352" t="s">
        <v>44</v>
      </c>
      <c r="C352" s="77">
        <v>44842</v>
      </c>
      <c r="D352">
        <v>19</v>
      </c>
      <c r="E352" t="s">
        <v>241</v>
      </c>
      <c r="F352" t="s">
        <v>46</v>
      </c>
      <c r="G352" t="s">
        <v>17</v>
      </c>
      <c r="H352" t="s">
        <v>32</v>
      </c>
      <c r="I352">
        <v>-185</v>
      </c>
      <c r="J352">
        <v>120</v>
      </c>
      <c r="K352" s="33">
        <v>184.86</v>
      </c>
      <c r="L352" s="33">
        <f t="shared" si="26"/>
        <v>64.860000000000014</v>
      </c>
      <c r="M352" t="s">
        <v>190</v>
      </c>
      <c r="N352" t="s">
        <v>473</v>
      </c>
      <c r="O352">
        <f t="shared" si="27"/>
        <v>1</v>
      </c>
      <c r="P352">
        <f t="shared" si="28"/>
        <v>0</v>
      </c>
      <c r="Q352">
        <f t="shared" si="29"/>
        <v>0</v>
      </c>
    </row>
    <row r="353" spans="1:17" x14ac:dyDescent="0.3">
      <c r="A353">
        <v>5</v>
      </c>
      <c r="B353" t="s">
        <v>44</v>
      </c>
      <c r="C353" s="77">
        <v>44842</v>
      </c>
      <c r="D353">
        <v>19</v>
      </c>
      <c r="E353" t="s">
        <v>274</v>
      </c>
      <c r="F353" t="s">
        <v>132</v>
      </c>
      <c r="G353" t="s">
        <v>17</v>
      </c>
      <c r="H353" t="s">
        <v>24</v>
      </c>
      <c r="I353">
        <v>48.5</v>
      </c>
      <c r="J353">
        <v>80</v>
      </c>
      <c r="K353" s="33">
        <v>0</v>
      </c>
      <c r="L353" s="33">
        <f t="shared" si="26"/>
        <v>-80</v>
      </c>
      <c r="M353" t="s">
        <v>190</v>
      </c>
      <c r="N353" t="s">
        <v>196</v>
      </c>
      <c r="O353">
        <f t="shared" si="27"/>
        <v>0</v>
      </c>
      <c r="P353">
        <f t="shared" si="28"/>
        <v>1</v>
      </c>
      <c r="Q353">
        <f t="shared" si="29"/>
        <v>0</v>
      </c>
    </row>
    <row r="354" spans="1:17" x14ac:dyDescent="0.3">
      <c r="A354">
        <v>5</v>
      </c>
      <c r="B354" t="s">
        <v>44</v>
      </c>
      <c r="C354" s="77">
        <v>44842</v>
      </c>
      <c r="D354">
        <v>19</v>
      </c>
      <c r="E354" t="s">
        <v>274</v>
      </c>
      <c r="F354" t="s">
        <v>132</v>
      </c>
      <c r="G354" t="s">
        <v>17</v>
      </c>
      <c r="H354" t="s">
        <v>28</v>
      </c>
      <c r="I354">
        <v>21</v>
      </c>
      <c r="J354">
        <v>80</v>
      </c>
      <c r="K354" s="33">
        <v>0</v>
      </c>
      <c r="L354" s="33">
        <f t="shared" si="26"/>
        <v>-80</v>
      </c>
      <c r="M354" t="s">
        <v>381</v>
      </c>
      <c r="N354" t="s">
        <v>196</v>
      </c>
      <c r="O354">
        <f t="shared" si="27"/>
        <v>0</v>
      </c>
      <c r="P354">
        <f t="shared" si="28"/>
        <v>1</v>
      </c>
      <c r="Q354">
        <f t="shared" si="29"/>
        <v>0</v>
      </c>
    </row>
    <row r="355" spans="1:17" x14ac:dyDescent="0.3">
      <c r="A355">
        <v>5</v>
      </c>
      <c r="B355" t="s">
        <v>44</v>
      </c>
      <c r="C355" s="77">
        <v>44842</v>
      </c>
      <c r="D355">
        <v>19</v>
      </c>
      <c r="E355" t="s">
        <v>273</v>
      </c>
      <c r="F355" t="s">
        <v>133</v>
      </c>
      <c r="G355" t="s">
        <v>17</v>
      </c>
      <c r="H355" t="s">
        <v>28</v>
      </c>
      <c r="I355">
        <v>3.5</v>
      </c>
      <c r="J355">
        <v>80</v>
      </c>
      <c r="K355" s="33">
        <v>152.72</v>
      </c>
      <c r="L355" s="33">
        <f t="shared" si="26"/>
        <v>72.72</v>
      </c>
      <c r="M355" t="s">
        <v>381</v>
      </c>
      <c r="N355" t="s">
        <v>462</v>
      </c>
      <c r="O355">
        <f t="shared" si="27"/>
        <v>1</v>
      </c>
      <c r="P355">
        <f t="shared" si="28"/>
        <v>0</v>
      </c>
      <c r="Q355">
        <f t="shared" si="29"/>
        <v>0</v>
      </c>
    </row>
    <row r="356" spans="1:17" x14ac:dyDescent="0.3">
      <c r="A356">
        <v>5</v>
      </c>
      <c r="B356" t="s">
        <v>44</v>
      </c>
      <c r="C356" s="77">
        <v>44842</v>
      </c>
      <c r="D356">
        <v>19</v>
      </c>
      <c r="E356" t="s">
        <v>273</v>
      </c>
      <c r="F356" t="s">
        <v>133</v>
      </c>
      <c r="G356" t="s">
        <v>17</v>
      </c>
      <c r="H356" t="s">
        <v>32</v>
      </c>
      <c r="I356">
        <v>135</v>
      </c>
      <c r="J356">
        <v>80</v>
      </c>
      <c r="K356" s="33">
        <v>0</v>
      </c>
      <c r="L356" s="33">
        <f t="shared" si="26"/>
        <v>-80</v>
      </c>
      <c r="M356" t="s">
        <v>190</v>
      </c>
      <c r="N356" t="s">
        <v>450</v>
      </c>
      <c r="O356">
        <f t="shared" si="27"/>
        <v>0</v>
      </c>
      <c r="P356">
        <f t="shared" si="28"/>
        <v>1</v>
      </c>
      <c r="Q356">
        <f t="shared" si="29"/>
        <v>0</v>
      </c>
    </row>
    <row r="357" spans="1:17" x14ac:dyDescent="0.3">
      <c r="A357">
        <v>5</v>
      </c>
      <c r="B357" t="s">
        <v>44</v>
      </c>
      <c r="C357" s="77">
        <v>44842</v>
      </c>
      <c r="D357">
        <v>19</v>
      </c>
      <c r="E357" t="s">
        <v>249</v>
      </c>
      <c r="F357" t="s">
        <v>106</v>
      </c>
      <c r="G357" t="s">
        <v>17</v>
      </c>
      <c r="H357" t="s">
        <v>28</v>
      </c>
      <c r="I357">
        <v>24.5</v>
      </c>
      <c r="J357">
        <v>80</v>
      </c>
      <c r="K357" s="33">
        <v>152.72999999999999</v>
      </c>
      <c r="L357" s="33">
        <f t="shared" si="26"/>
        <v>72.72999999999999</v>
      </c>
      <c r="M357" t="s">
        <v>190</v>
      </c>
      <c r="N357" t="s">
        <v>474</v>
      </c>
      <c r="O357">
        <f t="shared" si="27"/>
        <v>1</v>
      </c>
      <c r="P357">
        <f t="shared" si="28"/>
        <v>0</v>
      </c>
      <c r="Q357">
        <f t="shared" si="29"/>
        <v>0</v>
      </c>
    </row>
    <row r="358" spans="1:17" x14ac:dyDescent="0.3">
      <c r="A358">
        <v>5</v>
      </c>
      <c r="B358" t="s">
        <v>44</v>
      </c>
      <c r="C358" s="77">
        <v>44842</v>
      </c>
      <c r="D358">
        <v>19</v>
      </c>
      <c r="E358" t="s">
        <v>136</v>
      </c>
      <c r="F358" t="s">
        <v>118</v>
      </c>
      <c r="G358" t="s">
        <v>17</v>
      </c>
      <c r="H358" t="s">
        <v>28</v>
      </c>
      <c r="I358">
        <v>13.5</v>
      </c>
      <c r="J358">
        <v>80</v>
      </c>
      <c r="K358" s="33">
        <v>0</v>
      </c>
      <c r="L358" s="33">
        <f t="shared" si="26"/>
        <v>-80</v>
      </c>
      <c r="M358" t="s">
        <v>190</v>
      </c>
      <c r="N358" t="s">
        <v>475</v>
      </c>
      <c r="O358">
        <f t="shared" si="27"/>
        <v>0</v>
      </c>
      <c r="P358">
        <f t="shared" si="28"/>
        <v>1</v>
      </c>
      <c r="Q358">
        <f t="shared" si="29"/>
        <v>0</v>
      </c>
    </row>
    <row r="359" spans="1:17" x14ac:dyDescent="0.3">
      <c r="A359">
        <v>5</v>
      </c>
      <c r="B359" t="s">
        <v>44</v>
      </c>
      <c r="C359" s="77">
        <v>44842</v>
      </c>
      <c r="D359">
        <v>19</v>
      </c>
      <c r="E359" t="s">
        <v>136</v>
      </c>
      <c r="F359" t="s">
        <v>118</v>
      </c>
      <c r="G359" t="s">
        <v>17</v>
      </c>
      <c r="H359" t="s">
        <v>445</v>
      </c>
      <c r="I359">
        <v>400</v>
      </c>
      <c r="J359">
        <v>40</v>
      </c>
      <c r="K359" s="33">
        <v>0</v>
      </c>
      <c r="L359" s="33">
        <f t="shared" si="26"/>
        <v>-40</v>
      </c>
      <c r="M359" t="s">
        <v>381</v>
      </c>
      <c r="O359">
        <f t="shared" si="27"/>
        <v>0</v>
      </c>
      <c r="P359">
        <f t="shared" si="28"/>
        <v>1</v>
      </c>
      <c r="Q359">
        <f t="shared" si="29"/>
        <v>0</v>
      </c>
    </row>
    <row r="360" spans="1:17" x14ac:dyDescent="0.3">
      <c r="A360">
        <v>5</v>
      </c>
      <c r="B360" t="s">
        <v>44</v>
      </c>
      <c r="C360" s="77">
        <v>44842</v>
      </c>
      <c r="D360">
        <v>22</v>
      </c>
      <c r="E360" t="s">
        <v>117</v>
      </c>
      <c r="F360" t="s">
        <v>275</v>
      </c>
      <c r="G360" t="s">
        <v>17</v>
      </c>
      <c r="H360" t="s">
        <v>24</v>
      </c>
      <c r="I360">
        <v>53.5</v>
      </c>
      <c r="J360">
        <v>80</v>
      </c>
      <c r="K360" s="33">
        <v>152.72999999999999</v>
      </c>
      <c r="L360" s="33">
        <f t="shared" si="26"/>
        <v>72.72999999999999</v>
      </c>
      <c r="M360" t="s">
        <v>190</v>
      </c>
      <c r="N360" t="s">
        <v>196</v>
      </c>
      <c r="O360">
        <f t="shared" si="27"/>
        <v>1</v>
      </c>
      <c r="P360">
        <f t="shared" si="28"/>
        <v>0</v>
      </c>
      <c r="Q360">
        <f t="shared" si="29"/>
        <v>0</v>
      </c>
    </row>
    <row r="361" spans="1:17" x14ac:dyDescent="0.3">
      <c r="A361">
        <v>5</v>
      </c>
      <c r="B361" t="s">
        <v>44</v>
      </c>
      <c r="C361" s="77">
        <v>44842</v>
      </c>
      <c r="D361">
        <v>22</v>
      </c>
      <c r="E361" t="s">
        <v>117</v>
      </c>
      <c r="F361" t="s">
        <v>275</v>
      </c>
      <c r="G361" t="s">
        <v>17</v>
      </c>
      <c r="H361" t="s">
        <v>28</v>
      </c>
      <c r="I361">
        <v>4.5</v>
      </c>
      <c r="J361">
        <v>80</v>
      </c>
      <c r="K361" s="33">
        <v>156.19</v>
      </c>
      <c r="L361" s="33">
        <f t="shared" si="26"/>
        <v>76.19</v>
      </c>
      <c r="M361" t="s">
        <v>381</v>
      </c>
      <c r="N361" t="s">
        <v>453</v>
      </c>
      <c r="O361">
        <f t="shared" si="27"/>
        <v>1</v>
      </c>
      <c r="P361">
        <f t="shared" si="28"/>
        <v>0</v>
      </c>
      <c r="Q361">
        <f t="shared" si="29"/>
        <v>0</v>
      </c>
    </row>
    <row r="362" spans="1:17" x14ac:dyDescent="0.3">
      <c r="A362">
        <v>5</v>
      </c>
      <c r="B362" t="s">
        <v>44</v>
      </c>
      <c r="C362" s="77">
        <v>44842</v>
      </c>
      <c r="D362">
        <v>22</v>
      </c>
      <c r="E362" t="s">
        <v>117</v>
      </c>
      <c r="F362" t="s">
        <v>275</v>
      </c>
      <c r="G362" t="s">
        <v>17</v>
      </c>
      <c r="H362" t="s">
        <v>32</v>
      </c>
      <c r="I362">
        <v>165</v>
      </c>
      <c r="J362">
        <v>80</v>
      </c>
      <c r="K362" s="33">
        <v>0</v>
      </c>
      <c r="L362" s="33">
        <f t="shared" si="26"/>
        <v>-80</v>
      </c>
      <c r="M362" t="s">
        <v>381</v>
      </c>
      <c r="N362" t="s">
        <v>454</v>
      </c>
      <c r="O362">
        <f t="shared" si="27"/>
        <v>0</v>
      </c>
      <c r="P362">
        <f t="shared" si="28"/>
        <v>1</v>
      </c>
      <c r="Q362">
        <f t="shared" si="29"/>
        <v>0</v>
      </c>
    </row>
    <row r="363" spans="1:17" x14ac:dyDescent="0.3">
      <c r="A363">
        <v>5</v>
      </c>
      <c r="B363" t="s">
        <v>140</v>
      </c>
      <c r="C363" s="77">
        <v>44843</v>
      </c>
      <c r="D363">
        <v>0</v>
      </c>
      <c r="E363" t="s">
        <v>170</v>
      </c>
      <c r="F363" t="s">
        <v>161</v>
      </c>
      <c r="G363" t="s">
        <v>17</v>
      </c>
      <c r="H363" t="s">
        <v>476</v>
      </c>
      <c r="I363" s="79" t="s">
        <v>477</v>
      </c>
      <c r="J363">
        <v>100</v>
      </c>
      <c r="K363" s="33">
        <v>0</v>
      </c>
      <c r="L363" s="33">
        <f t="shared" si="26"/>
        <v>-100</v>
      </c>
      <c r="M363" t="s">
        <v>381</v>
      </c>
      <c r="O363">
        <f t="shared" si="27"/>
        <v>0</v>
      </c>
      <c r="P363">
        <f t="shared" si="28"/>
        <v>1</v>
      </c>
      <c r="Q363">
        <f t="shared" si="29"/>
        <v>0</v>
      </c>
    </row>
    <row r="364" spans="1:17" x14ac:dyDescent="0.3">
      <c r="A364">
        <v>5</v>
      </c>
      <c r="B364" t="s">
        <v>140</v>
      </c>
      <c r="C364" s="77">
        <v>44843</v>
      </c>
      <c r="D364">
        <v>0</v>
      </c>
      <c r="E364" t="s">
        <v>478</v>
      </c>
      <c r="F364" t="s">
        <v>479</v>
      </c>
      <c r="G364" t="s">
        <v>17</v>
      </c>
      <c r="H364" t="s">
        <v>476</v>
      </c>
      <c r="I364" s="79" t="s">
        <v>480</v>
      </c>
      <c r="J364">
        <v>0</v>
      </c>
      <c r="L364" s="33">
        <f t="shared" si="26"/>
        <v>0</v>
      </c>
      <c r="O364">
        <f t="shared" si="27"/>
        <v>0</v>
      </c>
      <c r="P364">
        <f t="shared" si="28"/>
        <v>0</v>
      </c>
      <c r="Q364">
        <f t="shared" si="29"/>
        <v>1</v>
      </c>
    </row>
    <row r="365" spans="1:17" x14ac:dyDescent="0.3">
      <c r="A365">
        <v>5</v>
      </c>
      <c r="B365" t="s">
        <v>140</v>
      </c>
      <c r="C365" s="77">
        <v>44840</v>
      </c>
      <c r="D365">
        <v>22</v>
      </c>
      <c r="E365" t="s">
        <v>172</v>
      </c>
      <c r="F365" t="s">
        <v>356</v>
      </c>
      <c r="G365" t="s">
        <v>17</v>
      </c>
      <c r="H365" t="s">
        <v>24</v>
      </c>
      <c r="I365">
        <v>42</v>
      </c>
      <c r="J365">
        <v>100</v>
      </c>
      <c r="K365" s="33">
        <v>0</v>
      </c>
      <c r="L365" s="33">
        <f t="shared" si="26"/>
        <v>-100</v>
      </c>
      <c r="M365" t="s">
        <v>481</v>
      </c>
      <c r="N365" t="s">
        <v>482</v>
      </c>
      <c r="O365">
        <f t="shared" si="27"/>
        <v>0</v>
      </c>
      <c r="P365">
        <f t="shared" si="28"/>
        <v>1</v>
      </c>
      <c r="Q365">
        <f t="shared" si="29"/>
        <v>0</v>
      </c>
    </row>
    <row r="366" spans="1:17" x14ac:dyDescent="0.3">
      <c r="A366">
        <v>5</v>
      </c>
      <c r="B366" t="s">
        <v>140</v>
      </c>
      <c r="C366" s="77">
        <v>44843</v>
      </c>
      <c r="D366">
        <v>22</v>
      </c>
      <c r="E366" t="s">
        <v>483</v>
      </c>
      <c r="F366" t="s">
        <v>143</v>
      </c>
      <c r="G366" t="s">
        <v>17</v>
      </c>
      <c r="H366" t="s">
        <v>20</v>
      </c>
      <c r="I366">
        <v>45.5</v>
      </c>
      <c r="J366">
        <v>100</v>
      </c>
      <c r="K366" s="33">
        <v>0</v>
      </c>
      <c r="L366" s="33">
        <f t="shared" si="26"/>
        <v>-100</v>
      </c>
      <c r="M366" t="s">
        <v>196</v>
      </c>
      <c r="N366" t="s">
        <v>484</v>
      </c>
      <c r="O366">
        <f t="shared" si="27"/>
        <v>0</v>
      </c>
      <c r="P366">
        <f t="shared" si="28"/>
        <v>1</v>
      </c>
      <c r="Q366">
        <f t="shared" si="29"/>
        <v>0</v>
      </c>
    </row>
    <row r="367" spans="1:17" x14ac:dyDescent="0.3">
      <c r="A367">
        <v>5</v>
      </c>
      <c r="B367" t="s">
        <v>140</v>
      </c>
      <c r="C367" s="77">
        <v>44843</v>
      </c>
      <c r="D367">
        <v>22</v>
      </c>
      <c r="E367" t="s">
        <v>363</v>
      </c>
      <c r="F367" t="s">
        <v>170</v>
      </c>
      <c r="G367" t="s">
        <v>17</v>
      </c>
      <c r="H367" t="s">
        <v>24</v>
      </c>
      <c r="I367">
        <v>41.5</v>
      </c>
      <c r="J367">
        <v>100</v>
      </c>
      <c r="K367" s="33">
        <v>190.9</v>
      </c>
      <c r="L367" s="33">
        <f t="shared" si="26"/>
        <v>90.9</v>
      </c>
      <c r="N367" t="s">
        <v>485</v>
      </c>
      <c r="O367">
        <f t="shared" si="27"/>
        <v>1</v>
      </c>
      <c r="P367">
        <f t="shared" si="28"/>
        <v>0</v>
      </c>
      <c r="Q367">
        <f t="shared" si="29"/>
        <v>0</v>
      </c>
    </row>
    <row r="368" spans="1:17" x14ac:dyDescent="0.3">
      <c r="A368">
        <v>5</v>
      </c>
      <c r="B368" t="s">
        <v>140</v>
      </c>
      <c r="C368" s="77">
        <v>44843</v>
      </c>
      <c r="D368">
        <v>22</v>
      </c>
      <c r="E368" t="s">
        <v>486</v>
      </c>
      <c r="F368" t="s">
        <v>151</v>
      </c>
      <c r="G368" t="s">
        <v>17</v>
      </c>
      <c r="H368" t="s">
        <v>28</v>
      </c>
      <c r="I368">
        <v>14</v>
      </c>
      <c r="J368">
        <v>100</v>
      </c>
      <c r="K368" s="33">
        <v>0</v>
      </c>
      <c r="L368" s="33">
        <f t="shared" si="26"/>
        <v>-100</v>
      </c>
      <c r="M368" t="s">
        <v>190</v>
      </c>
      <c r="N368" t="s">
        <v>487</v>
      </c>
      <c r="O368">
        <f t="shared" si="27"/>
        <v>0</v>
      </c>
      <c r="P368">
        <f t="shared" si="28"/>
        <v>1</v>
      </c>
      <c r="Q368">
        <f t="shared" si="29"/>
        <v>0</v>
      </c>
    </row>
    <row r="369" spans="1:17" x14ac:dyDescent="0.3">
      <c r="A369">
        <v>5</v>
      </c>
      <c r="B369" t="s">
        <v>140</v>
      </c>
      <c r="C369" s="77">
        <v>44843</v>
      </c>
      <c r="D369">
        <v>22</v>
      </c>
      <c r="E369" t="s">
        <v>151</v>
      </c>
      <c r="G369" t="s">
        <v>17</v>
      </c>
      <c r="H369" t="s">
        <v>302</v>
      </c>
      <c r="I369">
        <v>29.5</v>
      </c>
      <c r="J369">
        <v>0</v>
      </c>
      <c r="L369" s="33">
        <f t="shared" si="26"/>
        <v>0</v>
      </c>
      <c r="N369" t="s">
        <v>245</v>
      </c>
      <c r="O369">
        <f t="shared" si="27"/>
        <v>0</v>
      </c>
      <c r="P369">
        <f t="shared" si="28"/>
        <v>0</v>
      </c>
      <c r="Q369">
        <f t="shared" si="29"/>
        <v>1</v>
      </c>
    </row>
    <row r="370" spans="1:17" x14ac:dyDescent="0.3">
      <c r="A370">
        <v>5</v>
      </c>
      <c r="B370" t="s">
        <v>140</v>
      </c>
      <c r="C370" s="77">
        <v>44843</v>
      </c>
      <c r="D370">
        <v>22</v>
      </c>
      <c r="E370" t="s">
        <v>152</v>
      </c>
      <c r="F370" t="s">
        <v>178</v>
      </c>
      <c r="G370" t="s">
        <v>17</v>
      </c>
      <c r="H370" t="s">
        <v>28</v>
      </c>
      <c r="I370">
        <v>10</v>
      </c>
      <c r="J370">
        <v>100</v>
      </c>
      <c r="K370" s="33">
        <v>190.9</v>
      </c>
      <c r="L370" s="33">
        <f t="shared" si="26"/>
        <v>90.9</v>
      </c>
      <c r="M370" t="s">
        <v>190</v>
      </c>
      <c r="N370" t="s">
        <v>488</v>
      </c>
      <c r="O370">
        <f t="shared" si="27"/>
        <v>1</v>
      </c>
      <c r="P370">
        <f t="shared" si="28"/>
        <v>0</v>
      </c>
      <c r="Q370">
        <f t="shared" si="29"/>
        <v>0</v>
      </c>
    </row>
    <row r="371" spans="1:17" x14ac:dyDescent="0.3">
      <c r="A371">
        <v>5</v>
      </c>
      <c r="B371" t="s">
        <v>140</v>
      </c>
      <c r="C371" s="77">
        <v>44843</v>
      </c>
      <c r="D371">
        <v>22</v>
      </c>
      <c r="E371" t="s">
        <v>152</v>
      </c>
      <c r="G371" t="s">
        <v>17</v>
      </c>
      <c r="H371" t="s">
        <v>291</v>
      </c>
      <c r="I371">
        <v>17.5</v>
      </c>
      <c r="J371">
        <v>100</v>
      </c>
      <c r="K371" s="33">
        <v>0</v>
      </c>
      <c r="L371" s="33">
        <f t="shared" si="26"/>
        <v>-100</v>
      </c>
      <c r="M371" t="s">
        <v>381</v>
      </c>
      <c r="N371" t="s">
        <v>148</v>
      </c>
      <c r="O371">
        <f t="shared" si="27"/>
        <v>0</v>
      </c>
      <c r="P371">
        <f t="shared" si="28"/>
        <v>1</v>
      </c>
      <c r="Q371">
        <f t="shared" si="29"/>
        <v>0</v>
      </c>
    </row>
    <row r="372" spans="1:17" x14ac:dyDescent="0.3">
      <c r="A372">
        <v>5</v>
      </c>
      <c r="B372" t="s">
        <v>140</v>
      </c>
      <c r="C372" s="77">
        <v>44843</v>
      </c>
      <c r="D372">
        <v>22</v>
      </c>
      <c r="E372" t="s">
        <v>479</v>
      </c>
      <c r="F372" t="s">
        <v>376</v>
      </c>
      <c r="G372" t="s">
        <v>17</v>
      </c>
      <c r="H372" t="s">
        <v>28</v>
      </c>
      <c r="I372">
        <v>1.5</v>
      </c>
      <c r="J372">
        <v>0</v>
      </c>
      <c r="L372" s="33">
        <f t="shared" si="26"/>
        <v>0</v>
      </c>
      <c r="N372" t="s">
        <v>489</v>
      </c>
      <c r="O372">
        <f t="shared" si="27"/>
        <v>0</v>
      </c>
      <c r="P372">
        <f t="shared" si="28"/>
        <v>0</v>
      </c>
      <c r="Q372">
        <f t="shared" si="29"/>
        <v>1</v>
      </c>
    </row>
    <row r="373" spans="1:17" x14ac:dyDescent="0.3">
      <c r="A373">
        <v>5</v>
      </c>
      <c r="B373" t="s">
        <v>140</v>
      </c>
      <c r="C373" s="77">
        <v>44843</v>
      </c>
      <c r="D373">
        <v>22</v>
      </c>
      <c r="E373" t="s">
        <v>351</v>
      </c>
      <c r="F373" t="s">
        <v>354</v>
      </c>
      <c r="G373" t="s">
        <v>17</v>
      </c>
      <c r="H373" t="s">
        <v>28</v>
      </c>
      <c r="I373">
        <v>3.5</v>
      </c>
      <c r="J373">
        <v>100</v>
      </c>
      <c r="K373" s="33">
        <v>190.9</v>
      </c>
      <c r="L373" s="33">
        <f t="shared" si="26"/>
        <v>90.9</v>
      </c>
      <c r="M373" t="s">
        <v>381</v>
      </c>
      <c r="N373" t="s">
        <v>490</v>
      </c>
      <c r="O373">
        <f t="shared" si="27"/>
        <v>1</v>
      </c>
      <c r="P373">
        <f t="shared" si="28"/>
        <v>0</v>
      </c>
      <c r="Q373">
        <f t="shared" si="29"/>
        <v>0</v>
      </c>
    </row>
    <row r="374" spans="1:17" x14ac:dyDescent="0.3">
      <c r="A374">
        <v>5</v>
      </c>
      <c r="B374" t="s">
        <v>140</v>
      </c>
      <c r="C374" s="77">
        <v>44843</v>
      </c>
      <c r="D374">
        <v>22</v>
      </c>
      <c r="E374" t="s">
        <v>153</v>
      </c>
      <c r="F374" t="s">
        <v>159</v>
      </c>
      <c r="G374" t="s">
        <v>17</v>
      </c>
      <c r="H374" t="s">
        <v>28</v>
      </c>
      <c r="I374">
        <v>2</v>
      </c>
      <c r="J374">
        <v>100</v>
      </c>
      <c r="K374" s="33">
        <v>100</v>
      </c>
      <c r="L374" s="33">
        <f t="shared" si="26"/>
        <v>0</v>
      </c>
      <c r="M374" t="s">
        <v>381</v>
      </c>
      <c r="N374" t="s">
        <v>491</v>
      </c>
      <c r="O374">
        <f t="shared" si="27"/>
        <v>0</v>
      </c>
      <c r="P374">
        <f t="shared" si="28"/>
        <v>0</v>
      </c>
      <c r="Q374">
        <f t="shared" si="29"/>
        <v>1</v>
      </c>
    </row>
    <row r="375" spans="1:17" x14ac:dyDescent="0.3">
      <c r="A375">
        <v>5</v>
      </c>
      <c r="B375" t="s">
        <v>140</v>
      </c>
      <c r="C375" s="77">
        <v>44843</v>
      </c>
      <c r="D375">
        <v>22</v>
      </c>
      <c r="E375" t="s">
        <v>155</v>
      </c>
      <c r="F375" t="s">
        <v>169</v>
      </c>
      <c r="G375" t="s">
        <v>17</v>
      </c>
      <c r="H375" t="s">
        <v>28</v>
      </c>
      <c r="I375">
        <v>3.5</v>
      </c>
      <c r="J375">
        <v>100</v>
      </c>
      <c r="K375" s="33">
        <v>0</v>
      </c>
      <c r="L375" s="33">
        <f t="shared" si="26"/>
        <v>-100</v>
      </c>
      <c r="M375" t="s">
        <v>190</v>
      </c>
      <c r="N375" t="s">
        <v>490</v>
      </c>
      <c r="O375">
        <f t="shared" si="27"/>
        <v>0</v>
      </c>
      <c r="P375">
        <f t="shared" si="28"/>
        <v>1</v>
      </c>
      <c r="Q375">
        <f t="shared" si="29"/>
        <v>0</v>
      </c>
    </row>
    <row r="376" spans="1:17" x14ac:dyDescent="0.3">
      <c r="A376">
        <v>5</v>
      </c>
      <c r="B376" t="s">
        <v>140</v>
      </c>
      <c r="C376" s="77">
        <v>44843</v>
      </c>
      <c r="D376">
        <v>22</v>
      </c>
      <c r="E376" t="s">
        <v>169</v>
      </c>
      <c r="G376" t="s">
        <v>17</v>
      </c>
      <c r="H376" t="s">
        <v>302</v>
      </c>
      <c r="I376">
        <v>24.5</v>
      </c>
      <c r="J376">
        <v>100</v>
      </c>
      <c r="K376" s="33">
        <v>0</v>
      </c>
      <c r="L376" s="33">
        <f t="shared" si="26"/>
        <v>-100</v>
      </c>
      <c r="M376" t="s">
        <v>190</v>
      </c>
      <c r="N376" t="s">
        <v>116</v>
      </c>
      <c r="O376">
        <f t="shared" si="27"/>
        <v>0</v>
      </c>
      <c r="P376">
        <f t="shared" si="28"/>
        <v>1</v>
      </c>
      <c r="Q376">
        <f t="shared" si="29"/>
        <v>0</v>
      </c>
    </row>
    <row r="377" spans="1:17" x14ac:dyDescent="0.3">
      <c r="A377">
        <v>5</v>
      </c>
      <c r="B377" t="s">
        <v>140</v>
      </c>
      <c r="C377" s="77">
        <v>44843</v>
      </c>
      <c r="D377">
        <v>22</v>
      </c>
      <c r="E377" t="s">
        <v>166</v>
      </c>
      <c r="F377" t="s">
        <v>183</v>
      </c>
      <c r="G377" t="s">
        <v>17</v>
      </c>
      <c r="H377" t="s">
        <v>28</v>
      </c>
      <c r="I377">
        <v>6.5</v>
      </c>
      <c r="J377">
        <v>100</v>
      </c>
      <c r="K377" s="33">
        <v>0</v>
      </c>
      <c r="L377" s="33">
        <f t="shared" si="26"/>
        <v>-100</v>
      </c>
      <c r="M377" t="s">
        <v>190</v>
      </c>
      <c r="N377" t="s">
        <v>492</v>
      </c>
      <c r="O377">
        <f t="shared" si="27"/>
        <v>0</v>
      </c>
      <c r="P377">
        <f t="shared" si="28"/>
        <v>1</v>
      </c>
      <c r="Q377">
        <f t="shared" si="29"/>
        <v>0</v>
      </c>
    </row>
    <row r="378" spans="1:17" x14ac:dyDescent="0.3">
      <c r="A378">
        <v>5</v>
      </c>
      <c r="B378" t="s">
        <v>140</v>
      </c>
      <c r="C378" s="77">
        <v>44843</v>
      </c>
      <c r="D378">
        <v>22</v>
      </c>
      <c r="E378" t="s">
        <v>166</v>
      </c>
      <c r="F378" t="s">
        <v>183</v>
      </c>
      <c r="G378" t="s">
        <v>17</v>
      </c>
      <c r="H378" t="s">
        <v>32</v>
      </c>
      <c r="I378">
        <v>225</v>
      </c>
      <c r="J378">
        <v>100</v>
      </c>
      <c r="K378" s="33">
        <v>0</v>
      </c>
      <c r="L378" s="33">
        <f t="shared" si="26"/>
        <v>-100</v>
      </c>
      <c r="M378" t="s">
        <v>381</v>
      </c>
      <c r="N378" t="s">
        <v>493</v>
      </c>
      <c r="O378">
        <f t="shared" si="27"/>
        <v>0</v>
      </c>
      <c r="P378">
        <f t="shared" si="28"/>
        <v>1</v>
      </c>
      <c r="Q378">
        <f t="shared" si="29"/>
        <v>0</v>
      </c>
    </row>
    <row r="379" spans="1:17" x14ac:dyDescent="0.3">
      <c r="A379">
        <v>5</v>
      </c>
      <c r="B379" t="s">
        <v>140</v>
      </c>
      <c r="C379" s="77">
        <v>44843</v>
      </c>
      <c r="D379">
        <v>22</v>
      </c>
      <c r="E379" t="s">
        <v>183</v>
      </c>
      <c r="F379" t="s">
        <v>166</v>
      </c>
      <c r="G379" t="s">
        <v>17</v>
      </c>
      <c r="H379" t="s">
        <v>24</v>
      </c>
      <c r="I379">
        <v>39.5</v>
      </c>
      <c r="J379">
        <v>100</v>
      </c>
      <c r="K379" s="33">
        <v>191</v>
      </c>
      <c r="L379" s="33">
        <f t="shared" si="26"/>
        <v>91</v>
      </c>
      <c r="M379" t="s">
        <v>190</v>
      </c>
      <c r="N379" t="s">
        <v>494</v>
      </c>
      <c r="O379">
        <f t="shared" si="27"/>
        <v>1</v>
      </c>
      <c r="P379">
        <f t="shared" si="28"/>
        <v>0</v>
      </c>
      <c r="Q379">
        <f t="shared" si="29"/>
        <v>0</v>
      </c>
    </row>
    <row r="380" spans="1:17" x14ac:dyDescent="0.3">
      <c r="A380">
        <v>5</v>
      </c>
      <c r="B380" t="s">
        <v>140</v>
      </c>
      <c r="C380" s="77">
        <v>44843</v>
      </c>
      <c r="D380">
        <v>22</v>
      </c>
      <c r="E380" t="s">
        <v>165</v>
      </c>
      <c r="F380" t="s">
        <v>162</v>
      </c>
      <c r="G380" t="s">
        <v>17</v>
      </c>
      <c r="H380" t="s">
        <v>28</v>
      </c>
      <c r="I380">
        <v>5</v>
      </c>
      <c r="J380">
        <v>100</v>
      </c>
      <c r="K380" s="33">
        <v>190.9</v>
      </c>
      <c r="L380" s="33">
        <f t="shared" ref="L380:L381" si="30">K380-J380</f>
        <v>90.9</v>
      </c>
      <c r="M380" t="s">
        <v>381</v>
      </c>
      <c r="N380" t="s">
        <v>495</v>
      </c>
      <c r="O380">
        <f t="shared" si="27"/>
        <v>1</v>
      </c>
      <c r="P380">
        <f t="shared" si="28"/>
        <v>0</v>
      </c>
      <c r="Q380">
        <f t="shared" si="29"/>
        <v>0</v>
      </c>
    </row>
    <row r="381" spans="1:17" x14ac:dyDescent="0.3">
      <c r="A381">
        <v>5</v>
      </c>
      <c r="B381" t="s">
        <v>140</v>
      </c>
      <c r="C381" s="77">
        <v>44843</v>
      </c>
      <c r="D381">
        <v>22</v>
      </c>
      <c r="E381" t="s">
        <v>162</v>
      </c>
      <c r="G381" t="s">
        <v>17</v>
      </c>
      <c r="H381" t="s">
        <v>302</v>
      </c>
      <c r="I381">
        <v>27</v>
      </c>
      <c r="J381">
        <v>100</v>
      </c>
      <c r="K381" s="33">
        <v>190.9</v>
      </c>
      <c r="L381" s="33">
        <f t="shared" si="30"/>
        <v>90.9</v>
      </c>
      <c r="N381" t="s">
        <v>496</v>
      </c>
      <c r="O381">
        <f t="shared" si="27"/>
        <v>1</v>
      </c>
      <c r="P381">
        <f t="shared" si="28"/>
        <v>0</v>
      </c>
      <c r="Q381">
        <f t="shared" si="29"/>
        <v>0</v>
      </c>
    </row>
    <row r="382" spans="1:17" x14ac:dyDescent="0.3">
      <c r="A382">
        <v>6</v>
      </c>
      <c r="B382" t="s">
        <v>14</v>
      </c>
      <c r="C382" s="77">
        <v>44848</v>
      </c>
      <c r="D382">
        <v>0</v>
      </c>
      <c r="E382" t="s">
        <v>22</v>
      </c>
      <c r="F382" t="s">
        <v>38</v>
      </c>
      <c r="G382" t="s">
        <v>17</v>
      </c>
      <c r="H382" t="s">
        <v>18</v>
      </c>
      <c r="I382">
        <v>240</v>
      </c>
      <c r="J382">
        <v>80</v>
      </c>
      <c r="K382" s="33">
        <v>0</v>
      </c>
      <c r="L382" s="33">
        <f>K382-J382</f>
        <v>-80</v>
      </c>
      <c r="N382" t="s">
        <v>497</v>
      </c>
      <c r="O382">
        <f t="shared" si="27"/>
        <v>0</v>
      </c>
      <c r="P382">
        <f t="shared" si="28"/>
        <v>1</v>
      </c>
      <c r="Q382">
        <f t="shared" si="29"/>
        <v>0</v>
      </c>
    </row>
    <row r="383" spans="1:17" x14ac:dyDescent="0.3">
      <c r="A383">
        <v>6</v>
      </c>
      <c r="B383" t="s">
        <v>14</v>
      </c>
      <c r="C383" s="77">
        <v>44849</v>
      </c>
      <c r="D383">
        <v>0</v>
      </c>
      <c r="E383" t="s">
        <v>16</v>
      </c>
      <c r="F383" t="s">
        <v>35</v>
      </c>
      <c r="G383" t="s">
        <v>17</v>
      </c>
      <c r="H383" t="s">
        <v>24</v>
      </c>
      <c r="I383">
        <v>2.5</v>
      </c>
      <c r="J383">
        <v>80</v>
      </c>
      <c r="K383" s="33">
        <v>0</v>
      </c>
      <c r="L383" s="33">
        <f t="shared" ref="L383:L444" si="31">K383-J383</f>
        <v>-80</v>
      </c>
      <c r="N383" t="s">
        <v>498</v>
      </c>
      <c r="O383">
        <f t="shared" si="27"/>
        <v>0</v>
      </c>
      <c r="P383">
        <f t="shared" si="28"/>
        <v>1</v>
      </c>
      <c r="Q383">
        <f t="shared" si="29"/>
        <v>0</v>
      </c>
    </row>
    <row r="384" spans="1:17" x14ac:dyDescent="0.3">
      <c r="A384">
        <v>6</v>
      </c>
      <c r="B384" t="s">
        <v>14</v>
      </c>
      <c r="C384" s="77">
        <v>44849</v>
      </c>
      <c r="D384">
        <v>0</v>
      </c>
      <c r="E384" t="s">
        <v>30</v>
      </c>
      <c r="F384" t="s">
        <v>23</v>
      </c>
      <c r="G384" t="s">
        <v>17</v>
      </c>
      <c r="H384" t="s">
        <v>32</v>
      </c>
      <c r="I384">
        <v>-115</v>
      </c>
      <c r="J384">
        <v>100</v>
      </c>
      <c r="K384" s="33">
        <v>0</v>
      </c>
      <c r="L384" s="33">
        <f t="shared" si="31"/>
        <v>-100</v>
      </c>
      <c r="N384" t="s">
        <v>499</v>
      </c>
      <c r="O384">
        <f t="shared" si="27"/>
        <v>0</v>
      </c>
      <c r="P384">
        <f t="shared" si="28"/>
        <v>1</v>
      </c>
      <c r="Q384">
        <f t="shared" si="29"/>
        <v>0</v>
      </c>
    </row>
    <row r="385" spans="1:17" x14ac:dyDescent="0.3">
      <c r="A385">
        <v>6</v>
      </c>
      <c r="B385" t="s">
        <v>14</v>
      </c>
      <c r="C385" s="77">
        <v>44849</v>
      </c>
      <c r="D385">
        <v>0</v>
      </c>
      <c r="E385" t="s">
        <v>36</v>
      </c>
      <c r="F385" t="s">
        <v>500</v>
      </c>
      <c r="G385" t="s">
        <v>17</v>
      </c>
      <c r="H385" t="s">
        <v>32</v>
      </c>
      <c r="I385">
        <v>-140</v>
      </c>
      <c r="J385">
        <v>100</v>
      </c>
      <c r="K385" s="33">
        <v>171.42</v>
      </c>
      <c r="L385" s="33">
        <f t="shared" si="31"/>
        <v>71.419999999999987</v>
      </c>
      <c r="N385" t="s">
        <v>499</v>
      </c>
      <c r="O385">
        <f t="shared" si="27"/>
        <v>1</v>
      </c>
      <c r="P385">
        <f t="shared" si="28"/>
        <v>0</v>
      </c>
      <c r="Q385">
        <f t="shared" si="29"/>
        <v>0</v>
      </c>
    </row>
    <row r="386" spans="1:17" x14ac:dyDescent="0.3">
      <c r="A386">
        <v>6</v>
      </c>
      <c r="B386" t="s">
        <v>14</v>
      </c>
      <c r="C386" s="77">
        <v>44850</v>
      </c>
      <c r="D386">
        <v>0</v>
      </c>
      <c r="E386" t="s">
        <v>41</v>
      </c>
      <c r="F386" t="s">
        <v>31</v>
      </c>
      <c r="G386" t="s">
        <v>17</v>
      </c>
      <c r="H386" t="s">
        <v>24</v>
      </c>
      <c r="I386">
        <v>2.5</v>
      </c>
      <c r="J386">
        <v>100</v>
      </c>
      <c r="K386" s="33">
        <v>0</v>
      </c>
      <c r="L386" s="33">
        <f t="shared" si="31"/>
        <v>-100</v>
      </c>
      <c r="M386" t="s">
        <v>381</v>
      </c>
      <c r="N386" t="s">
        <v>498</v>
      </c>
      <c r="O386">
        <f t="shared" si="27"/>
        <v>0</v>
      </c>
      <c r="P386">
        <f t="shared" si="28"/>
        <v>1</v>
      </c>
      <c r="Q386">
        <f t="shared" si="29"/>
        <v>0</v>
      </c>
    </row>
    <row r="387" spans="1:17" x14ac:dyDescent="0.3">
      <c r="A387">
        <v>6</v>
      </c>
      <c r="B387" t="s">
        <v>14</v>
      </c>
      <c r="C387" s="77">
        <v>44850</v>
      </c>
      <c r="D387">
        <v>0</v>
      </c>
      <c r="E387" t="s">
        <v>42</v>
      </c>
      <c r="F387" t="s">
        <v>15</v>
      </c>
      <c r="G387" t="s">
        <v>17</v>
      </c>
      <c r="H387" t="s">
        <v>32</v>
      </c>
      <c r="I387">
        <v>500</v>
      </c>
      <c r="J387">
        <v>100</v>
      </c>
      <c r="K387" s="33">
        <v>0</v>
      </c>
      <c r="L387" s="33">
        <f t="shared" si="31"/>
        <v>-100</v>
      </c>
      <c r="M387" t="s">
        <v>381</v>
      </c>
      <c r="N387" t="s">
        <v>501</v>
      </c>
      <c r="O387">
        <f t="shared" si="27"/>
        <v>0</v>
      </c>
      <c r="P387">
        <f t="shared" si="28"/>
        <v>1</v>
      </c>
      <c r="Q387">
        <f t="shared" si="29"/>
        <v>0</v>
      </c>
    </row>
    <row r="388" spans="1:17" x14ac:dyDescent="0.3">
      <c r="A388">
        <v>6</v>
      </c>
      <c r="B388" t="s">
        <v>14</v>
      </c>
      <c r="C388" s="77">
        <v>44850</v>
      </c>
      <c r="D388">
        <v>0</v>
      </c>
      <c r="E388" t="s">
        <v>43</v>
      </c>
      <c r="F388" t="s">
        <v>27</v>
      </c>
      <c r="G388" t="s">
        <v>17</v>
      </c>
      <c r="H388" t="s">
        <v>32</v>
      </c>
      <c r="I388">
        <v>360</v>
      </c>
      <c r="J388">
        <v>100</v>
      </c>
      <c r="K388" s="33">
        <v>0</v>
      </c>
      <c r="L388" s="33">
        <f t="shared" si="31"/>
        <v>-100</v>
      </c>
      <c r="M388" t="s">
        <v>381</v>
      </c>
      <c r="N388" t="s">
        <v>502</v>
      </c>
      <c r="O388">
        <f t="shared" si="27"/>
        <v>0</v>
      </c>
      <c r="P388">
        <f t="shared" si="28"/>
        <v>1</v>
      </c>
      <c r="Q388">
        <f t="shared" si="29"/>
        <v>0</v>
      </c>
    </row>
    <row r="389" spans="1:17" x14ac:dyDescent="0.3">
      <c r="A389">
        <v>6</v>
      </c>
      <c r="B389" t="s">
        <v>14</v>
      </c>
      <c r="C389" s="77">
        <v>44850</v>
      </c>
      <c r="D389">
        <v>0</v>
      </c>
      <c r="E389" t="s">
        <v>34</v>
      </c>
      <c r="F389" t="s">
        <v>37</v>
      </c>
      <c r="G389" t="s">
        <v>17</v>
      </c>
      <c r="H389" t="s">
        <v>18</v>
      </c>
      <c r="I389">
        <v>240</v>
      </c>
      <c r="J389">
        <v>100</v>
      </c>
      <c r="K389" s="33">
        <v>340</v>
      </c>
      <c r="L389" s="33">
        <f t="shared" si="31"/>
        <v>240</v>
      </c>
      <c r="M389" t="s">
        <v>381</v>
      </c>
      <c r="N389" t="s">
        <v>503</v>
      </c>
      <c r="O389">
        <f t="shared" si="27"/>
        <v>1</v>
      </c>
      <c r="P389">
        <f t="shared" si="28"/>
        <v>0</v>
      </c>
      <c r="Q389">
        <f t="shared" si="29"/>
        <v>0</v>
      </c>
    </row>
    <row r="390" spans="1:17" x14ac:dyDescent="0.3">
      <c r="A390">
        <v>6</v>
      </c>
      <c r="B390" t="s">
        <v>14</v>
      </c>
      <c r="C390" s="77">
        <v>44850</v>
      </c>
      <c r="D390">
        <v>0</v>
      </c>
      <c r="E390" t="s">
        <v>34</v>
      </c>
      <c r="F390" t="s">
        <v>37</v>
      </c>
      <c r="G390" t="s">
        <v>17</v>
      </c>
      <c r="H390" t="s">
        <v>20</v>
      </c>
      <c r="I390">
        <v>2.5</v>
      </c>
      <c r="J390">
        <v>100</v>
      </c>
      <c r="K390" s="33">
        <v>190.9</v>
      </c>
      <c r="L390" s="33">
        <f t="shared" si="31"/>
        <v>90.9</v>
      </c>
      <c r="M390" t="s">
        <v>190</v>
      </c>
      <c r="N390" t="s">
        <v>504</v>
      </c>
      <c r="O390">
        <f t="shared" si="27"/>
        <v>1</v>
      </c>
      <c r="P390">
        <f t="shared" si="28"/>
        <v>0</v>
      </c>
      <c r="Q390">
        <f t="shared" si="29"/>
        <v>0</v>
      </c>
    </row>
    <row r="391" spans="1:17" x14ac:dyDescent="0.3">
      <c r="A391">
        <v>6</v>
      </c>
      <c r="B391" t="s">
        <v>14</v>
      </c>
      <c r="C391" s="77">
        <v>44850</v>
      </c>
      <c r="D391">
        <v>0</v>
      </c>
      <c r="E391" t="s">
        <v>39</v>
      </c>
      <c r="F391" t="s">
        <v>40</v>
      </c>
      <c r="G391" t="s">
        <v>17</v>
      </c>
      <c r="H391" t="s">
        <v>32</v>
      </c>
      <c r="I391">
        <v>280</v>
      </c>
      <c r="J391">
        <v>100</v>
      </c>
      <c r="K391" s="33">
        <v>380</v>
      </c>
      <c r="L391" s="33">
        <f t="shared" si="31"/>
        <v>280</v>
      </c>
      <c r="M391" t="s">
        <v>381</v>
      </c>
      <c r="N391" t="s">
        <v>505</v>
      </c>
      <c r="O391">
        <f t="shared" si="27"/>
        <v>1</v>
      </c>
      <c r="P391">
        <f t="shared" si="28"/>
        <v>0</v>
      </c>
      <c r="Q391">
        <f t="shared" si="29"/>
        <v>0</v>
      </c>
    </row>
    <row r="392" spans="1:17" x14ac:dyDescent="0.3">
      <c r="A392">
        <v>6</v>
      </c>
      <c r="B392" t="s">
        <v>44</v>
      </c>
      <c r="C392" s="77">
        <v>44847</v>
      </c>
      <c r="D392">
        <v>0</v>
      </c>
      <c r="E392" t="s">
        <v>87</v>
      </c>
      <c r="F392" t="s">
        <v>506</v>
      </c>
      <c r="G392" t="s">
        <v>17</v>
      </c>
      <c r="H392" t="s">
        <v>20</v>
      </c>
      <c r="I392">
        <v>54.5</v>
      </c>
      <c r="J392">
        <v>100</v>
      </c>
      <c r="K392" s="33">
        <v>0</v>
      </c>
      <c r="L392" s="33">
        <f t="shared" si="31"/>
        <v>-100</v>
      </c>
      <c r="M392" t="s">
        <v>190</v>
      </c>
      <c r="N392" t="s">
        <v>507</v>
      </c>
      <c r="O392">
        <f t="shared" si="27"/>
        <v>0</v>
      </c>
      <c r="P392">
        <f t="shared" si="28"/>
        <v>1</v>
      </c>
      <c r="Q392">
        <f t="shared" si="29"/>
        <v>0</v>
      </c>
    </row>
    <row r="393" spans="1:17" x14ac:dyDescent="0.3">
      <c r="A393">
        <v>6</v>
      </c>
      <c r="B393" t="s">
        <v>44</v>
      </c>
      <c r="C393" s="77">
        <v>44847</v>
      </c>
      <c r="D393">
        <v>0</v>
      </c>
      <c r="E393" t="s">
        <v>506</v>
      </c>
      <c r="F393" t="s">
        <v>87</v>
      </c>
      <c r="G393" t="s">
        <v>17</v>
      </c>
      <c r="H393" t="s">
        <v>28</v>
      </c>
      <c r="I393">
        <v>3.5</v>
      </c>
      <c r="J393">
        <v>80</v>
      </c>
      <c r="K393" s="33">
        <v>152.72999999999999</v>
      </c>
      <c r="L393" s="33">
        <f t="shared" si="31"/>
        <v>72.72999999999999</v>
      </c>
      <c r="M393" t="s">
        <v>190</v>
      </c>
      <c r="N393" t="s">
        <v>508</v>
      </c>
      <c r="O393">
        <f t="shared" si="27"/>
        <v>1</v>
      </c>
      <c r="P393">
        <f t="shared" si="28"/>
        <v>0</v>
      </c>
      <c r="Q393">
        <f t="shared" si="29"/>
        <v>0</v>
      </c>
    </row>
    <row r="394" spans="1:17" x14ac:dyDescent="0.3">
      <c r="A394">
        <v>6</v>
      </c>
      <c r="B394" t="s">
        <v>44</v>
      </c>
      <c r="C394" s="77">
        <v>44847</v>
      </c>
      <c r="D394">
        <v>0</v>
      </c>
      <c r="E394" t="s">
        <v>506</v>
      </c>
      <c r="F394" t="s">
        <v>87</v>
      </c>
      <c r="G394" t="s">
        <v>17</v>
      </c>
      <c r="H394" t="s">
        <v>32</v>
      </c>
      <c r="I394">
        <v>140</v>
      </c>
      <c r="J394">
        <v>80</v>
      </c>
      <c r="K394" s="33">
        <v>192</v>
      </c>
      <c r="L394" s="33">
        <f t="shared" si="31"/>
        <v>112</v>
      </c>
      <c r="M394" t="s">
        <v>381</v>
      </c>
      <c r="N394" t="s">
        <v>509</v>
      </c>
      <c r="O394">
        <f t="shared" si="27"/>
        <v>1</v>
      </c>
      <c r="P394">
        <f t="shared" si="28"/>
        <v>0</v>
      </c>
      <c r="Q394">
        <f t="shared" si="29"/>
        <v>0</v>
      </c>
    </row>
    <row r="395" spans="1:17" x14ac:dyDescent="0.3">
      <c r="A395">
        <v>6</v>
      </c>
      <c r="B395" t="s">
        <v>44</v>
      </c>
      <c r="C395" s="77">
        <v>44849</v>
      </c>
      <c r="D395">
        <v>12</v>
      </c>
      <c r="E395" t="s">
        <v>510</v>
      </c>
      <c r="F395" t="s">
        <v>511</v>
      </c>
      <c r="G395" t="s">
        <v>17</v>
      </c>
      <c r="H395" t="s">
        <v>28</v>
      </c>
      <c r="I395">
        <v>7</v>
      </c>
      <c r="J395">
        <v>100</v>
      </c>
      <c r="K395" s="33">
        <v>0</v>
      </c>
      <c r="L395" s="33">
        <f t="shared" si="31"/>
        <v>-100</v>
      </c>
      <c r="M395" t="s">
        <v>381</v>
      </c>
      <c r="N395" t="s">
        <v>512</v>
      </c>
      <c r="O395">
        <f t="shared" si="27"/>
        <v>0</v>
      </c>
      <c r="P395">
        <f t="shared" si="28"/>
        <v>1</v>
      </c>
      <c r="Q395">
        <f t="shared" si="29"/>
        <v>0</v>
      </c>
    </row>
    <row r="396" spans="1:17" x14ac:dyDescent="0.3">
      <c r="A396">
        <v>6</v>
      </c>
      <c r="B396" t="s">
        <v>44</v>
      </c>
      <c r="C396" s="77">
        <v>44849</v>
      </c>
      <c r="D396">
        <v>12</v>
      </c>
      <c r="E396" t="s">
        <v>510</v>
      </c>
      <c r="F396" t="s">
        <v>511</v>
      </c>
      <c r="G396" t="s">
        <v>17</v>
      </c>
      <c r="H396" t="s">
        <v>32</v>
      </c>
      <c r="I396">
        <v>230</v>
      </c>
      <c r="J396">
        <v>100</v>
      </c>
      <c r="K396" s="33">
        <v>0</v>
      </c>
      <c r="L396" s="33">
        <f t="shared" si="31"/>
        <v>-100</v>
      </c>
      <c r="M396" t="s">
        <v>381</v>
      </c>
      <c r="N396" t="s">
        <v>505</v>
      </c>
      <c r="O396">
        <f t="shared" si="27"/>
        <v>0</v>
      </c>
      <c r="P396">
        <f t="shared" si="28"/>
        <v>1</v>
      </c>
      <c r="Q396">
        <f t="shared" si="29"/>
        <v>0</v>
      </c>
    </row>
    <row r="397" spans="1:17" x14ac:dyDescent="0.3">
      <c r="A397">
        <v>6</v>
      </c>
      <c r="B397" t="s">
        <v>44</v>
      </c>
      <c r="C397" s="77">
        <v>44849</v>
      </c>
      <c r="D397">
        <v>12</v>
      </c>
      <c r="E397" t="s">
        <v>513</v>
      </c>
      <c r="F397" t="s">
        <v>68</v>
      </c>
      <c r="G397" t="s">
        <v>17</v>
      </c>
      <c r="H397" t="s">
        <v>28</v>
      </c>
      <c r="I397">
        <v>6.5</v>
      </c>
      <c r="J397">
        <v>0</v>
      </c>
      <c r="K397" s="33">
        <v>0</v>
      </c>
      <c r="L397" s="33">
        <f t="shared" si="31"/>
        <v>0</v>
      </c>
      <c r="N397" t="s">
        <v>512</v>
      </c>
      <c r="O397">
        <f t="shared" si="27"/>
        <v>0</v>
      </c>
      <c r="P397">
        <f t="shared" si="28"/>
        <v>0</v>
      </c>
      <c r="Q397">
        <f t="shared" si="29"/>
        <v>1</v>
      </c>
    </row>
    <row r="398" spans="1:17" x14ac:dyDescent="0.3">
      <c r="A398">
        <v>6</v>
      </c>
      <c r="B398" t="s">
        <v>44</v>
      </c>
      <c r="C398" s="77">
        <v>44849</v>
      </c>
      <c r="D398">
        <v>12</v>
      </c>
      <c r="E398" t="s">
        <v>516</v>
      </c>
      <c r="F398" t="s">
        <v>129</v>
      </c>
      <c r="G398" t="s">
        <v>17</v>
      </c>
      <c r="H398" t="s">
        <v>28</v>
      </c>
      <c r="I398">
        <v>16</v>
      </c>
      <c r="J398">
        <v>100</v>
      </c>
      <c r="K398" s="33">
        <v>190.91</v>
      </c>
      <c r="L398" s="33">
        <f t="shared" si="31"/>
        <v>90.91</v>
      </c>
      <c r="M398" t="s">
        <v>190</v>
      </c>
      <c r="N398" t="s">
        <v>517</v>
      </c>
      <c r="O398">
        <f t="shared" ref="O398:O460" si="32">IF(L398&gt;0,1,0)</f>
        <v>1</v>
      </c>
      <c r="P398">
        <f t="shared" ref="P398:P460" si="33">IF(L398&lt;0,1,0)</f>
        <v>0</v>
      </c>
      <c r="Q398">
        <f t="shared" ref="Q398:Q460" si="34">IF(L398=0,1,0)</f>
        <v>0</v>
      </c>
    </row>
    <row r="399" spans="1:17" x14ac:dyDescent="0.3">
      <c r="A399">
        <v>6</v>
      </c>
      <c r="B399" t="s">
        <v>44</v>
      </c>
      <c r="C399" s="77">
        <v>44849</v>
      </c>
      <c r="D399">
        <v>12</v>
      </c>
      <c r="E399" t="s">
        <v>516</v>
      </c>
      <c r="F399" t="s">
        <v>129</v>
      </c>
      <c r="G399" t="s">
        <v>17</v>
      </c>
      <c r="H399" t="s">
        <v>445</v>
      </c>
      <c r="I399">
        <v>550</v>
      </c>
      <c r="J399">
        <v>100</v>
      </c>
      <c r="K399" s="33">
        <v>0</v>
      </c>
      <c r="L399" s="33">
        <f t="shared" si="31"/>
        <v>-100</v>
      </c>
      <c r="M399" t="s">
        <v>190</v>
      </c>
      <c r="N399" t="s">
        <v>518</v>
      </c>
      <c r="O399">
        <f t="shared" si="32"/>
        <v>0</v>
      </c>
      <c r="P399">
        <f t="shared" si="33"/>
        <v>1</v>
      </c>
      <c r="Q399">
        <f t="shared" si="34"/>
        <v>0</v>
      </c>
    </row>
    <row r="400" spans="1:17" x14ac:dyDescent="0.3">
      <c r="A400">
        <v>6</v>
      </c>
      <c r="B400" t="s">
        <v>44</v>
      </c>
      <c r="C400" s="77">
        <v>44849</v>
      </c>
      <c r="D400">
        <v>12</v>
      </c>
      <c r="E400" t="s">
        <v>269</v>
      </c>
      <c r="F400" t="s">
        <v>99</v>
      </c>
      <c r="G400" t="s">
        <v>17</v>
      </c>
      <c r="H400" t="s">
        <v>28</v>
      </c>
      <c r="I400">
        <v>-9</v>
      </c>
      <c r="J400">
        <v>100</v>
      </c>
      <c r="K400" s="33">
        <v>195.23</v>
      </c>
      <c r="L400" s="33">
        <f t="shared" si="31"/>
        <v>95.22999999999999</v>
      </c>
      <c r="M400" t="s">
        <v>381</v>
      </c>
      <c r="N400" t="s">
        <v>519</v>
      </c>
      <c r="O400">
        <f t="shared" si="32"/>
        <v>1</v>
      </c>
      <c r="P400">
        <f t="shared" si="33"/>
        <v>0</v>
      </c>
      <c r="Q400">
        <f t="shared" si="34"/>
        <v>0</v>
      </c>
    </row>
    <row r="401" spans="1:17" x14ac:dyDescent="0.3">
      <c r="A401">
        <v>6</v>
      </c>
      <c r="B401" t="s">
        <v>44</v>
      </c>
      <c r="C401" s="77">
        <v>44849</v>
      </c>
      <c r="D401">
        <v>12</v>
      </c>
      <c r="E401" t="s">
        <v>269</v>
      </c>
      <c r="F401" t="s">
        <v>99</v>
      </c>
      <c r="G401" t="s">
        <v>17</v>
      </c>
      <c r="H401" t="s">
        <v>32</v>
      </c>
      <c r="I401">
        <v>-325</v>
      </c>
      <c r="J401">
        <v>0</v>
      </c>
      <c r="K401" s="33">
        <v>0</v>
      </c>
      <c r="L401" s="33">
        <f t="shared" si="31"/>
        <v>0</v>
      </c>
      <c r="N401" t="s">
        <v>521</v>
      </c>
      <c r="O401">
        <f t="shared" si="32"/>
        <v>0</v>
      </c>
      <c r="P401">
        <f t="shared" si="33"/>
        <v>0</v>
      </c>
      <c r="Q401">
        <f t="shared" si="34"/>
        <v>1</v>
      </c>
    </row>
    <row r="402" spans="1:17" x14ac:dyDescent="0.3">
      <c r="A402">
        <v>6</v>
      </c>
      <c r="B402" t="s">
        <v>44</v>
      </c>
      <c r="C402" s="77">
        <v>44849</v>
      </c>
      <c r="D402">
        <v>12</v>
      </c>
      <c r="E402" t="s">
        <v>522</v>
      </c>
      <c r="F402" t="s">
        <v>523</v>
      </c>
      <c r="G402" t="s">
        <v>17</v>
      </c>
      <c r="H402" t="s">
        <v>20</v>
      </c>
      <c r="I402">
        <v>55.5</v>
      </c>
      <c r="J402">
        <v>80</v>
      </c>
      <c r="K402" s="33">
        <v>0</v>
      </c>
      <c r="L402" s="33">
        <f t="shared" si="31"/>
        <v>-80</v>
      </c>
      <c r="M402" t="s">
        <v>190</v>
      </c>
      <c r="N402" t="s">
        <v>507</v>
      </c>
      <c r="O402">
        <f t="shared" si="32"/>
        <v>0</v>
      </c>
      <c r="P402">
        <f t="shared" si="33"/>
        <v>1</v>
      </c>
      <c r="Q402">
        <f t="shared" si="34"/>
        <v>0</v>
      </c>
    </row>
    <row r="403" spans="1:17" x14ac:dyDescent="0.3">
      <c r="A403">
        <v>6</v>
      </c>
      <c r="B403" t="s">
        <v>44</v>
      </c>
      <c r="C403" s="77">
        <v>44849</v>
      </c>
      <c r="D403">
        <v>12</v>
      </c>
      <c r="E403" t="s">
        <v>522</v>
      </c>
      <c r="F403" t="s">
        <v>523</v>
      </c>
      <c r="G403" t="s">
        <v>17</v>
      </c>
      <c r="H403" t="s">
        <v>28</v>
      </c>
      <c r="I403">
        <v>15.5</v>
      </c>
      <c r="J403">
        <v>80</v>
      </c>
      <c r="K403" s="33">
        <v>152.72</v>
      </c>
      <c r="L403" s="33">
        <f t="shared" si="31"/>
        <v>72.72</v>
      </c>
      <c r="M403" t="s">
        <v>381</v>
      </c>
      <c r="O403">
        <f t="shared" si="32"/>
        <v>1</v>
      </c>
      <c r="P403">
        <f t="shared" si="33"/>
        <v>0</v>
      </c>
      <c r="Q403">
        <f t="shared" si="34"/>
        <v>0</v>
      </c>
    </row>
    <row r="404" spans="1:17" x14ac:dyDescent="0.3">
      <c r="A404">
        <v>6</v>
      </c>
      <c r="B404" t="s">
        <v>44</v>
      </c>
      <c r="C404" s="77">
        <v>44849</v>
      </c>
      <c r="D404">
        <v>12</v>
      </c>
      <c r="E404" t="s">
        <v>522</v>
      </c>
      <c r="F404" t="s">
        <v>523</v>
      </c>
      <c r="G404" t="s">
        <v>17</v>
      </c>
      <c r="H404" t="s">
        <v>445</v>
      </c>
      <c r="I404">
        <v>510</v>
      </c>
      <c r="J404">
        <v>40</v>
      </c>
      <c r="K404" s="33">
        <v>0</v>
      </c>
      <c r="L404" s="33">
        <f t="shared" si="31"/>
        <v>-40</v>
      </c>
      <c r="M404" t="s">
        <v>381</v>
      </c>
      <c r="N404" t="s">
        <v>518</v>
      </c>
      <c r="O404">
        <f t="shared" si="32"/>
        <v>0</v>
      </c>
      <c r="P404">
        <f t="shared" si="33"/>
        <v>1</v>
      </c>
      <c r="Q404">
        <f t="shared" si="34"/>
        <v>0</v>
      </c>
    </row>
    <row r="405" spans="1:17" x14ac:dyDescent="0.3">
      <c r="A405">
        <v>6</v>
      </c>
      <c r="B405" t="s">
        <v>44</v>
      </c>
      <c r="C405" s="77">
        <v>44849</v>
      </c>
      <c r="D405">
        <v>12</v>
      </c>
      <c r="E405" t="s">
        <v>346</v>
      </c>
      <c r="F405" t="s">
        <v>524</v>
      </c>
      <c r="G405" t="s">
        <v>17</v>
      </c>
      <c r="H405" t="s">
        <v>28</v>
      </c>
      <c r="I405">
        <v>-7.5</v>
      </c>
      <c r="J405">
        <v>100</v>
      </c>
      <c r="K405" s="33">
        <v>0</v>
      </c>
      <c r="L405" s="33">
        <f t="shared" si="31"/>
        <v>-100</v>
      </c>
      <c r="M405" t="s">
        <v>190</v>
      </c>
      <c r="N405" t="s">
        <v>519</v>
      </c>
      <c r="O405">
        <f t="shared" si="32"/>
        <v>0</v>
      </c>
      <c r="P405">
        <f t="shared" si="33"/>
        <v>1</v>
      </c>
      <c r="Q405">
        <f t="shared" si="34"/>
        <v>0</v>
      </c>
    </row>
    <row r="406" spans="1:17" x14ac:dyDescent="0.3">
      <c r="A406">
        <v>6</v>
      </c>
      <c r="B406" t="s">
        <v>44</v>
      </c>
      <c r="C406" s="77">
        <v>44849</v>
      </c>
      <c r="D406">
        <v>12</v>
      </c>
      <c r="E406" t="s">
        <v>346</v>
      </c>
      <c r="F406" t="s">
        <v>524</v>
      </c>
      <c r="G406" t="s">
        <v>17</v>
      </c>
      <c r="H406" t="s">
        <v>32</v>
      </c>
      <c r="I406">
        <v>-275</v>
      </c>
      <c r="J406">
        <v>0</v>
      </c>
      <c r="K406" s="33">
        <v>0</v>
      </c>
      <c r="L406" s="33">
        <f t="shared" si="31"/>
        <v>0</v>
      </c>
      <c r="N406" t="s">
        <v>521</v>
      </c>
      <c r="O406">
        <f t="shared" si="32"/>
        <v>0</v>
      </c>
      <c r="P406">
        <f t="shared" si="33"/>
        <v>0</v>
      </c>
      <c r="Q406">
        <f t="shared" si="34"/>
        <v>1</v>
      </c>
    </row>
    <row r="407" spans="1:17" x14ac:dyDescent="0.3">
      <c r="A407">
        <v>6</v>
      </c>
      <c r="B407" t="s">
        <v>44</v>
      </c>
      <c r="C407" s="77">
        <v>44849</v>
      </c>
      <c r="D407">
        <v>12</v>
      </c>
      <c r="E407" t="s">
        <v>135</v>
      </c>
      <c r="F407" t="s">
        <v>334</v>
      </c>
      <c r="G407" t="s">
        <v>17</v>
      </c>
      <c r="H407" t="s">
        <v>28</v>
      </c>
      <c r="I407">
        <v>14.5</v>
      </c>
      <c r="J407">
        <v>100</v>
      </c>
      <c r="K407" s="33">
        <v>195.24</v>
      </c>
      <c r="L407" s="33">
        <f t="shared" si="31"/>
        <v>95.240000000000009</v>
      </c>
      <c r="M407" t="s">
        <v>190</v>
      </c>
      <c r="N407" t="s">
        <v>517</v>
      </c>
      <c r="O407">
        <f t="shared" si="32"/>
        <v>1</v>
      </c>
      <c r="P407">
        <f t="shared" si="33"/>
        <v>0</v>
      </c>
      <c r="Q407">
        <f t="shared" si="34"/>
        <v>0</v>
      </c>
    </row>
    <row r="408" spans="1:17" x14ac:dyDescent="0.3">
      <c r="A408">
        <v>6</v>
      </c>
      <c r="B408" t="s">
        <v>44</v>
      </c>
      <c r="C408" s="77">
        <v>44849</v>
      </c>
      <c r="D408">
        <v>12</v>
      </c>
      <c r="E408" t="s">
        <v>135</v>
      </c>
      <c r="F408" t="s">
        <v>334</v>
      </c>
      <c r="G408" t="s">
        <v>17</v>
      </c>
      <c r="H408" t="s">
        <v>445</v>
      </c>
      <c r="I408">
        <v>510</v>
      </c>
      <c r="J408">
        <v>50</v>
      </c>
      <c r="K408" s="33">
        <v>305</v>
      </c>
      <c r="L408" s="33">
        <f t="shared" si="31"/>
        <v>255</v>
      </c>
      <c r="M408" t="s">
        <v>381</v>
      </c>
      <c r="N408" t="s">
        <v>518</v>
      </c>
      <c r="O408">
        <f t="shared" si="32"/>
        <v>1</v>
      </c>
      <c r="P408">
        <f t="shared" si="33"/>
        <v>0</v>
      </c>
      <c r="Q408">
        <f t="shared" si="34"/>
        <v>0</v>
      </c>
    </row>
    <row r="409" spans="1:17" x14ac:dyDescent="0.3">
      <c r="A409">
        <v>6</v>
      </c>
      <c r="B409" t="s">
        <v>44</v>
      </c>
      <c r="C409" s="77">
        <v>44849</v>
      </c>
      <c r="D409">
        <v>15</v>
      </c>
      <c r="E409" t="s">
        <v>106</v>
      </c>
      <c r="F409" t="s">
        <v>298</v>
      </c>
      <c r="G409" t="s">
        <v>17</v>
      </c>
      <c r="H409" t="s">
        <v>28</v>
      </c>
      <c r="I409">
        <v>-7.5</v>
      </c>
      <c r="J409">
        <v>100</v>
      </c>
      <c r="K409" s="33">
        <v>0</v>
      </c>
      <c r="L409" s="33">
        <f t="shared" si="31"/>
        <v>-100</v>
      </c>
      <c r="M409" t="s">
        <v>190</v>
      </c>
      <c r="N409" t="s">
        <v>519</v>
      </c>
      <c r="O409">
        <f t="shared" si="32"/>
        <v>0</v>
      </c>
      <c r="P409">
        <f t="shared" si="33"/>
        <v>1</v>
      </c>
      <c r="Q409">
        <f t="shared" si="34"/>
        <v>0</v>
      </c>
    </row>
    <row r="410" spans="1:17" x14ac:dyDescent="0.3">
      <c r="A410">
        <v>6</v>
      </c>
      <c r="B410" t="s">
        <v>44</v>
      </c>
      <c r="C410" s="77">
        <v>44849</v>
      </c>
      <c r="D410">
        <v>15</v>
      </c>
      <c r="E410" t="s">
        <v>106</v>
      </c>
      <c r="F410" t="s">
        <v>298</v>
      </c>
      <c r="G410" t="s">
        <v>17</v>
      </c>
      <c r="H410" t="s">
        <v>32</v>
      </c>
      <c r="I410">
        <v>-275</v>
      </c>
      <c r="J410">
        <v>0</v>
      </c>
      <c r="K410" s="33">
        <v>0</v>
      </c>
      <c r="L410" s="33">
        <f t="shared" si="31"/>
        <v>0</v>
      </c>
      <c r="N410" t="s">
        <v>521</v>
      </c>
      <c r="O410">
        <f t="shared" si="32"/>
        <v>0</v>
      </c>
      <c r="P410">
        <f t="shared" si="33"/>
        <v>0</v>
      </c>
      <c r="Q410">
        <f t="shared" si="34"/>
        <v>1</v>
      </c>
    </row>
    <row r="411" spans="1:17" x14ac:dyDescent="0.3">
      <c r="A411">
        <v>6</v>
      </c>
      <c r="B411" t="s">
        <v>44</v>
      </c>
      <c r="C411" s="77">
        <v>44849</v>
      </c>
      <c r="D411">
        <v>15</v>
      </c>
      <c r="E411" t="s">
        <v>86</v>
      </c>
      <c r="F411" t="s">
        <v>223</v>
      </c>
      <c r="G411" t="s">
        <v>17</v>
      </c>
      <c r="H411" t="s">
        <v>20</v>
      </c>
      <c r="I411">
        <v>68.5</v>
      </c>
      <c r="J411">
        <v>100</v>
      </c>
      <c r="K411" s="33">
        <v>0</v>
      </c>
      <c r="L411" s="33">
        <f t="shared" si="31"/>
        <v>-100</v>
      </c>
      <c r="M411" t="s">
        <v>190</v>
      </c>
      <c r="N411" t="s">
        <v>525</v>
      </c>
      <c r="O411">
        <f t="shared" si="32"/>
        <v>0</v>
      </c>
      <c r="P411">
        <f t="shared" si="33"/>
        <v>1</v>
      </c>
      <c r="Q411">
        <f t="shared" si="34"/>
        <v>0</v>
      </c>
    </row>
    <row r="412" spans="1:17" x14ac:dyDescent="0.3">
      <c r="A412">
        <v>6</v>
      </c>
      <c r="B412" t="s">
        <v>44</v>
      </c>
      <c r="C412" s="77">
        <v>44849</v>
      </c>
      <c r="D412">
        <v>15</v>
      </c>
      <c r="E412" t="s">
        <v>55</v>
      </c>
      <c r="F412" t="s">
        <v>125</v>
      </c>
      <c r="G412" t="s">
        <v>17</v>
      </c>
      <c r="H412" t="s">
        <v>28</v>
      </c>
      <c r="I412">
        <v>8</v>
      </c>
      <c r="J412">
        <v>100</v>
      </c>
      <c r="K412" s="33">
        <v>0</v>
      </c>
      <c r="L412" s="33">
        <f t="shared" si="31"/>
        <v>-100</v>
      </c>
      <c r="M412" t="s">
        <v>190</v>
      </c>
      <c r="N412" t="s">
        <v>526</v>
      </c>
      <c r="O412">
        <f t="shared" si="32"/>
        <v>0</v>
      </c>
      <c r="P412">
        <f t="shared" si="33"/>
        <v>1</v>
      </c>
      <c r="Q412">
        <f t="shared" si="34"/>
        <v>0</v>
      </c>
    </row>
    <row r="413" spans="1:17" x14ac:dyDescent="0.3">
      <c r="A413">
        <v>6</v>
      </c>
      <c r="B413" t="s">
        <v>44</v>
      </c>
      <c r="C413" s="77">
        <v>44849</v>
      </c>
      <c r="D413">
        <v>15</v>
      </c>
      <c r="E413" t="s">
        <v>527</v>
      </c>
      <c r="F413" t="s">
        <v>528</v>
      </c>
      <c r="G413" t="s">
        <v>17</v>
      </c>
      <c r="H413" t="s">
        <v>28</v>
      </c>
      <c r="I413">
        <v>12.5</v>
      </c>
      <c r="J413">
        <v>100</v>
      </c>
      <c r="K413" s="33">
        <v>200</v>
      </c>
      <c r="L413" s="33">
        <f t="shared" si="31"/>
        <v>100</v>
      </c>
      <c r="M413" t="s">
        <v>381</v>
      </c>
      <c r="N413" t="s">
        <v>529</v>
      </c>
      <c r="O413">
        <f t="shared" si="32"/>
        <v>1</v>
      </c>
      <c r="P413">
        <f t="shared" si="33"/>
        <v>0</v>
      </c>
      <c r="Q413">
        <f t="shared" si="34"/>
        <v>0</v>
      </c>
    </row>
    <row r="414" spans="1:17" x14ac:dyDescent="0.3">
      <c r="A414">
        <v>6</v>
      </c>
      <c r="B414" t="s">
        <v>44</v>
      </c>
      <c r="C414" s="77">
        <v>44849</v>
      </c>
      <c r="D414">
        <v>15</v>
      </c>
      <c r="E414" t="s">
        <v>530</v>
      </c>
      <c r="F414" t="s">
        <v>53</v>
      </c>
      <c r="G414" t="s">
        <v>17</v>
      </c>
      <c r="H414" t="s">
        <v>28</v>
      </c>
      <c r="I414">
        <v>12</v>
      </c>
      <c r="J414">
        <v>100</v>
      </c>
      <c r="K414" s="33">
        <v>0</v>
      </c>
      <c r="L414" s="33">
        <f t="shared" si="31"/>
        <v>-100</v>
      </c>
      <c r="M414" t="s">
        <v>190</v>
      </c>
      <c r="N414" t="s">
        <v>529</v>
      </c>
      <c r="O414">
        <f t="shared" si="32"/>
        <v>0</v>
      </c>
      <c r="P414">
        <f t="shared" si="33"/>
        <v>1</v>
      </c>
      <c r="Q414">
        <f t="shared" si="34"/>
        <v>0</v>
      </c>
    </row>
    <row r="415" spans="1:17" x14ac:dyDescent="0.3">
      <c r="A415">
        <v>6</v>
      </c>
      <c r="B415" t="s">
        <v>44</v>
      </c>
      <c r="C415" s="77">
        <v>44849</v>
      </c>
      <c r="D415">
        <v>15</v>
      </c>
      <c r="E415" t="s">
        <v>530</v>
      </c>
      <c r="F415" t="s">
        <v>53</v>
      </c>
      <c r="G415" t="s">
        <v>17</v>
      </c>
      <c r="H415" t="s">
        <v>445</v>
      </c>
      <c r="I415">
        <v>350</v>
      </c>
      <c r="J415">
        <v>100</v>
      </c>
      <c r="K415" s="33">
        <v>0</v>
      </c>
      <c r="L415" s="33">
        <f t="shared" si="31"/>
        <v>-100</v>
      </c>
      <c r="M415" t="s">
        <v>381</v>
      </c>
      <c r="N415" t="s">
        <v>518</v>
      </c>
      <c r="O415">
        <f t="shared" si="32"/>
        <v>0</v>
      </c>
      <c r="P415">
        <f t="shared" si="33"/>
        <v>1</v>
      </c>
      <c r="Q415">
        <f t="shared" si="34"/>
        <v>0</v>
      </c>
    </row>
    <row r="416" spans="1:17" x14ac:dyDescent="0.3">
      <c r="A416">
        <v>6</v>
      </c>
      <c r="B416" t="s">
        <v>44</v>
      </c>
      <c r="C416" s="77">
        <v>44849</v>
      </c>
      <c r="D416">
        <v>15</v>
      </c>
      <c r="E416" t="s">
        <v>202</v>
      </c>
      <c r="F416" t="s">
        <v>133</v>
      </c>
      <c r="G416" t="s">
        <v>17</v>
      </c>
      <c r="H416" t="s">
        <v>28</v>
      </c>
      <c r="I416">
        <v>-3</v>
      </c>
      <c r="J416">
        <v>100</v>
      </c>
      <c r="K416" s="33">
        <v>186.96</v>
      </c>
      <c r="L416" s="33">
        <f t="shared" si="31"/>
        <v>86.960000000000008</v>
      </c>
      <c r="M416" t="s">
        <v>190</v>
      </c>
      <c r="N416" t="s">
        <v>515</v>
      </c>
      <c r="O416">
        <f t="shared" si="32"/>
        <v>1</v>
      </c>
      <c r="P416">
        <f t="shared" si="33"/>
        <v>0</v>
      </c>
      <c r="Q416">
        <f t="shared" si="34"/>
        <v>0</v>
      </c>
    </row>
    <row r="417" spans="1:17" x14ac:dyDescent="0.3">
      <c r="A417">
        <v>6</v>
      </c>
      <c r="B417" t="s">
        <v>44</v>
      </c>
      <c r="C417" s="77">
        <v>44849</v>
      </c>
      <c r="D417">
        <v>19</v>
      </c>
      <c r="E417" t="s">
        <v>531</v>
      </c>
      <c r="F417" t="s">
        <v>67</v>
      </c>
      <c r="G417" t="s">
        <v>17</v>
      </c>
      <c r="H417" t="s">
        <v>28</v>
      </c>
      <c r="I417">
        <v>14</v>
      </c>
      <c r="J417">
        <v>100</v>
      </c>
      <c r="K417" s="33">
        <v>190.91</v>
      </c>
      <c r="L417" s="33">
        <f t="shared" si="31"/>
        <v>90.91</v>
      </c>
      <c r="M417" t="s">
        <v>190</v>
      </c>
      <c r="N417" t="s">
        <v>532</v>
      </c>
      <c r="O417">
        <f t="shared" si="32"/>
        <v>1</v>
      </c>
      <c r="P417">
        <f t="shared" si="33"/>
        <v>0</v>
      </c>
      <c r="Q417">
        <f t="shared" si="34"/>
        <v>0</v>
      </c>
    </row>
    <row r="418" spans="1:17" x14ac:dyDescent="0.3">
      <c r="A418">
        <v>6</v>
      </c>
      <c r="B418" t="s">
        <v>44</v>
      </c>
      <c r="C418" s="77">
        <v>44849</v>
      </c>
      <c r="D418">
        <v>19</v>
      </c>
      <c r="E418" t="s">
        <v>416</v>
      </c>
      <c r="F418" t="s">
        <v>533</v>
      </c>
      <c r="G418" t="s">
        <v>17</v>
      </c>
      <c r="H418" t="s">
        <v>28</v>
      </c>
      <c r="I418">
        <v>3.5</v>
      </c>
      <c r="J418">
        <v>100</v>
      </c>
      <c r="K418" s="33">
        <v>190.91</v>
      </c>
      <c r="L418" s="33">
        <f t="shared" si="31"/>
        <v>90.91</v>
      </c>
      <c r="M418" t="s">
        <v>190</v>
      </c>
      <c r="N418" t="s">
        <v>508</v>
      </c>
      <c r="O418">
        <f t="shared" si="32"/>
        <v>1</v>
      </c>
      <c r="P418">
        <f t="shared" si="33"/>
        <v>0</v>
      </c>
      <c r="Q418">
        <f t="shared" si="34"/>
        <v>0</v>
      </c>
    </row>
    <row r="419" spans="1:17" x14ac:dyDescent="0.3">
      <c r="A419">
        <v>6</v>
      </c>
      <c r="B419" t="s">
        <v>44</v>
      </c>
      <c r="C419" s="77">
        <v>44849</v>
      </c>
      <c r="D419">
        <v>19</v>
      </c>
      <c r="E419" t="s">
        <v>416</v>
      </c>
      <c r="F419" t="s">
        <v>533</v>
      </c>
      <c r="G419" t="s">
        <v>17</v>
      </c>
      <c r="H419" t="s">
        <v>32</v>
      </c>
      <c r="I419">
        <v>145</v>
      </c>
      <c r="J419">
        <v>100</v>
      </c>
      <c r="K419" s="33">
        <v>245</v>
      </c>
      <c r="L419" s="33">
        <f t="shared" si="31"/>
        <v>145</v>
      </c>
      <c r="M419" t="s">
        <v>381</v>
      </c>
      <c r="N419" t="s">
        <v>534</v>
      </c>
      <c r="O419">
        <f t="shared" si="32"/>
        <v>1</v>
      </c>
      <c r="P419">
        <f t="shared" si="33"/>
        <v>0</v>
      </c>
      <c r="Q419">
        <f t="shared" si="34"/>
        <v>0</v>
      </c>
    </row>
    <row r="420" spans="1:17" x14ac:dyDescent="0.3">
      <c r="A420">
        <v>6</v>
      </c>
      <c r="B420" t="s">
        <v>44</v>
      </c>
      <c r="C420" s="77">
        <v>44849</v>
      </c>
      <c r="D420">
        <v>19</v>
      </c>
      <c r="E420" t="s">
        <v>88</v>
      </c>
      <c r="F420" t="s">
        <v>113</v>
      </c>
      <c r="G420" t="s">
        <v>17</v>
      </c>
      <c r="H420" t="s">
        <v>28</v>
      </c>
      <c r="I420">
        <v>-7</v>
      </c>
      <c r="J420">
        <v>100</v>
      </c>
      <c r="K420" s="33">
        <v>0</v>
      </c>
      <c r="L420" s="33">
        <f t="shared" si="31"/>
        <v>-100</v>
      </c>
      <c r="M420" t="s">
        <v>381</v>
      </c>
      <c r="N420" t="s">
        <v>519</v>
      </c>
      <c r="O420">
        <f t="shared" si="32"/>
        <v>0</v>
      </c>
      <c r="P420">
        <f t="shared" si="33"/>
        <v>1</v>
      </c>
      <c r="Q420">
        <f t="shared" si="34"/>
        <v>0</v>
      </c>
    </row>
    <row r="421" spans="1:17" x14ac:dyDescent="0.3">
      <c r="A421">
        <v>6</v>
      </c>
      <c r="B421" t="s">
        <v>44</v>
      </c>
      <c r="C421" s="77">
        <v>44849</v>
      </c>
      <c r="D421">
        <v>19</v>
      </c>
      <c r="E421" t="s">
        <v>88</v>
      </c>
      <c r="F421" t="s">
        <v>113</v>
      </c>
      <c r="G421" t="s">
        <v>17</v>
      </c>
      <c r="H421" t="s">
        <v>32</v>
      </c>
      <c r="I421">
        <v>-250</v>
      </c>
      <c r="J421">
        <v>0</v>
      </c>
      <c r="K421" s="33">
        <v>0</v>
      </c>
      <c r="L421" s="33">
        <f t="shared" si="31"/>
        <v>0</v>
      </c>
      <c r="N421" t="s">
        <v>521</v>
      </c>
      <c r="O421">
        <f t="shared" si="32"/>
        <v>0</v>
      </c>
      <c r="P421">
        <f t="shared" si="33"/>
        <v>0</v>
      </c>
      <c r="Q421">
        <f t="shared" si="34"/>
        <v>1</v>
      </c>
    </row>
    <row r="422" spans="1:17" x14ac:dyDescent="0.3">
      <c r="A422">
        <v>6</v>
      </c>
      <c r="B422" t="s">
        <v>44</v>
      </c>
      <c r="C422" s="77">
        <v>44849</v>
      </c>
      <c r="D422">
        <v>19</v>
      </c>
      <c r="E422" t="s">
        <v>115</v>
      </c>
      <c r="F422" t="s">
        <v>75</v>
      </c>
      <c r="G422" t="s">
        <v>17</v>
      </c>
      <c r="H422" t="s">
        <v>28</v>
      </c>
      <c r="I422">
        <v>3.5</v>
      </c>
      <c r="J422">
        <v>100</v>
      </c>
      <c r="K422" s="33">
        <v>215</v>
      </c>
      <c r="L422" s="33">
        <f t="shared" si="31"/>
        <v>115</v>
      </c>
      <c r="M422" t="s">
        <v>381</v>
      </c>
      <c r="N422" t="s">
        <v>535</v>
      </c>
      <c r="O422">
        <f t="shared" si="32"/>
        <v>1</v>
      </c>
      <c r="P422">
        <f t="shared" si="33"/>
        <v>0</v>
      </c>
      <c r="Q422">
        <f t="shared" si="34"/>
        <v>0</v>
      </c>
    </row>
    <row r="423" spans="1:17" x14ac:dyDescent="0.3">
      <c r="A423">
        <v>6</v>
      </c>
      <c r="B423" t="s">
        <v>44</v>
      </c>
      <c r="C423" s="77">
        <v>44849</v>
      </c>
      <c r="D423">
        <v>19</v>
      </c>
      <c r="E423" t="s">
        <v>115</v>
      </c>
      <c r="F423" t="s">
        <v>75</v>
      </c>
      <c r="G423" t="s">
        <v>17</v>
      </c>
      <c r="H423" t="s">
        <v>32</v>
      </c>
      <c r="I423">
        <v>140</v>
      </c>
      <c r="J423">
        <v>100</v>
      </c>
      <c r="K423" s="33">
        <v>0</v>
      </c>
      <c r="L423" s="33">
        <f t="shared" si="31"/>
        <v>-100</v>
      </c>
      <c r="M423" t="s">
        <v>381</v>
      </c>
      <c r="N423" t="s">
        <v>536</v>
      </c>
      <c r="O423">
        <f t="shared" si="32"/>
        <v>0</v>
      </c>
      <c r="P423">
        <f t="shared" si="33"/>
        <v>1</v>
      </c>
      <c r="Q423">
        <f t="shared" si="34"/>
        <v>0</v>
      </c>
    </row>
    <row r="424" spans="1:17" x14ac:dyDescent="0.3">
      <c r="A424">
        <v>6</v>
      </c>
      <c r="B424" t="s">
        <v>44</v>
      </c>
      <c r="C424" s="77">
        <v>44849</v>
      </c>
      <c r="D424">
        <v>21</v>
      </c>
      <c r="E424" t="s">
        <v>58</v>
      </c>
      <c r="F424" t="s">
        <v>81</v>
      </c>
      <c r="G424" t="s">
        <v>17</v>
      </c>
      <c r="H424" t="s">
        <v>28</v>
      </c>
      <c r="I424">
        <v>10</v>
      </c>
      <c r="J424">
        <v>100</v>
      </c>
      <c r="K424" s="33">
        <v>0</v>
      </c>
      <c r="L424" s="33">
        <f t="shared" si="31"/>
        <v>-100</v>
      </c>
      <c r="M424" t="s">
        <v>190</v>
      </c>
      <c r="N424" t="s">
        <v>537</v>
      </c>
      <c r="O424">
        <f t="shared" si="32"/>
        <v>0</v>
      </c>
      <c r="P424">
        <f t="shared" si="33"/>
        <v>1</v>
      </c>
      <c r="Q424">
        <f t="shared" si="34"/>
        <v>0</v>
      </c>
    </row>
    <row r="425" spans="1:17" x14ac:dyDescent="0.3">
      <c r="A425">
        <v>6</v>
      </c>
      <c r="B425" t="s">
        <v>44</v>
      </c>
      <c r="C425" s="77">
        <v>44849</v>
      </c>
      <c r="D425">
        <v>21</v>
      </c>
      <c r="E425" t="s">
        <v>58</v>
      </c>
      <c r="F425" t="s">
        <v>81</v>
      </c>
      <c r="G425" t="s">
        <v>17</v>
      </c>
      <c r="H425" t="s">
        <v>32</v>
      </c>
      <c r="I425">
        <v>300</v>
      </c>
      <c r="J425">
        <v>100</v>
      </c>
      <c r="K425" s="33">
        <v>0</v>
      </c>
      <c r="L425" s="33">
        <f t="shared" si="31"/>
        <v>-100</v>
      </c>
      <c r="M425" t="s">
        <v>381</v>
      </c>
      <c r="N425" t="s">
        <v>538</v>
      </c>
      <c r="O425">
        <f t="shared" si="32"/>
        <v>0</v>
      </c>
      <c r="P425">
        <f t="shared" si="33"/>
        <v>1</v>
      </c>
      <c r="Q425">
        <f t="shared" si="34"/>
        <v>0</v>
      </c>
    </row>
    <row r="426" spans="1:17" x14ac:dyDescent="0.3">
      <c r="A426">
        <v>6</v>
      </c>
      <c r="B426" t="s">
        <v>44</v>
      </c>
      <c r="C426" s="77">
        <v>44849</v>
      </c>
      <c r="D426">
        <v>21</v>
      </c>
      <c r="E426" t="s">
        <v>347</v>
      </c>
      <c r="F426" t="s">
        <v>539</v>
      </c>
      <c r="G426" t="s">
        <v>17</v>
      </c>
      <c r="H426" t="s">
        <v>28</v>
      </c>
      <c r="I426">
        <v>7.5</v>
      </c>
      <c r="J426">
        <v>100</v>
      </c>
      <c r="K426" s="33">
        <v>190.91</v>
      </c>
      <c r="L426" s="33">
        <f t="shared" si="31"/>
        <v>90.91</v>
      </c>
      <c r="M426" t="s">
        <v>190</v>
      </c>
      <c r="N426" t="s">
        <v>526</v>
      </c>
      <c r="O426">
        <f t="shared" si="32"/>
        <v>1</v>
      </c>
      <c r="P426">
        <f t="shared" si="33"/>
        <v>0</v>
      </c>
      <c r="Q426">
        <f t="shared" si="34"/>
        <v>0</v>
      </c>
    </row>
    <row r="427" spans="1:17" x14ac:dyDescent="0.3">
      <c r="A427">
        <v>6</v>
      </c>
      <c r="B427" t="s">
        <v>44</v>
      </c>
      <c r="C427" s="77">
        <v>44849</v>
      </c>
      <c r="D427">
        <v>24</v>
      </c>
      <c r="E427" t="s">
        <v>540</v>
      </c>
      <c r="F427" t="s">
        <v>266</v>
      </c>
      <c r="G427" t="s">
        <v>17</v>
      </c>
      <c r="H427" t="s">
        <v>20</v>
      </c>
      <c r="I427">
        <v>52</v>
      </c>
      <c r="J427">
        <v>100</v>
      </c>
      <c r="K427" s="33">
        <v>190.9</v>
      </c>
      <c r="L427" s="33">
        <f t="shared" si="31"/>
        <v>90.9</v>
      </c>
      <c r="M427" t="s">
        <v>381</v>
      </c>
      <c r="N427" t="s">
        <v>541</v>
      </c>
      <c r="O427">
        <f t="shared" si="32"/>
        <v>1</v>
      </c>
      <c r="P427">
        <f t="shared" si="33"/>
        <v>0</v>
      </c>
      <c r="Q427">
        <f t="shared" si="34"/>
        <v>0</v>
      </c>
    </row>
    <row r="428" spans="1:17" x14ac:dyDescent="0.3">
      <c r="A428">
        <v>6</v>
      </c>
      <c r="B428" t="s">
        <v>140</v>
      </c>
      <c r="C428" s="77">
        <v>44850</v>
      </c>
      <c r="D428">
        <v>13</v>
      </c>
      <c r="E428" t="s">
        <v>152</v>
      </c>
      <c r="F428" t="s">
        <v>183</v>
      </c>
      <c r="G428" t="s">
        <v>17</v>
      </c>
      <c r="H428" t="s">
        <v>32</v>
      </c>
      <c r="I428">
        <v>190</v>
      </c>
      <c r="J428">
        <v>100</v>
      </c>
      <c r="K428" s="33">
        <v>290</v>
      </c>
      <c r="L428" s="33">
        <f t="shared" si="31"/>
        <v>190</v>
      </c>
      <c r="M428" t="s">
        <v>381</v>
      </c>
      <c r="N428" t="s">
        <v>542</v>
      </c>
      <c r="O428">
        <f t="shared" si="32"/>
        <v>1</v>
      </c>
      <c r="P428">
        <f t="shared" si="33"/>
        <v>0</v>
      </c>
      <c r="Q428">
        <f t="shared" si="34"/>
        <v>0</v>
      </c>
    </row>
    <row r="429" spans="1:17" x14ac:dyDescent="0.3">
      <c r="A429">
        <v>6</v>
      </c>
      <c r="B429" t="s">
        <v>140</v>
      </c>
      <c r="C429" s="77">
        <v>44850</v>
      </c>
      <c r="D429">
        <v>13</v>
      </c>
      <c r="E429" t="s">
        <v>152</v>
      </c>
      <c r="G429" t="s">
        <v>17</v>
      </c>
      <c r="H429" t="s">
        <v>291</v>
      </c>
      <c r="I429">
        <v>20.5</v>
      </c>
      <c r="J429">
        <v>0</v>
      </c>
      <c r="K429" s="33">
        <v>0</v>
      </c>
      <c r="L429" s="33">
        <f t="shared" si="31"/>
        <v>0</v>
      </c>
      <c r="N429" t="s">
        <v>543</v>
      </c>
      <c r="O429">
        <f t="shared" si="32"/>
        <v>0</v>
      </c>
      <c r="P429">
        <f t="shared" si="33"/>
        <v>0</v>
      </c>
      <c r="Q429">
        <f t="shared" si="34"/>
        <v>1</v>
      </c>
    </row>
    <row r="430" spans="1:17" x14ac:dyDescent="0.3">
      <c r="A430">
        <v>6</v>
      </c>
      <c r="B430" t="s">
        <v>140</v>
      </c>
      <c r="C430" s="77">
        <v>44850</v>
      </c>
      <c r="D430">
        <v>13</v>
      </c>
      <c r="E430" t="s">
        <v>169</v>
      </c>
      <c r="F430" t="s">
        <v>153</v>
      </c>
      <c r="G430" t="s">
        <v>17</v>
      </c>
      <c r="H430" t="s">
        <v>24</v>
      </c>
      <c r="I430">
        <v>43</v>
      </c>
      <c r="J430">
        <v>100</v>
      </c>
      <c r="K430" s="33">
        <v>190.91</v>
      </c>
      <c r="L430" s="33">
        <f t="shared" si="31"/>
        <v>90.91</v>
      </c>
      <c r="M430" t="s">
        <v>190</v>
      </c>
      <c r="N430" t="s">
        <v>544</v>
      </c>
      <c r="O430">
        <f t="shared" si="32"/>
        <v>1</v>
      </c>
      <c r="P430">
        <f t="shared" si="33"/>
        <v>0</v>
      </c>
      <c r="Q430">
        <f t="shared" si="34"/>
        <v>0</v>
      </c>
    </row>
    <row r="431" spans="1:17" x14ac:dyDescent="0.3">
      <c r="A431">
        <v>6</v>
      </c>
      <c r="B431" t="s">
        <v>140</v>
      </c>
      <c r="C431" s="77">
        <v>44850</v>
      </c>
      <c r="D431">
        <v>13</v>
      </c>
      <c r="E431" t="s">
        <v>170</v>
      </c>
      <c r="F431" t="s">
        <v>351</v>
      </c>
      <c r="G431" t="s">
        <v>17</v>
      </c>
      <c r="H431" t="s">
        <v>28</v>
      </c>
      <c r="I431">
        <v>-7.5</v>
      </c>
      <c r="J431">
        <v>0</v>
      </c>
      <c r="K431" s="33">
        <v>0</v>
      </c>
      <c r="L431" s="33">
        <f t="shared" si="31"/>
        <v>0</v>
      </c>
      <c r="M431" t="s">
        <v>381</v>
      </c>
      <c r="N431" t="s">
        <v>545</v>
      </c>
      <c r="O431">
        <f t="shared" si="32"/>
        <v>0</v>
      </c>
      <c r="P431">
        <f t="shared" si="33"/>
        <v>0</v>
      </c>
      <c r="Q431">
        <f t="shared" si="34"/>
        <v>1</v>
      </c>
    </row>
    <row r="432" spans="1:17" x14ac:dyDescent="0.3">
      <c r="A432">
        <v>6</v>
      </c>
      <c r="B432" t="s">
        <v>140</v>
      </c>
      <c r="C432" s="77">
        <v>44850</v>
      </c>
      <c r="D432">
        <v>13</v>
      </c>
      <c r="E432" t="s">
        <v>161</v>
      </c>
      <c r="G432" t="s">
        <v>17</v>
      </c>
      <c r="H432" t="s">
        <v>291</v>
      </c>
      <c r="I432">
        <v>19.5</v>
      </c>
      <c r="J432">
        <v>100</v>
      </c>
      <c r="K432" s="33">
        <v>180</v>
      </c>
      <c r="L432" s="33">
        <f t="shared" si="31"/>
        <v>80</v>
      </c>
      <c r="M432" t="s">
        <v>381</v>
      </c>
      <c r="N432" t="s">
        <v>546</v>
      </c>
      <c r="O432">
        <f t="shared" si="32"/>
        <v>1</v>
      </c>
      <c r="P432">
        <f t="shared" si="33"/>
        <v>0</v>
      </c>
      <c r="Q432">
        <f t="shared" si="34"/>
        <v>0</v>
      </c>
    </row>
    <row r="433" spans="1:17" x14ac:dyDescent="0.3">
      <c r="A433">
        <v>6</v>
      </c>
      <c r="B433" t="s">
        <v>140</v>
      </c>
      <c r="C433" s="77">
        <v>44850</v>
      </c>
      <c r="D433">
        <v>13</v>
      </c>
      <c r="E433" t="s">
        <v>354</v>
      </c>
      <c r="F433" t="s">
        <v>144</v>
      </c>
      <c r="G433" t="s">
        <v>17</v>
      </c>
      <c r="H433" t="s">
        <v>28</v>
      </c>
      <c r="I433">
        <v>3</v>
      </c>
      <c r="J433">
        <v>100</v>
      </c>
      <c r="K433" s="33">
        <v>0</v>
      </c>
      <c r="L433" s="33">
        <f t="shared" si="31"/>
        <v>-100</v>
      </c>
      <c r="M433" t="s">
        <v>190</v>
      </c>
      <c r="N433" t="s">
        <v>508</v>
      </c>
      <c r="O433">
        <f t="shared" si="32"/>
        <v>0</v>
      </c>
      <c r="P433">
        <f t="shared" si="33"/>
        <v>1</v>
      </c>
      <c r="Q433">
        <f t="shared" si="34"/>
        <v>0</v>
      </c>
    </row>
    <row r="434" spans="1:17" x14ac:dyDescent="0.3">
      <c r="A434">
        <v>6</v>
      </c>
      <c r="B434" t="s">
        <v>140</v>
      </c>
      <c r="C434" s="77">
        <v>44850</v>
      </c>
      <c r="D434">
        <v>13</v>
      </c>
      <c r="E434" t="s">
        <v>371</v>
      </c>
      <c r="F434" t="s">
        <v>143</v>
      </c>
      <c r="G434" t="s">
        <v>17</v>
      </c>
      <c r="H434" t="s">
        <v>24</v>
      </c>
      <c r="I434">
        <v>43</v>
      </c>
      <c r="J434">
        <v>100</v>
      </c>
      <c r="K434" s="33">
        <v>190.91</v>
      </c>
      <c r="L434" s="33">
        <f t="shared" si="31"/>
        <v>90.91</v>
      </c>
      <c r="M434" t="s">
        <v>190</v>
      </c>
      <c r="N434" t="s">
        <v>544</v>
      </c>
      <c r="O434">
        <f t="shared" si="32"/>
        <v>1</v>
      </c>
      <c r="P434">
        <f t="shared" si="33"/>
        <v>0</v>
      </c>
      <c r="Q434">
        <f t="shared" si="34"/>
        <v>0</v>
      </c>
    </row>
    <row r="435" spans="1:17" x14ac:dyDescent="0.3">
      <c r="A435">
        <v>6</v>
      </c>
      <c r="B435" t="s">
        <v>140</v>
      </c>
      <c r="C435" s="77">
        <v>44850</v>
      </c>
      <c r="D435">
        <v>13</v>
      </c>
      <c r="E435" t="s">
        <v>143</v>
      </c>
      <c r="F435" t="s">
        <v>371</v>
      </c>
      <c r="G435" t="s">
        <v>17</v>
      </c>
      <c r="H435" t="s">
        <v>28</v>
      </c>
      <c r="I435">
        <v>3</v>
      </c>
      <c r="J435">
        <v>100</v>
      </c>
      <c r="K435" s="33">
        <v>0</v>
      </c>
      <c r="L435" s="33">
        <f t="shared" si="31"/>
        <v>-100</v>
      </c>
      <c r="M435" t="s">
        <v>190</v>
      </c>
      <c r="N435" t="s">
        <v>547</v>
      </c>
      <c r="O435">
        <f t="shared" si="32"/>
        <v>0</v>
      </c>
      <c r="P435">
        <f t="shared" si="33"/>
        <v>1</v>
      </c>
      <c r="Q435">
        <f t="shared" si="34"/>
        <v>0</v>
      </c>
    </row>
    <row r="436" spans="1:17" x14ac:dyDescent="0.3">
      <c r="A436">
        <v>6</v>
      </c>
      <c r="B436" t="s">
        <v>140</v>
      </c>
      <c r="C436" s="77">
        <v>44850</v>
      </c>
      <c r="D436">
        <v>13</v>
      </c>
      <c r="E436" t="s">
        <v>143</v>
      </c>
      <c r="G436" t="s">
        <v>17</v>
      </c>
      <c r="H436" t="s">
        <v>291</v>
      </c>
      <c r="I436">
        <v>20.5</v>
      </c>
      <c r="J436">
        <v>100</v>
      </c>
      <c r="K436" s="33">
        <v>190.9</v>
      </c>
      <c r="L436" s="33">
        <f t="shared" si="31"/>
        <v>90.9</v>
      </c>
      <c r="M436" t="s">
        <v>381</v>
      </c>
      <c r="N436" t="s">
        <v>546</v>
      </c>
      <c r="O436">
        <f t="shared" si="32"/>
        <v>1</v>
      </c>
      <c r="P436">
        <f t="shared" si="33"/>
        <v>0</v>
      </c>
      <c r="Q436">
        <f t="shared" si="34"/>
        <v>0</v>
      </c>
    </row>
    <row r="437" spans="1:17" x14ac:dyDescent="0.3">
      <c r="A437">
        <v>6</v>
      </c>
      <c r="B437" t="s">
        <v>140</v>
      </c>
      <c r="C437" s="77">
        <v>44850</v>
      </c>
      <c r="D437">
        <v>13</v>
      </c>
      <c r="E437" t="s">
        <v>363</v>
      </c>
      <c r="F437" t="s">
        <v>150</v>
      </c>
      <c r="G437" t="s">
        <v>17</v>
      </c>
      <c r="H437" t="s">
        <v>28</v>
      </c>
      <c r="I437">
        <v>5.5</v>
      </c>
      <c r="J437">
        <v>100</v>
      </c>
      <c r="K437" s="33">
        <v>195.24</v>
      </c>
      <c r="L437" s="33">
        <f t="shared" si="31"/>
        <v>95.240000000000009</v>
      </c>
      <c r="M437" t="s">
        <v>190</v>
      </c>
      <c r="N437" t="s">
        <v>548</v>
      </c>
      <c r="O437">
        <f t="shared" si="32"/>
        <v>1</v>
      </c>
      <c r="P437">
        <f t="shared" si="33"/>
        <v>0</v>
      </c>
      <c r="Q437">
        <f t="shared" si="34"/>
        <v>0</v>
      </c>
    </row>
    <row r="438" spans="1:17" x14ac:dyDescent="0.3">
      <c r="A438">
        <v>6</v>
      </c>
      <c r="B438" t="s">
        <v>140</v>
      </c>
      <c r="C438" s="77">
        <v>44850</v>
      </c>
      <c r="D438">
        <v>13</v>
      </c>
      <c r="E438" t="s">
        <v>486</v>
      </c>
      <c r="F438" t="s">
        <v>178</v>
      </c>
      <c r="G438" t="s">
        <v>17</v>
      </c>
      <c r="H438" t="s">
        <v>28</v>
      </c>
      <c r="I438">
        <v>10</v>
      </c>
      <c r="J438">
        <v>100</v>
      </c>
      <c r="K438" s="33">
        <v>186.95</v>
      </c>
      <c r="L438" s="33">
        <f t="shared" si="31"/>
        <v>86.949999999999989</v>
      </c>
      <c r="M438" t="s">
        <v>381</v>
      </c>
      <c r="N438" t="s">
        <v>526</v>
      </c>
      <c r="O438">
        <f t="shared" si="32"/>
        <v>1</v>
      </c>
      <c r="P438">
        <f t="shared" si="33"/>
        <v>0</v>
      </c>
      <c r="Q438">
        <f t="shared" si="34"/>
        <v>0</v>
      </c>
    </row>
    <row r="439" spans="1:17" x14ac:dyDescent="0.3">
      <c r="A439">
        <v>6</v>
      </c>
      <c r="B439" t="s">
        <v>140</v>
      </c>
      <c r="C439" s="77">
        <v>44850</v>
      </c>
      <c r="D439">
        <v>16</v>
      </c>
      <c r="E439" t="s">
        <v>179</v>
      </c>
      <c r="F439" t="s">
        <v>151</v>
      </c>
      <c r="G439" t="s">
        <v>17</v>
      </c>
      <c r="H439" t="s">
        <v>28</v>
      </c>
      <c r="I439">
        <v>3</v>
      </c>
      <c r="J439">
        <v>100</v>
      </c>
      <c r="K439" s="33">
        <v>0</v>
      </c>
      <c r="L439" s="33">
        <f t="shared" si="31"/>
        <v>-100</v>
      </c>
      <c r="M439" t="s">
        <v>381</v>
      </c>
      <c r="N439" t="s">
        <v>535</v>
      </c>
      <c r="O439">
        <f t="shared" si="32"/>
        <v>0</v>
      </c>
      <c r="P439">
        <f t="shared" si="33"/>
        <v>1</v>
      </c>
      <c r="Q439">
        <f t="shared" si="34"/>
        <v>0</v>
      </c>
    </row>
    <row r="440" spans="1:17" x14ac:dyDescent="0.3">
      <c r="A440">
        <v>6</v>
      </c>
      <c r="B440" t="s">
        <v>140</v>
      </c>
      <c r="C440" s="77">
        <v>44850</v>
      </c>
      <c r="D440">
        <v>16</v>
      </c>
      <c r="E440" t="s">
        <v>179</v>
      </c>
      <c r="F440" t="s">
        <v>151</v>
      </c>
      <c r="G440" t="s">
        <v>17</v>
      </c>
      <c r="H440" t="s">
        <v>32</v>
      </c>
      <c r="I440">
        <v>130</v>
      </c>
      <c r="J440">
        <v>0</v>
      </c>
      <c r="K440" s="33">
        <v>0</v>
      </c>
      <c r="L440" s="33">
        <f t="shared" si="31"/>
        <v>0</v>
      </c>
      <c r="N440" t="s">
        <v>536</v>
      </c>
      <c r="O440">
        <f t="shared" si="32"/>
        <v>0</v>
      </c>
      <c r="P440">
        <f t="shared" si="33"/>
        <v>0</v>
      </c>
      <c r="Q440">
        <f t="shared" si="34"/>
        <v>1</v>
      </c>
    </row>
    <row r="441" spans="1:17" x14ac:dyDescent="0.3">
      <c r="A441">
        <v>6</v>
      </c>
      <c r="B441" t="s">
        <v>140</v>
      </c>
      <c r="C441" s="77">
        <v>44850</v>
      </c>
      <c r="D441">
        <v>16</v>
      </c>
      <c r="E441" t="s">
        <v>165</v>
      </c>
      <c r="F441" t="s">
        <v>437</v>
      </c>
      <c r="G441" t="s">
        <v>17</v>
      </c>
      <c r="H441" t="s">
        <v>20</v>
      </c>
      <c r="I441">
        <v>50.5</v>
      </c>
      <c r="J441">
        <v>100</v>
      </c>
      <c r="K441" s="33">
        <v>190.91</v>
      </c>
      <c r="L441" s="33">
        <f t="shared" si="31"/>
        <v>90.91</v>
      </c>
      <c r="M441" t="s">
        <v>190</v>
      </c>
      <c r="N441" t="s">
        <v>549</v>
      </c>
      <c r="O441">
        <f t="shared" si="32"/>
        <v>1</v>
      </c>
      <c r="P441">
        <f t="shared" si="33"/>
        <v>0</v>
      </c>
      <c r="Q441">
        <f t="shared" si="34"/>
        <v>0</v>
      </c>
    </row>
    <row r="442" spans="1:17" x14ac:dyDescent="0.3">
      <c r="A442">
        <v>6</v>
      </c>
      <c r="B442" t="s">
        <v>140</v>
      </c>
      <c r="C442" s="77">
        <v>44850</v>
      </c>
      <c r="D442">
        <v>16</v>
      </c>
      <c r="E442" t="s">
        <v>165</v>
      </c>
      <c r="G442" t="s">
        <v>17</v>
      </c>
      <c r="H442" t="s">
        <v>302</v>
      </c>
      <c r="I442">
        <v>26.5</v>
      </c>
      <c r="J442">
        <v>100</v>
      </c>
      <c r="K442" s="33">
        <v>200</v>
      </c>
      <c r="L442" s="33">
        <f t="shared" si="31"/>
        <v>100</v>
      </c>
      <c r="M442" t="s">
        <v>381</v>
      </c>
      <c r="N442" t="s">
        <v>550</v>
      </c>
      <c r="O442">
        <f t="shared" si="32"/>
        <v>1</v>
      </c>
      <c r="P442">
        <f t="shared" si="33"/>
        <v>0</v>
      </c>
      <c r="Q442">
        <f t="shared" si="34"/>
        <v>0</v>
      </c>
    </row>
    <row r="443" spans="1:17" x14ac:dyDescent="0.3">
      <c r="A443">
        <v>6</v>
      </c>
      <c r="B443" t="s">
        <v>140</v>
      </c>
      <c r="C443" s="77">
        <v>44850</v>
      </c>
      <c r="D443">
        <v>20</v>
      </c>
      <c r="E443" t="s">
        <v>162</v>
      </c>
      <c r="F443" t="s">
        <v>370</v>
      </c>
      <c r="G443" t="s">
        <v>17</v>
      </c>
      <c r="H443" t="s">
        <v>28</v>
      </c>
      <c r="I443">
        <v>-6.5</v>
      </c>
      <c r="J443">
        <v>100</v>
      </c>
      <c r="K443" s="33">
        <v>186.96</v>
      </c>
      <c r="L443" s="33">
        <f t="shared" si="31"/>
        <v>86.960000000000008</v>
      </c>
      <c r="M443" t="s">
        <v>190</v>
      </c>
      <c r="N443" t="s">
        <v>550</v>
      </c>
      <c r="O443">
        <f t="shared" si="32"/>
        <v>1</v>
      </c>
      <c r="P443">
        <f t="shared" si="33"/>
        <v>0</v>
      </c>
      <c r="Q443">
        <f t="shared" si="34"/>
        <v>0</v>
      </c>
    </row>
    <row r="444" spans="1:17" x14ac:dyDescent="0.3">
      <c r="A444">
        <v>6</v>
      </c>
      <c r="B444" t="s">
        <v>140</v>
      </c>
      <c r="C444" s="77">
        <v>44851</v>
      </c>
      <c r="D444">
        <v>20</v>
      </c>
      <c r="E444" t="s">
        <v>172</v>
      </c>
      <c r="F444" t="s">
        <v>159</v>
      </c>
      <c r="G444" t="s">
        <v>17</v>
      </c>
      <c r="H444" t="s">
        <v>32</v>
      </c>
      <c r="I444">
        <v>205</v>
      </c>
      <c r="J444">
        <v>80</v>
      </c>
      <c r="K444" s="33">
        <v>0</v>
      </c>
      <c r="L444" s="33">
        <f t="shared" si="31"/>
        <v>-80</v>
      </c>
      <c r="M444" t="s">
        <v>381</v>
      </c>
      <c r="N444" t="s">
        <v>551</v>
      </c>
      <c r="O444">
        <f t="shared" si="32"/>
        <v>0</v>
      </c>
      <c r="P444">
        <f t="shared" si="33"/>
        <v>1</v>
      </c>
      <c r="Q444">
        <f t="shared" si="34"/>
        <v>0</v>
      </c>
    </row>
    <row r="445" spans="1:17" x14ac:dyDescent="0.3">
      <c r="A445">
        <v>6</v>
      </c>
      <c r="B445" t="s">
        <v>140</v>
      </c>
      <c r="C445" s="77">
        <v>44851</v>
      </c>
      <c r="D445">
        <v>20</v>
      </c>
      <c r="E445" t="s">
        <v>172</v>
      </c>
      <c r="F445" t="s">
        <v>159</v>
      </c>
      <c r="G445" t="s">
        <v>17</v>
      </c>
      <c r="H445" t="s">
        <v>24</v>
      </c>
      <c r="I445">
        <v>45.5</v>
      </c>
      <c r="J445">
        <v>80</v>
      </c>
      <c r="K445" s="33">
        <v>0</v>
      </c>
      <c r="L445" s="33">
        <f t="shared" ref="L445:L446" si="35">K445-J445</f>
        <v>-80</v>
      </c>
      <c r="M445" t="s">
        <v>190</v>
      </c>
      <c r="N445" t="s">
        <v>552</v>
      </c>
      <c r="O445">
        <f t="shared" si="32"/>
        <v>0</v>
      </c>
      <c r="P445">
        <f t="shared" si="33"/>
        <v>1</v>
      </c>
      <c r="Q445">
        <f t="shared" si="34"/>
        <v>0</v>
      </c>
    </row>
    <row r="446" spans="1:17" x14ac:dyDescent="0.3">
      <c r="A446">
        <v>6</v>
      </c>
      <c r="B446" t="s">
        <v>140</v>
      </c>
      <c r="C446" s="77">
        <v>44851</v>
      </c>
      <c r="D446">
        <v>20</v>
      </c>
      <c r="E446" t="s">
        <v>172</v>
      </c>
      <c r="G446" t="s">
        <v>17</v>
      </c>
      <c r="H446" t="s">
        <v>291</v>
      </c>
      <c r="I446">
        <v>20.5</v>
      </c>
      <c r="J446">
        <v>80</v>
      </c>
      <c r="K446" s="33">
        <v>0</v>
      </c>
      <c r="L446" s="33">
        <f t="shared" si="35"/>
        <v>-80</v>
      </c>
      <c r="M446" t="s">
        <v>381</v>
      </c>
      <c r="N446" t="s">
        <v>546</v>
      </c>
      <c r="O446">
        <f t="shared" si="32"/>
        <v>0</v>
      </c>
      <c r="P446">
        <f t="shared" si="33"/>
        <v>1</v>
      </c>
      <c r="Q446">
        <f t="shared" si="34"/>
        <v>0</v>
      </c>
    </row>
    <row r="447" spans="1:17" x14ac:dyDescent="0.3">
      <c r="A447">
        <v>7</v>
      </c>
      <c r="B447" t="s">
        <v>14</v>
      </c>
      <c r="C447" s="77">
        <v>44857</v>
      </c>
      <c r="D447">
        <v>0</v>
      </c>
      <c r="E447" t="s">
        <v>43</v>
      </c>
      <c r="F447" t="s">
        <v>22</v>
      </c>
      <c r="G447" t="s">
        <v>17</v>
      </c>
      <c r="H447" t="s">
        <v>18</v>
      </c>
      <c r="I447">
        <v>250</v>
      </c>
      <c r="J447">
        <v>100</v>
      </c>
      <c r="K447" s="33">
        <v>0</v>
      </c>
      <c r="L447" s="33">
        <f>K447-J447</f>
        <v>-100</v>
      </c>
      <c r="M447" t="s">
        <v>190</v>
      </c>
      <c r="N447" t="s">
        <v>553</v>
      </c>
      <c r="O447">
        <f t="shared" si="32"/>
        <v>0</v>
      </c>
      <c r="P447">
        <f t="shared" si="33"/>
        <v>1</v>
      </c>
      <c r="Q447">
        <f t="shared" si="34"/>
        <v>0</v>
      </c>
    </row>
    <row r="448" spans="1:17" x14ac:dyDescent="0.3">
      <c r="A448">
        <v>7</v>
      </c>
      <c r="B448" t="s">
        <v>44</v>
      </c>
      <c r="C448" s="77">
        <v>44856</v>
      </c>
      <c r="D448">
        <v>12</v>
      </c>
      <c r="E448" t="s">
        <v>132</v>
      </c>
      <c r="F448" t="s">
        <v>202</v>
      </c>
      <c r="G448" t="s">
        <v>17</v>
      </c>
      <c r="H448" t="s">
        <v>28</v>
      </c>
      <c r="I448">
        <v>-13.5</v>
      </c>
      <c r="J448">
        <v>100</v>
      </c>
      <c r="K448" s="33">
        <v>0</v>
      </c>
      <c r="L448" s="33">
        <f t="shared" ref="L448:L490" si="36">K448-J448</f>
        <v>-100</v>
      </c>
      <c r="M448" t="s">
        <v>381</v>
      </c>
      <c r="N448" t="s">
        <v>468</v>
      </c>
      <c r="O448">
        <f t="shared" si="32"/>
        <v>0</v>
      </c>
      <c r="P448">
        <f t="shared" si="33"/>
        <v>1</v>
      </c>
      <c r="Q448">
        <f t="shared" si="34"/>
        <v>0</v>
      </c>
    </row>
    <row r="449" spans="1:17" x14ac:dyDescent="0.3">
      <c r="A449">
        <v>7</v>
      </c>
      <c r="B449" t="s">
        <v>44</v>
      </c>
      <c r="C449" s="77">
        <v>44856</v>
      </c>
      <c r="D449">
        <v>12</v>
      </c>
      <c r="E449" t="s">
        <v>132</v>
      </c>
      <c r="F449" t="s">
        <v>202</v>
      </c>
      <c r="G449" t="s">
        <v>17</v>
      </c>
      <c r="H449" t="s">
        <v>24</v>
      </c>
      <c r="I449">
        <v>49.5</v>
      </c>
      <c r="J449">
        <v>100</v>
      </c>
      <c r="K449" s="33">
        <v>0</v>
      </c>
      <c r="L449" s="33">
        <f t="shared" si="36"/>
        <v>-100</v>
      </c>
      <c r="M449" t="s">
        <v>190</v>
      </c>
      <c r="N449" t="s">
        <v>554</v>
      </c>
      <c r="O449">
        <f t="shared" si="32"/>
        <v>0</v>
      </c>
      <c r="P449">
        <f t="shared" si="33"/>
        <v>1</v>
      </c>
      <c r="Q449">
        <f t="shared" si="34"/>
        <v>0</v>
      </c>
    </row>
    <row r="450" spans="1:17" x14ac:dyDescent="0.3">
      <c r="A450">
        <v>7</v>
      </c>
      <c r="B450" t="s">
        <v>44</v>
      </c>
      <c r="C450" s="77">
        <v>44856</v>
      </c>
      <c r="D450">
        <v>12</v>
      </c>
      <c r="E450" t="s">
        <v>80</v>
      </c>
      <c r="F450" t="s">
        <v>340</v>
      </c>
      <c r="G450" t="s">
        <v>17</v>
      </c>
      <c r="H450" t="s">
        <v>28</v>
      </c>
      <c r="I450">
        <v>3</v>
      </c>
      <c r="J450">
        <v>100</v>
      </c>
      <c r="K450" s="33">
        <v>0</v>
      </c>
      <c r="L450" s="33">
        <f t="shared" si="36"/>
        <v>-100</v>
      </c>
      <c r="M450" t="s">
        <v>190</v>
      </c>
      <c r="N450" t="s">
        <v>555</v>
      </c>
      <c r="O450">
        <f t="shared" si="32"/>
        <v>0</v>
      </c>
      <c r="P450">
        <f t="shared" si="33"/>
        <v>1</v>
      </c>
      <c r="Q450">
        <f t="shared" si="34"/>
        <v>0</v>
      </c>
    </row>
    <row r="451" spans="1:17" x14ac:dyDescent="0.3">
      <c r="A451">
        <v>7</v>
      </c>
      <c r="B451" t="s">
        <v>44</v>
      </c>
      <c r="C451" s="77">
        <v>44856</v>
      </c>
      <c r="D451">
        <v>12</v>
      </c>
      <c r="E451" t="s">
        <v>78</v>
      </c>
      <c r="F451" t="s">
        <v>268</v>
      </c>
      <c r="G451" t="s">
        <v>17</v>
      </c>
      <c r="H451" t="s">
        <v>20</v>
      </c>
      <c r="I451">
        <v>50</v>
      </c>
      <c r="J451">
        <v>100</v>
      </c>
      <c r="K451" s="33">
        <v>0</v>
      </c>
      <c r="L451" s="33">
        <f t="shared" si="36"/>
        <v>-100</v>
      </c>
      <c r="M451" t="s">
        <v>556</v>
      </c>
      <c r="N451" t="s">
        <v>557</v>
      </c>
      <c r="O451">
        <f t="shared" si="32"/>
        <v>0</v>
      </c>
      <c r="P451">
        <f t="shared" si="33"/>
        <v>1</v>
      </c>
      <c r="Q451">
        <f t="shared" si="34"/>
        <v>0</v>
      </c>
    </row>
    <row r="452" spans="1:17" x14ac:dyDescent="0.3">
      <c r="A452">
        <v>7</v>
      </c>
      <c r="B452" t="s">
        <v>44</v>
      </c>
      <c r="C452" s="77">
        <v>44856</v>
      </c>
      <c r="D452">
        <v>12</v>
      </c>
      <c r="E452" t="s">
        <v>87</v>
      </c>
      <c r="F452" t="s">
        <v>99</v>
      </c>
      <c r="G452" t="s">
        <v>17</v>
      </c>
      <c r="H452" t="s">
        <v>28</v>
      </c>
      <c r="I452">
        <v>-10</v>
      </c>
      <c r="J452">
        <v>100</v>
      </c>
      <c r="K452" s="33">
        <v>190.91</v>
      </c>
      <c r="L452" s="33">
        <f t="shared" si="36"/>
        <v>90.91</v>
      </c>
      <c r="M452" t="s">
        <v>190</v>
      </c>
      <c r="N452" t="s">
        <v>456</v>
      </c>
      <c r="O452">
        <f t="shared" si="32"/>
        <v>1</v>
      </c>
      <c r="P452">
        <f t="shared" si="33"/>
        <v>0</v>
      </c>
      <c r="Q452">
        <f t="shared" si="34"/>
        <v>0</v>
      </c>
    </row>
    <row r="453" spans="1:17" x14ac:dyDescent="0.3">
      <c r="A453">
        <v>7</v>
      </c>
      <c r="B453" t="s">
        <v>44</v>
      </c>
      <c r="C453" s="77">
        <v>44856</v>
      </c>
      <c r="D453">
        <v>12</v>
      </c>
      <c r="E453" t="s">
        <v>346</v>
      </c>
      <c r="F453" t="s">
        <v>113</v>
      </c>
      <c r="G453" t="s">
        <v>17</v>
      </c>
      <c r="H453" t="s">
        <v>28</v>
      </c>
      <c r="I453">
        <v>-10</v>
      </c>
      <c r="J453">
        <v>100</v>
      </c>
      <c r="K453" s="33">
        <v>0</v>
      </c>
      <c r="L453" s="33">
        <f t="shared" si="36"/>
        <v>-100</v>
      </c>
      <c r="M453" t="s">
        <v>381</v>
      </c>
      <c r="N453" t="s">
        <v>456</v>
      </c>
      <c r="O453">
        <f t="shared" si="32"/>
        <v>0</v>
      </c>
      <c r="P453">
        <f t="shared" si="33"/>
        <v>1</v>
      </c>
      <c r="Q453">
        <f t="shared" si="34"/>
        <v>0</v>
      </c>
    </row>
    <row r="454" spans="1:17" x14ac:dyDescent="0.3">
      <c r="A454">
        <v>7</v>
      </c>
      <c r="B454" t="s">
        <v>44</v>
      </c>
      <c r="C454" s="77">
        <v>44856</v>
      </c>
      <c r="D454">
        <v>12</v>
      </c>
      <c r="E454" t="s">
        <v>346</v>
      </c>
      <c r="F454" t="s">
        <v>113</v>
      </c>
      <c r="G454" t="s">
        <v>17</v>
      </c>
      <c r="H454" t="s">
        <v>32</v>
      </c>
      <c r="I454">
        <v>-320</v>
      </c>
      <c r="J454">
        <v>0</v>
      </c>
      <c r="K454" s="33">
        <v>0</v>
      </c>
      <c r="L454" s="33">
        <f t="shared" si="36"/>
        <v>0</v>
      </c>
      <c r="N454" t="s">
        <v>558</v>
      </c>
      <c r="O454">
        <f t="shared" si="32"/>
        <v>0</v>
      </c>
      <c r="P454">
        <f t="shared" si="33"/>
        <v>0</v>
      </c>
      <c r="Q454">
        <f t="shared" si="34"/>
        <v>1</v>
      </c>
    </row>
    <row r="455" spans="1:17" x14ac:dyDescent="0.3">
      <c r="A455">
        <v>7</v>
      </c>
      <c r="B455" t="s">
        <v>44</v>
      </c>
      <c r="C455" s="77">
        <v>44856</v>
      </c>
      <c r="D455">
        <v>15</v>
      </c>
      <c r="E455" t="s">
        <v>559</v>
      </c>
      <c r="F455" t="s">
        <v>72</v>
      </c>
      <c r="G455" t="s">
        <v>17</v>
      </c>
      <c r="H455" t="s">
        <v>28</v>
      </c>
      <c r="I455">
        <v>6</v>
      </c>
      <c r="J455">
        <v>100</v>
      </c>
      <c r="K455" s="33">
        <v>0</v>
      </c>
      <c r="L455" s="33">
        <f t="shared" si="36"/>
        <v>-100</v>
      </c>
      <c r="M455" t="s">
        <v>190</v>
      </c>
      <c r="N455" t="s">
        <v>560</v>
      </c>
      <c r="O455">
        <f t="shared" si="32"/>
        <v>0</v>
      </c>
      <c r="P455">
        <f t="shared" si="33"/>
        <v>1</v>
      </c>
      <c r="Q455">
        <f t="shared" si="34"/>
        <v>0</v>
      </c>
    </row>
    <row r="456" spans="1:17" x14ac:dyDescent="0.3">
      <c r="A456">
        <v>7</v>
      </c>
      <c r="B456" t="s">
        <v>44</v>
      </c>
      <c r="C456" s="77">
        <v>44856</v>
      </c>
      <c r="D456">
        <v>15</v>
      </c>
      <c r="E456" t="s">
        <v>60</v>
      </c>
      <c r="F456" t="s">
        <v>67</v>
      </c>
      <c r="G456" t="s">
        <v>17</v>
      </c>
      <c r="H456" t="s">
        <v>28</v>
      </c>
      <c r="I456">
        <v>-1.5</v>
      </c>
      <c r="J456">
        <v>100</v>
      </c>
      <c r="K456" s="33">
        <v>190.91</v>
      </c>
      <c r="L456" s="33">
        <f t="shared" si="36"/>
        <v>90.91</v>
      </c>
      <c r="M456" t="s">
        <v>190</v>
      </c>
      <c r="N456" t="s">
        <v>561</v>
      </c>
      <c r="O456">
        <f t="shared" si="32"/>
        <v>1</v>
      </c>
      <c r="P456">
        <f t="shared" si="33"/>
        <v>0</v>
      </c>
      <c r="Q456">
        <f t="shared" si="34"/>
        <v>0</v>
      </c>
    </row>
    <row r="457" spans="1:17" x14ac:dyDescent="0.3">
      <c r="A457">
        <v>7</v>
      </c>
      <c r="B457" t="s">
        <v>44</v>
      </c>
      <c r="C457" s="77">
        <v>44856</v>
      </c>
      <c r="D457">
        <v>15</v>
      </c>
      <c r="E457" t="s">
        <v>60</v>
      </c>
      <c r="F457" t="s">
        <v>67</v>
      </c>
      <c r="G457" t="s">
        <v>17</v>
      </c>
      <c r="H457" t="s">
        <v>32</v>
      </c>
      <c r="I457">
        <v>-120</v>
      </c>
      <c r="J457">
        <v>100</v>
      </c>
      <c r="K457" s="33">
        <v>183.33</v>
      </c>
      <c r="L457" s="33">
        <f t="shared" si="36"/>
        <v>83.330000000000013</v>
      </c>
      <c r="M457" t="s">
        <v>381</v>
      </c>
      <c r="N457" t="s">
        <v>562</v>
      </c>
      <c r="O457">
        <f t="shared" si="32"/>
        <v>1</v>
      </c>
      <c r="P457">
        <f t="shared" si="33"/>
        <v>0</v>
      </c>
      <c r="Q457">
        <f t="shared" si="34"/>
        <v>0</v>
      </c>
    </row>
    <row r="458" spans="1:17" x14ac:dyDescent="0.3">
      <c r="A458">
        <v>7</v>
      </c>
      <c r="B458" t="s">
        <v>44</v>
      </c>
      <c r="C458" s="77">
        <v>44856</v>
      </c>
      <c r="D458">
        <v>15</v>
      </c>
      <c r="E458" t="s">
        <v>248</v>
      </c>
      <c r="F458" t="s">
        <v>256</v>
      </c>
      <c r="G458" t="s">
        <v>17</v>
      </c>
      <c r="H458" t="s">
        <v>20</v>
      </c>
      <c r="I458">
        <v>65</v>
      </c>
      <c r="J458">
        <v>0</v>
      </c>
      <c r="K458" s="33">
        <v>0</v>
      </c>
      <c r="L458" s="33">
        <f t="shared" si="36"/>
        <v>0</v>
      </c>
      <c r="N458" t="s">
        <v>563</v>
      </c>
      <c r="O458">
        <f t="shared" si="32"/>
        <v>0</v>
      </c>
      <c r="P458">
        <f t="shared" si="33"/>
        <v>0</v>
      </c>
      <c r="Q458">
        <f t="shared" si="34"/>
        <v>1</v>
      </c>
    </row>
    <row r="459" spans="1:17" x14ac:dyDescent="0.3">
      <c r="A459">
        <v>7</v>
      </c>
      <c r="B459" t="s">
        <v>44</v>
      </c>
      <c r="C459" s="77">
        <v>44856</v>
      </c>
      <c r="D459">
        <v>15</v>
      </c>
      <c r="E459" t="s">
        <v>564</v>
      </c>
      <c r="F459" t="s">
        <v>117</v>
      </c>
      <c r="G459" t="s">
        <v>17</v>
      </c>
      <c r="H459" t="s">
        <v>24</v>
      </c>
      <c r="I459">
        <v>53</v>
      </c>
      <c r="J459">
        <v>100</v>
      </c>
      <c r="K459" s="33">
        <v>0</v>
      </c>
      <c r="L459" s="33">
        <f t="shared" si="36"/>
        <v>-100</v>
      </c>
      <c r="M459" t="s">
        <v>381</v>
      </c>
      <c r="N459" t="s">
        <v>565</v>
      </c>
      <c r="O459">
        <f t="shared" si="32"/>
        <v>0</v>
      </c>
      <c r="P459">
        <f t="shared" si="33"/>
        <v>1</v>
      </c>
      <c r="Q459">
        <f t="shared" si="34"/>
        <v>0</v>
      </c>
    </row>
    <row r="460" spans="1:17" x14ac:dyDescent="0.3">
      <c r="A460">
        <v>7</v>
      </c>
      <c r="B460" t="s">
        <v>44</v>
      </c>
      <c r="C460" s="77">
        <v>44856</v>
      </c>
      <c r="D460">
        <v>19</v>
      </c>
      <c r="E460" t="s">
        <v>447</v>
      </c>
      <c r="F460" t="s">
        <v>390</v>
      </c>
      <c r="G460" t="s">
        <v>17</v>
      </c>
      <c r="H460" t="s">
        <v>20</v>
      </c>
      <c r="I460">
        <v>61.5</v>
      </c>
      <c r="J460">
        <v>100</v>
      </c>
      <c r="K460" s="33">
        <v>190.91</v>
      </c>
      <c r="L460" s="33">
        <f t="shared" si="36"/>
        <v>90.91</v>
      </c>
      <c r="M460" t="s">
        <v>190</v>
      </c>
      <c r="N460" t="s">
        <v>566</v>
      </c>
      <c r="O460">
        <f t="shared" si="32"/>
        <v>1</v>
      </c>
      <c r="P460">
        <f t="shared" si="33"/>
        <v>0</v>
      </c>
      <c r="Q460">
        <f t="shared" si="34"/>
        <v>0</v>
      </c>
    </row>
    <row r="461" spans="1:17" x14ac:dyDescent="0.3">
      <c r="A461">
        <v>7</v>
      </c>
      <c r="B461" t="s">
        <v>44</v>
      </c>
      <c r="C461" s="77">
        <v>44856</v>
      </c>
      <c r="D461">
        <v>19</v>
      </c>
      <c r="E461" t="s">
        <v>210</v>
      </c>
      <c r="F461" t="s">
        <v>68</v>
      </c>
      <c r="G461" t="s">
        <v>17</v>
      </c>
      <c r="H461" t="s">
        <v>28</v>
      </c>
      <c r="I461">
        <v>-4.5</v>
      </c>
      <c r="J461">
        <v>100</v>
      </c>
      <c r="K461" s="33">
        <v>190.9</v>
      </c>
      <c r="L461" s="33">
        <f t="shared" si="36"/>
        <v>90.9</v>
      </c>
      <c r="M461" t="s">
        <v>381</v>
      </c>
      <c r="N461" t="s">
        <v>567</v>
      </c>
      <c r="O461">
        <f t="shared" ref="O461:O524" si="37">IF(L461&gt;0,1,0)</f>
        <v>1</v>
      </c>
      <c r="P461">
        <f t="shared" ref="P461:P524" si="38">IF(L461&lt;0,1,0)</f>
        <v>0</v>
      </c>
      <c r="Q461">
        <f t="shared" ref="Q461:Q524" si="39">IF(L461=0,1,0)</f>
        <v>0</v>
      </c>
    </row>
    <row r="462" spans="1:17" x14ac:dyDescent="0.3">
      <c r="A462">
        <v>7</v>
      </c>
      <c r="B462" t="s">
        <v>44</v>
      </c>
      <c r="C462" s="77">
        <v>44856</v>
      </c>
      <c r="D462">
        <v>19</v>
      </c>
      <c r="E462" t="s">
        <v>249</v>
      </c>
      <c r="F462" t="s">
        <v>410</v>
      </c>
      <c r="G462" t="s">
        <v>17</v>
      </c>
      <c r="H462" t="s">
        <v>28</v>
      </c>
      <c r="I462">
        <v>-3</v>
      </c>
      <c r="J462">
        <v>100</v>
      </c>
      <c r="K462" s="33">
        <v>0</v>
      </c>
      <c r="L462" s="33">
        <f t="shared" si="36"/>
        <v>-100</v>
      </c>
      <c r="M462" t="s">
        <v>190</v>
      </c>
      <c r="N462" t="s">
        <v>463</v>
      </c>
      <c r="O462">
        <f t="shared" si="37"/>
        <v>0</v>
      </c>
      <c r="P462">
        <f t="shared" si="38"/>
        <v>1</v>
      </c>
      <c r="Q462">
        <f t="shared" si="39"/>
        <v>0</v>
      </c>
    </row>
    <row r="463" spans="1:17" x14ac:dyDescent="0.3">
      <c r="A463">
        <v>7</v>
      </c>
      <c r="B463" t="s">
        <v>44</v>
      </c>
      <c r="C463" s="77">
        <v>44856</v>
      </c>
      <c r="D463">
        <v>19</v>
      </c>
      <c r="E463" t="s">
        <v>249</v>
      </c>
      <c r="F463" t="s">
        <v>410</v>
      </c>
      <c r="G463" t="s">
        <v>17</v>
      </c>
      <c r="H463" t="s">
        <v>32</v>
      </c>
      <c r="I463">
        <v>-150</v>
      </c>
      <c r="J463">
        <v>0</v>
      </c>
      <c r="K463" s="33">
        <v>0</v>
      </c>
      <c r="L463" s="33">
        <f t="shared" si="36"/>
        <v>0</v>
      </c>
      <c r="N463" t="s">
        <v>568</v>
      </c>
      <c r="O463">
        <f t="shared" si="37"/>
        <v>0</v>
      </c>
      <c r="P463">
        <f t="shared" si="38"/>
        <v>0</v>
      </c>
      <c r="Q463">
        <f t="shared" si="39"/>
        <v>1</v>
      </c>
    </row>
    <row r="464" spans="1:17" x14ac:dyDescent="0.3">
      <c r="A464">
        <v>7</v>
      </c>
      <c r="B464" t="s">
        <v>44</v>
      </c>
      <c r="C464" s="77">
        <v>44856</v>
      </c>
      <c r="D464">
        <v>21</v>
      </c>
      <c r="E464" t="s">
        <v>569</v>
      </c>
      <c r="F464" t="s">
        <v>540</v>
      </c>
      <c r="G464" t="s">
        <v>17</v>
      </c>
      <c r="H464" t="s">
        <v>20</v>
      </c>
      <c r="I464">
        <v>36</v>
      </c>
      <c r="J464">
        <v>100</v>
      </c>
      <c r="K464" s="33">
        <v>190.91</v>
      </c>
      <c r="L464" s="33">
        <f t="shared" si="36"/>
        <v>90.91</v>
      </c>
      <c r="M464" t="s">
        <v>190</v>
      </c>
      <c r="N464" t="s">
        <v>570</v>
      </c>
      <c r="O464">
        <f t="shared" si="37"/>
        <v>1</v>
      </c>
      <c r="P464">
        <f t="shared" si="38"/>
        <v>0</v>
      </c>
      <c r="Q464">
        <f t="shared" si="39"/>
        <v>0</v>
      </c>
    </row>
    <row r="465" spans="1:17" x14ac:dyDescent="0.3">
      <c r="A465">
        <v>7</v>
      </c>
      <c r="B465" t="s">
        <v>44</v>
      </c>
      <c r="C465" s="77">
        <v>44856</v>
      </c>
      <c r="D465">
        <v>20</v>
      </c>
      <c r="E465" t="s">
        <v>135</v>
      </c>
      <c r="G465" t="s">
        <v>17</v>
      </c>
      <c r="H465" t="s">
        <v>445</v>
      </c>
      <c r="I465">
        <v>1200</v>
      </c>
      <c r="J465">
        <v>50</v>
      </c>
      <c r="K465" s="33">
        <v>0</v>
      </c>
      <c r="L465" s="33">
        <f t="shared" si="36"/>
        <v>-50</v>
      </c>
      <c r="M465" t="s">
        <v>381</v>
      </c>
      <c r="N465" t="s">
        <v>196</v>
      </c>
      <c r="O465">
        <f t="shared" si="37"/>
        <v>0</v>
      </c>
      <c r="P465">
        <f t="shared" si="38"/>
        <v>1</v>
      </c>
      <c r="Q465">
        <f t="shared" si="39"/>
        <v>0</v>
      </c>
    </row>
    <row r="466" spans="1:17" x14ac:dyDescent="0.3">
      <c r="A466">
        <v>7</v>
      </c>
      <c r="B466" t="s">
        <v>44</v>
      </c>
      <c r="C466" s="77">
        <v>44856</v>
      </c>
      <c r="D466">
        <v>0</v>
      </c>
      <c r="E466" t="s">
        <v>464</v>
      </c>
      <c r="G466" t="s">
        <v>17</v>
      </c>
      <c r="H466" t="s">
        <v>445</v>
      </c>
      <c r="I466">
        <v>430</v>
      </c>
      <c r="J466">
        <v>50</v>
      </c>
      <c r="K466" s="33">
        <v>0</v>
      </c>
      <c r="L466" s="33">
        <f t="shared" si="36"/>
        <v>-50</v>
      </c>
      <c r="M466" t="s">
        <v>381</v>
      </c>
      <c r="N466" t="s">
        <v>196</v>
      </c>
      <c r="O466">
        <f t="shared" si="37"/>
        <v>0</v>
      </c>
      <c r="P466">
        <f t="shared" si="38"/>
        <v>1</v>
      </c>
      <c r="Q466">
        <f t="shared" si="39"/>
        <v>0</v>
      </c>
    </row>
    <row r="467" spans="1:17" x14ac:dyDescent="0.3">
      <c r="A467">
        <v>7</v>
      </c>
      <c r="B467" t="s">
        <v>44</v>
      </c>
      <c r="C467" s="77">
        <v>44856</v>
      </c>
      <c r="D467">
        <v>0</v>
      </c>
      <c r="E467" t="s">
        <v>201</v>
      </c>
      <c r="G467" t="s">
        <v>17</v>
      </c>
      <c r="H467" t="s">
        <v>445</v>
      </c>
      <c r="I467">
        <v>410</v>
      </c>
      <c r="J467">
        <v>50</v>
      </c>
      <c r="K467" s="33">
        <v>255</v>
      </c>
      <c r="L467" s="33">
        <f t="shared" si="36"/>
        <v>205</v>
      </c>
      <c r="M467" t="s">
        <v>381</v>
      </c>
      <c r="N467" t="s">
        <v>196</v>
      </c>
      <c r="O467">
        <f t="shared" si="37"/>
        <v>1</v>
      </c>
      <c r="P467">
        <f t="shared" si="38"/>
        <v>0</v>
      </c>
      <c r="Q467">
        <f t="shared" si="39"/>
        <v>0</v>
      </c>
    </row>
    <row r="468" spans="1:17" x14ac:dyDescent="0.3">
      <c r="A468">
        <v>7</v>
      </c>
      <c r="B468" t="s">
        <v>140</v>
      </c>
      <c r="C468" s="77">
        <v>44854</v>
      </c>
      <c r="D468">
        <v>20</v>
      </c>
      <c r="E468" t="s">
        <v>143</v>
      </c>
      <c r="F468" t="s">
        <v>165</v>
      </c>
      <c r="G468" t="s">
        <v>17</v>
      </c>
      <c r="H468" t="s">
        <v>24</v>
      </c>
      <c r="I468">
        <v>43.5</v>
      </c>
      <c r="J468">
        <v>100</v>
      </c>
      <c r="K468" s="33">
        <v>190.9</v>
      </c>
      <c r="L468" s="33">
        <f t="shared" si="36"/>
        <v>90.9</v>
      </c>
      <c r="M468" t="s">
        <v>190</v>
      </c>
      <c r="N468" t="s">
        <v>485</v>
      </c>
      <c r="O468">
        <f t="shared" si="37"/>
        <v>1</v>
      </c>
      <c r="P468">
        <f t="shared" si="38"/>
        <v>0</v>
      </c>
      <c r="Q468">
        <f t="shared" si="39"/>
        <v>0</v>
      </c>
    </row>
    <row r="469" spans="1:17" x14ac:dyDescent="0.3">
      <c r="A469">
        <v>7</v>
      </c>
      <c r="B469" t="s">
        <v>140</v>
      </c>
      <c r="C469" s="77">
        <v>44857</v>
      </c>
      <c r="D469">
        <v>13</v>
      </c>
      <c r="E469" t="s">
        <v>376</v>
      </c>
      <c r="F469" t="s">
        <v>356</v>
      </c>
      <c r="G469" t="s">
        <v>17</v>
      </c>
      <c r="H469" t="s">
        <v>28</v>
      </c>
      <c r="I469">
        <v>-2.5</v>
      </c>
      <c r="J469">
        <v>100</v>
      </c>
      <c r="K469" s="33">
        <v>190.91</v>
      </c>
      <c r="L469" s="33">
        <f t="shared" si="36"/>
        <v>90.91</v>
      </c>
      <c r="M469" t="s">
        <v>190</v>
      </c>
      <c r="N469" t="s">
        <v>561</v>
      </c>
      <c r="O469">
        <f t="shared" si="37"/>
        <v>1</v>
      </c>
      <c r="P469">
        <f t="shared" si="38"/>
        <v>0</v>
      </c>
      <c r="Q469">
        <f t="shared" si="39"/>
        <v>0</v>
      </c>
    </row>
    <row r="470" spans="1:17" x14ac:dyDescent="0.3">
      <c r="A470">
        <v>7</v>
      </c>
      <c r="B470" t="s">
        <v>140</v>
      </c>
      <c r="C470" s="77">
        <v>44857</v>
      </c>
      <c r="D470">
        <v>13</v>
      </c>
      <c r="E470" t="s">
        <v>376</v>
      </c>
      <c r="F470" t="s">
        <v>356</v>
      </c>
      <c r="G470" t="s">
        <v>17</v>
      </c>
      <c r="H470" t="s">
        <v>32</v>
      </c>
      <c r="I470">
        <v>-135</v>
      </c>
      <c r="J470">
        <v>135</v>
      </c>
      <c r="K470" s="33">
        <v>235</v>
      </c>
      <c r="L470" s="33">
        <f t="shared" si="36"/>
        <v>100</v>
      </c>
      <c r="M470" t="s">
        <v>381</v>
      </c>
      <c r="N470" t="s">
        <v>562</v>
      </c>
      <c r="O470">
        <f t="shared" si="37"/>
        <v>1</v>
      </c>
      <c r="P470">
        <f t="shared" si="38"/>
        <v>0</v>
      </c>
      <c r="Q470">
        <f t="shared" si="39"/>
        <v>0</v>
      </c>
    </row>
    <row r="471" spans="1:17" x14ac:dyDescent="0.3">
      <c r="A471">
        <v>7</v>
      </c>
      <c r="B471" t="s">
        <v>140</v>
      </c>
      <c r="C471" s="77">
        <v>44857</v>
      </c>
      <c r="D471">
        <v>13</v>
      </c>
      <c r="E471" t="s">
        <v>161</v>
      </c>
      <c r="F471" t="s">
        <v>363</v>
      </c>
      <c r="G471" t="s">
        <v>17</v>
      </c>
      <c r="H471" t="s">
        <v>28</v>
      </c>
      <c r="I471">
        <v>-3</v>
      </c>
      <c r="J471">
        <v>100</v>
      </c>
      <c r="K471" s="33">
        <v>0</v>
      </c>
      <c r="L471" s="33">
        <f t="shared" si="36"/>
        <v>-100</v>
      </c>
      <c r="M471" t="s">
        <v>190</v>
      </c>
      <c r="N471" t="s">
        <v>463</v>
      </c>
      <c r="O471">
        <f t="shared" si="37"/>
        <v>0</v>
      </c>
      <c r="P471">
        <f t="shared" si="38"/>
        <v>1</v>
      </c>
      <c r="Q471">
        <f t="shared" si="39"/>
        <v>0</v>
      </c>
    </row>
    <row r="472" spans="1:17" x14ac:dyDescent="0.3">
      <c r="A472">
        <v>7</v>
      </c>
      <c r="B472" t="s">
        <v>140</v>
      </c>
      <c r="C472" s="77">
        <v>44857</v>
      </c>
      <c r="D472">
        <v>13</v>
      </c>
      <c r="E472" t="s">
        <v>161</v>
      </c>
      <c r="F472" t="s">
        <v>363</v>
      </c>
      <c r="G472" t="s">
        <v>17</v>
      </c>
      <c r="H472" t="s">
        <v>32</v>
      </c>
      <c r="I472">
        <v>-155</v>
      </c>
      <c r="J472">
        <v>125</v>
      </c>
      <c r="K472" s="33">
        <v>0</v>
      </c>
      <c r="L472" s="33">
        <f t="shared" si="36"/>
        <v>-125</v>
      </c>
      <c r="M472" t="s">
        <v>381</v>
      </c>
      <c r="N472" t="s">
        <v>568</v>
      </c>
      <c r="O472">
        <f t="shared" si="37"/>
        <v>0</v>
      </c>
      <c r="P472">
        <f t="shared" si="38"/>
        <v>1</v>
      </c>
      <c r="Q472">
        <f t="shared" si="39"/>
        <v>0</v>
      </c>
    </row>
    <row r="473" spans="1:17" x14ac:dyDescent="0.3">
      <c r="A473">
        <v>7</v>
      </c>
      <c r="B473" t="s">
        <v>140</v>
      </c>
      <c r="C473" s="77">
        <v>44857</v>
      </c>
      <c r="D473">
        <v>13</v>
      </c>
      <c r="E473" t="s">
        <v>166</v>
      </c>
      <c r="F473" t="s">
        <v>178</v>
      </c>
      <c r="G473" t="s">
        <v>17</v>
      </c>
      <c r="H473" t="s">
        <v>28</v>
      </c>
      <c r="I473">
        <v>13.5</v>
      </c>
      <c r="J473">
        <v>80</v>
      </c>
      <c r="K473" s="33">
        <v>148</v>
      </c>
      <c r="L473" s="33">
        <f t="shared" si="36"/>
        <v>68</v>
      </c>
      <c r="M473" t="s">
        <v>556</v>
      </c>
      <c r="N473" t="s">
        <v>571</v>
      </c>
      <c r="O473">
        <f t="shared" si="37"/>
        <v>1</v>
      </c>
      <c r="P473">
        <f t="shared" si="38"/>
        <v>0</v>
      </c>
      <c r="Q473">
        <f t="shared" si="39"/>
        <v>0</v>
      </c>
    </row>
    <row r="474" spans="1:17" x14ac:dyDescent="0.3">
      <c r="A474">
        <v>7</v>
      </c>
      <c r="B474" t="s">
        <v>140</v>
      </c>
      <c r="C474" s="77">
        <v>44857</v>
      </c>
      <c r="D474">
        <v>13</v>
      </c>
      <c r="E474" t="s">
        <v>166</v>
      </c>
      <c r="G474" t="s">
        <v>17</v>
      </c>
      <c r="H474" t="s">
        <v>291</v>
      </c>
      <c r="I474">
        <v>12.5</v>
      </c>
      <c r="J474">
        <v>80</v>
      </c>
      <c r="K474" s="33">
        <v>146.66</v>
      </c>
      <c r="L474" s="33">
        <f t="shared" si="36"/>
        <v>66.66</v>
      </c>
      <c r="M474" t="s">
        <v>381</v>
      </c>
      <c r="N474" t="s">
        <v>468</v>
      </c>
      <c r="O474">
        <f t="shared" si="37"/>
        <v>1</v>
      </c>
      <c r="P474">
        <f t="shared" si="38"/>
        <v>0</v>
      </c>
      <c r="Q474">
        <f t="shared" si="39"/>
        <v>0</v>
      </c>
    </row>
    <row r="475" spans="1:17" x14ac:dyDescent="0.3">
      <c r="A475">
        <v>7</v>
      </c>
      <c r="B475" t="s">
        <v>140</v>
      </c>
      <c r="C475" s="77">
        <v>44857</v>
      </c>
      <c r="D475">
        <v>13</v>
      </c>
      <c r="E475" t="s">
        <v>178</v>
      </c>
      <c r="F475" t="s">
        <v>166</v>
      </c>
      <c r="G475" t="s">
        <v>17</v>
      </c>
      <c r="H475" t="s">
        <v>24</v>
      </c>
      <c r="I475">
        <v>39</v>
      </c>
      <c r="J475">
        <v>100</v>
      </c>
      <c r="K475" s="33">
        <v>0</v>
      </c>
      <c r="L475" s="33">
        <f t="shared" si="36"/>
        <v>-100</v>
      </c>
      <c r="M475" t="s">
        <v>381</v>
      </c>
      <c r="N475" t="s">
        <v>572</v>
      </c>
      <c r="O475">
        <f t="shared" si="37"/>
        <v>0</v>
      </c>
      <c r="P475">
        <f t="shared" si="38"/>
        <v>1</v>
      </c>
      <c r="Q475">
        <f t="shared" si="39"/>
        <v>0</v>
      </c>
    </row>
    <row r="476" spans="1:17" x14ac:dyDescent="0.3">
      <c r="A476">
        <v>7</v>
      </c>
      <c r="B476" t="s">
        <v>140</v>
      </c>
      <c r="C476" s="77">
        <v>44857</v>
      </c>
      <c r="D476">
        <v>13</v>
      </c>
      <c r="E476" t="s">
        <v>152</v>
      </c>
      <c r="F476" t="s">
        <v>371</v>
      </c>
      <c r="G476" t="s">
        <v>17</v>
      </c>
      <c r="H476" t="s">
        <v>28</v>
      </c>
      <c r="I476">
        <v>6.5</v>
      </c>
      <c r="J476">
        <v>100</v>
      </c>
      <c r="K476" s="33">
        <v>0</v>
      </c>
      <c r="L476" s="33">
        <f t="shared" si="36"/>
        <v>-100</v>
      </c>
      <c r="M476" t="s">
        <v>381</v>
      </c>
      <c r="N476" t="s">
        <v>560</v>
      </c>
      <c r="O476">
        <f t="shared" si="37"/>
        <v>0</v>
      </c>
      <c r="P476">
        <f t="shared" si="38"/>
        <v>1</v>
      </c>
      <c r="Q476">
        <f t="shared" si="39"/>
        <v>0</v>
      </c>
    </row>
    <row r="477" spans="1:17" x14ac:dyDescent="0.3">
      <c r="A477">
        <v>7</v>
      </c>
      <c r="B477" t="s">
        <v>140</v>
      </c>
      <c r="C477" s="77">
        <v>44857</v>
      </c>
      <c r="D477">
        <v>13</v>
      </c>
      <c r="E477" t="s">
        <v>141</v>
      </c>
      <c r="G477" t="s">
        <v>17</v>
      </c>
      <c r="H477" t="s">
        <v>302</v>
      </c>
      <c r="I477">
        <v>27.5</v>
      </c>
      <c r="J477">
        <v>100</v>
      </c>
      <c r="K477" s="33">
        <v>0</v>
      </c>
      <c r="L477" s="33">
        <f t="shared" si="36"/>
        <v>-100</v>
      </c>
      <c r="M477" t="s">
        <v>381</v>
      </c>
      <c r="N477" t="s">
        <v>573</v>
      </c>
      <c r="O477">
        <f t="shared" si="37"/>
        <v>0</v>
      </c>
      <c r="P477">
        <f t="shared" si="38"/>
        <v>1</v>
      </c>
      <c r="Q477">
        <f t="shared" si="39"/>
        <v>0</v>
      </c>
    </row>
    <row r="478" spans="1:17" x14ac:dyDescent="0.3">
      <c r="A478">
        <v>7</v>
      </c>
      <c r="B478" t="s">
        <v>140</v>
      </c>
      <c r="C478" s="77">
        <v>44857</v>
      </c>
      <c r="D478">
        <v>13</v>
      </c>
      <c r="E478" t="s">
        <v>170</v>
      </c>
      <c r="F478" t="s">
        <v>479</v>
      </c>
      <c r="G478" t="s">
        <v>17</v>
      </c>
      <c r="H478" t="s">
        <v>24</v>
      </c>
      <c r="I478">
        <v>41.5</v>
      </c>
      <c r="J478">
        <v>100</v>
      </c>
      <c r="K478" s="33">
        <v>190.91</v>
      </c>
      <c r="L478" s="33">
        <f t="shared" si="36"/>
        <v>90.91</v>
      </c>
      <c r="M478" t="s">
        <v>190</v>
      </c>
      <c r="N478" t="s">
        <v>574</v>
      </c>
      <c r="O478">
        <f t="shared" si="37"/>
        <v>1</v>
      </c>
      <c r="P478">
        <f t="shared" si="38"/>
        <v>0</v>
      </c>
      <c r="Q478">
        <f t="shared" si="39"/>
        <v>0</v>
      </c>
    </row>
    <row r="479" spans="1:17" x14ac:dyDescent="0.3">
      <c r="A479">
        <v>7</v>
      </c>
      <c r="B479" t="s">
        <v>140</v>
      </c>
      <c r="C479" s="77">
        <v>44857</v>
      </c>
      <c r="D479">
        <v>13</v>
      </c>
      <c r="E479" t="s">
        <v>170</v>
      </c>
      <c r="G479" t="s">
        <v>17</v>
      </c>
      <c r="H479" t="s">
        <v>291</v>
      </c>
      <c r="I479">
        <v>23.5</v>
      </c>
      <c r="J479">
        <v>100</v>
      </c>
      <c r="K479" s="33">
        <v>0</v>
      </c>
      <c r="L479" s="33">
        <f t="shared" si="36"/>
        <v>-100</v>
      </c>
      <c r="M479" t="s">
        <v>381</v>
      </c>
      <c r="N479" t="s">
        <v>575</v>
      </c>
      <c r="O479">
        <f t="shared" si="37"/>
        <v>0</v>
      </c>
      <c r="P479">
        <f t="shared" si="38"/>
        <v>1</v>
      </c>
      <c r="Q479">
        <f t="shared" si="39"/>
        <v>0</v>
      </c>
    </row>
    <row r="480" spans="1:17" x14ac:dyDescent="0.3">
      <c r="A480">
        <v>7</v>
      </c>
      <c r="B480" t="s">
        <v>140</v>
      </c>
      <c r="C480" s="77">
        <v>44857</v>
      </c>
      <c r="D480">
        <v>13</v>
      </c>
      <c r="E480" t="s">
        <v>155</v>
      </c>
      <c r="F480" t="s">
        <v>370</v>
      </c>
      <c r="G480" t="s">
        <v>17</v>
      </c>
      <c r="H480" t="s">
        <v>20</v>
      </c>
      <c r="I480">
        <v>49.5</v>
      </c>
      <c r="J480">
        <v>100</v>
      </c>
      <c r="K480" s="33">
        <v>195.23</v>
      </c>
      <c r="L480" s="33">
        <f t="shared" si="36"/>
        <v>95.22999999999999</v>
      </c>
      <c r="M480" t="s">
        <v>381</v>
      </c>
      <c r="N480" t="s">
        <v>576</v>
      </c>
      <c r="O480">
        <f t="shared" si="37"/>
        <v>1</v>
      </c>
      <c r="P480">
        <f t="shared" si="38"/>
        <v>0</v>
      </c>
      <c r="Q480">
        <f t="shared" si="39"/>
        <v>0</v>
      </c>
    </row>
    <row r="481" spans="1:17" x14ac:dyDescent="0.3">
      <c r="A481">
        <v>7</v>
      </c>
      <c r="B481" t="s">
        <v>140</v>
      </c>
      <c r="C481" s="77">
        <v>44857</v>
      </c>
      <c r="D481">
        <v>13</v>
      </c>
      <c r="E481" t="s">
        <v>577</v>
      </c>
      <c r="G481" t="s">
        <v>17</v>
      </c>
      <c r="H481" t="s">
        <v>302</v>
      </c>
      <c r="I481">
        <v>28.5</v>
      </c>
      <c r="J481">
        <v>100</v>
      </c>
      <c r="K481" s="33">
        <v>190.91</v>
      </c>
      <c r="L481" s="33">
        <f t="shared" si="36"/>
        <v>90.91</v>
      </c>
      <c r="M481" t="s">
        <v>556</v>
      </c>
      <c r="N481" t="s">
        <v>578</v>
      </c>
      <c r="O481">
        <f t="shared" si="37"/>
        <v>1</v>
      </c>
      <c r="P481">
        <f t="shared" si="38"/>
        <v>0</v>
      </c>
      <c r="Q481">
        <f t="shared" si="39"/>
        <v>0</v>
      </c>
    </row>
    <row r="482" spans="1:17" x14ac:dyDescent="0.3">
      <c r="A482">
        <v>7</v>
      </c>
      <c r="B482" t="s">
        <v>140</v>
      </c>
      <c r="C482" s="77">
        <v>44857</v>
      </c>
      <c r="D482">
        <v>13</v>
      </c>
      <c r="E482" t="s">
        <v>579</v>
      </c>
      <c r="G482" t="s">
        <v>17</v>
      </c>
      <c r="H482" t="s">
        <v>302</v>
      </c>
      <c r="I482">
        <v>27</v>
      </c>
      <c r="J482">
        <v>100</v>
      </c>
      <c r="K482" s="33">
        <v>185</v>
      </c>
      <c r="L482" s="33">
        <f t="shared" si="36"/>
        <v>85</v>
      </c>
      <c r="M482" t="s">
        <v>556</v>
      </c>
      <c r="N482" t="s">
        <v>573</v>
      </c>
      <c r="O482">
        <f t="shared" si="37"/>
        <v>1</v>
      </c>
      <c r="P482">
        <f t="shared" si="38"/>
        <v>0</v>
      </c>
      <c r="Q482">
        <f t="shared" si="39"/>
        <v>0</v>
      </c>
    </row>
    <row r="483" spans="1:17" x14ac:dyDescent="0.3">
      <c r="A483">
        <v>7</v>
      </c>
      <c r="B483" t="s">
        <v>140</v>
      </c>
      <c r="C483" s="77">
        <v>44857</v>
      </c>
      <c r="D483">
        <v>16</v>
      </c>
      <c r="E483" t="s">
        <v>172</v>
      </c>
      <c r="F483" t="s">
        <v>351</v>
      </c>
      <c r="G483" t="s">
        <v>17</v>
      </c>
      <c r="H483" t="s">
        <v>28</v>
      </c>
      <c r="I483">
        <v>2.5</v>
      </c>
      <c r="J483">
        <v>100</v>
      </c>
      <c r="K483" s="33">
        <v>0</v>
      </c>
      <c r="L483" s="33">
        <f t="shared" si="36"/>
        <v>-100</v>
      </c>
      <c r="M483" t="s">
        <v>190</v>
      </c>
      <c r="N483" t="s">
        <v>580</v>
      </c>
      <c r="O483">
        <f t="shared" si="37"/>
        <v>0</v>
      </c>
      <c r="P483">
        <f t="shared" si="38"/>
        <v>1</v>
      </c>
      <c r="Q483">
        <f t="shared" si="39"/>
        <v>0</v>
      </c>
    </row>
    <row r="484" spans="1:17" x14ac:dyDescent="0.3">
      <c r="A484">
        <v>7</v>
      </c>
      <c r="B484" t="s">
        <v>140</v>
      </c>
      <c r="C484" s="77">
        <v>44857</v>
      </c>
      <c r="D484">
        <v>16</v>
      </c>
      <c r="E484" t="s">
        <v>351</v>
      </c>
      <c r="F484" t="s">
        <v>172</v>
      </c>
      <c r="G484" t="s">
        <v>17</v>
      </c>
      <c r="H484" t="s">
        <v>24</v>
      </c>
      <c r="I484">
        <v>36.5</v>
      </c>
      <c r="J484">
        <v>100</v>
      </c>
      <c r="K484" s="33">
        <v>0</v>
      </c>
      <c r="L484" s="33">
        <f t="shared" si="36"/>
        <v>-100</v>
      </c>
      <c r="M484" t="s">
        <v>381</v>
      </c>
      <c r="N484" t="s">
        <v>572</v>
      </c>
      <c r="O484">
        <f t="shared" si="37"/>
        <v>0</v>
      </c>
      <c r="P484">
        <f t="shared" si="38"/>
        <v>1</v>
      </c>
      <c r="Q484">
        <f t="shared" si="39"/>
        <v>0</v>
      </c>
    </row>
    <row r="485" spans="1:17" x14ac:dyDescent="0.3">
      <c r="A485">
        <v>7</v>
      </c>
      <c r="B485" t="s">
        <v>140</v>
      </c>
      <c r="C485" s="77">
        <v>44857</v>
      </c>
      <c r="D485">
        <v>16</v>
      </c>
      <c r="E485" t="s">
        <v>172</v>
      </c>
      <c r="F485" t="s">
        <v>351</v>
      </c>
      <c r="G485" t="s">
        <v>17</v>
      </c>
      <c r="H485" t="s">
        <v>32</v>
      </c>
      <c r="I485">
        <v>100</v>
      </c>
      <c r="J485">
        <v>0</v>
      </c>
      <c r="K485" s="33">
        <v>0</v>
      </c>
      <c r="L485" s="33">
        <f t="shared" si="36"/>
        <v>0</v>
      </c>
      <c r="N485" t="s">
        <v>562</v>
      </c>
      <c r="O485">
        <f t="shared" si="37"/>
        <v>0</v>
      </c>
      <c r="P485">
        <f t="shared" si="38"/>
        <v>0</v>
      </c>
      <c r="Q485">
        <f t="shared" si="39"/>
        <v>1</v>
      </c>
    </row>
    <row r="486" spans="1:17" x14ac:dyDescent="0.3">
      <c r="A486">
        <v>7</v>
      </c>
      <c r="B486" t="s">
        <v>140</v>
      </c>
      <c r="C486" s="77">
        <v>44857</v>
      </c>
      <c r="D486">
        <v>16</v>
      </c>
      <c r="E486" t="s">
        <v>581</v>
      </c>
      <c r="F486" t="s">
        <v>179</v>
      </c>
      <c r="G486" t="s">
        <v>17</v>
      </c>
      <c r="H486" t="s">
        <v>28</v>
      </c>
      <c r="I486">
        <v>1.5</v>
      </c>
      <c r="J486">
        <v>100</v>
      </c>
      <c r="K486" s="33">
        <v>0</v>
      </c>
      <c r="L486" s="33">
        <f t="shared" si="36"/>
        <v>-100</v>
      </c>
      <c r="M486" t="s">
        <v>190</v>
      </c>
      <c r="N486" t="s">
        <v>555</v>
      </c>
      <c r="O486">
        <f t="shared" si="37"/>
        <v>0</v>
      </c>
      <c r="P486">
        <f t="shared" si="38"/>
        <v>1</v>
      </c>
      <c r="Q486">
        <f t="shared" si="39"/>
        <v>0</v>
      </c>
    </row>
    <row r="487" spans="1:17" x14ac:dyDescent="0.3">
      <c r="A487">
        <v>7</v>
      </c>
      <c r="B487" t="s">
        <v>140</v>
      </c>
      <c r="C487" s="77">
        <v>44857</v>
      </c>
      <c r="D487">
        <v>16</v>
      </c>
      <c r="E487" t="s">
        <v>581</v>
      </c>
      <c r="F487" t="s">
        <v>179</v>
      </c>
      <c r="G487" t="s">
        <v>17</v>
      </c>
      <c r="H487" t="s">
        <v>32</v>
      </c>
      <c r="I487">
        <v>125</v>
      </c>
      <c r="J487">
        <v>100</v>
      </c>
      <c r="K487" s="33">
        <v>0</v>
      </c>
      <c r="L487" s="33">
        <f t="shared" si="36"/>
        <v>-100</v>
      </c>
      <c r="M487" t="s">
        <v>381</v>
      </c>
      <c r="N487" t="s">
        <v>582</v>
      </c>
      <c r="O487">
        <f t="shared" si="37"/>
        <v>0</v>
      </c>
      <c r="P487">
        <f t="shared" si="38"/>
        <v>1</v>
      </c>
      <c r="Q487">
        <f t="shared" si="39"/>
        <v>0</v>
      </c>
    </row>
    <row r="488" spans="1:17" x14ac:dyDescent="0.3">
      <c r="A488">
        <v>7</v>
      </c>
      <c r="B488" t="s">
        <v>140</v>
      </c>
      <c r="C488" s="77">
        <v>44857</v>
      </c>
      <c r="D488">
        <v>16</v>
      </c>
      <c r="E488" t="s">
        <v>437</v>
      </c>
      <c r="F488" t="s">
        <v>159</v>
      </c>
      <c r="G488" t="s">
        <v>17</v>
      </c>
      <c r="H488" t="s">
        <v>20</v>
      </c>
      <c r="I488">
        <v>51</v>
      </c>
      <c r="J488">
        <v>100</v>
      </c>
      <c r="K488" s="33">
        <v>0</v>
      </c>
      <c r="L488" s="33">
        <f t="shared" si="36"/>
        <v>-100</v>
      </c>
      <c r="M488" t="s">
        <v>190</v>
      </c>
      <c r="N488" t="s">
        <v>583</v>
      </c>
      <c r="O488">
        <f t="shared" si="37"/>
        <v>0</v>
      </c>
      <c r="P488">
        <f t="shared" si="38"/>
        <v>1</v>
      </c>
      <c r="Q488">
        <f t="shared" si="39"/>
        <v>0</v>
      </c>
    </row>
    <row r="489" spans="1:17" x14ac:dyDescent="0.3">
      <c r="A489">
        <v>7</v>
      </c>
      <c r="B489" t="s">
        <v>140</v>
      </c>
      <c r="C489" s="77">
        <v>44858</v>
      </c>
      <c r="D489">
        <v>20</v>
      </c>
      <c r="E489" t="s">
        <v>374</v>
      </c>
      <c r="F489" t="s">
        <v>169</v>
      </c>
      <c r="G489" t="s">
        <v>17</v>
      </c>
      <c r="H489" t="s">
        <v>24</v>
      </c>
      <c r="I489">
        <v>40</v>
      </c>
      <c r="J489">
        <v>100</v>
      </c>
      <c r="K489" s="33">
        <v>190.91</v>
      </c>
      <c r="L489" s="33">
        <f t="shared" si="36"/>
        <v>90.91</v>
      </c>
      <c r="M489" t="s">
        <v>190</v>
      </c>
      <c r="N489" t="s">
        <v>572</v>
      </c>
      <c r="O489">
        <f t="shared" si="37"/>
        <v>1</v>
      </c>
      <c r="P489">
        <f t="shared" si="38"/>
        <v>0</v>
      </c>
      <c r="Q489">
        <f t="shared" si="39"/>
        <v>0</v>
      </c>
    </row>
    <row r="490" spans="1:17" x14ac:dyDescent="0.3">
      <c r="A490">
        <v>7</v>
      </c>
      <c r="B490" t="s">
        <v>140</v>
      </c>
      <c r="C490" s="77">
        <v>44858</v>
      </c>
      <c r="D490">
        <v>20</v>
      </c>
      <c r="E490" t="s">
        <v>374</v>
      </c>
      <c r="G490" t="s">
        <v>17</v>
      </c>
      <c r="H490" t="s">
        <v>291</v>
      </c>
      <c r="I490">
        <v>14</v>
      </c>
      <c r="J490">
        <v>0</v>
      </c>
      <c r="K490" s="33">
        <v>0</v>
      </c>
      <c r="L490" s="33">
        <f t="shared" si="36"/>
        <v>0</v>
      </c>
      <c r="N490" t="s">
        <v>584</v>
      </c>
      <c r="O490">
        <f t="shared" si="37"/>
        <v>0</v>
      </c>
      <c r="P490">
        <f t="shared" si="38"/>
        <v>0</v>
      </c>
      <c r="Q490">
        <f t="shared" si="39"/>
        <v>1</v>
      </c>
    </row>
    <row r="491" spans="1:17" x14ac:dyDescent="0.3">
      <c r="A491">
        <v>8</v>
      </c>
      <c r="B491" t="s">
        <v>14</v>
      </c>
      <c r="C491" s="77">
        <v>44863</v>
      </c>
      <c r="D491">
        <v>8</v>
      </c>
      <c r="E491" t="s">
        <v>43</v>
      </c>
      <c r="F491" t="s">
        <v>31</v>
      </c>
      <c r="G491" t="s">
        <v>17</v>
      </c>
      <c r="H491" t="s">
        <v>32</v>
      </c>
      <c r="I491">
        <v>350</v>
      </c>
      <c r="J491">
        <v>100</v>
      </c>
      <c r="K491" s="33">
        <v>0</v>
      </c>
      <c r="L491" s="33">
        <f>K491-J491</f>
        <v>-100</v>
      </c>
      <c r="M491" t="s">
        <v>381</v>
      </c>
      <c r="N491" t="s">
        <v>618</v>
      </c>
      <c r="O491">
        <f t="shared" si="37"/>
        <v>0</v>
      </c>
      <c r="P491">
        <f t="shared" si="38"/>
        <v>1</v>
      </c>
      <c r="Q491">
        <f t="shared" si="39"/>
        <v>0</v>
      </c>
    </row>
    <row r="492" spans="1:17" x14ac:dyDescent="0.3">
      <c r="A492">
        <v>8</v>
      </c>
      <c r="B492" t="s">
        <v>14</v>
      </c>
      <c r="C492" s="77">
        <v>44863</v>
      </c>
      <c r="D492">
        <v>8</v>
      </c>
      <c r="E492" t="s">
        <v>22</v>
      </c>
      <c r="F492" t="s">
        <v>36</v>
      </c>
      <c r="G492" t="s">
        <v>17</v>
      </c>
      <c r="H492" t="s">
        <v>18</v>
      </c>
      <c r="I492">
        <v>250</v>
      </c>
      <c r="J492">
        <v>100</v>
      </c>
      <c r="K492" s="33">
        <v>350</v>
      </c>
      <c r="L492" s="33">
        <f>K492-J492</f>
        <v>250</v>
      </c>
      <c r="M492" t="s">
        <v>190</v>
      </c>
      <c r="N492" t="s">
        <v>617</v>
      </c>
      <c r="O492">
        <f t="shared" si="37"/>
        <v>1</v>
      </c>
      <c r="P492">
        <f t="shared" si="38"/>
        <v>0</v>
      </c>
      <c r="Q492">
        <f t="shared" si="39"/>
        <v>0</v>
      </c>
    </row>
    <row r="493" spans="1:17" x14ac:dyDescent="0.3">
      <c r="A493">
        <v>8</v>
      </c>
      <c r="B493" t="s">
        <v>44</v>
      </c>
      <c r="C493" s="77">
        <v>44861</v>
      </c>
      <c r="D493">
        <v>20</v>
      </c>
      <c r="E493" t="s">
        <v>246</v>
      </c>
      <c r="F493" t="s">
        <v>75</v>
      </c>
      <c r="G493" t="s">
        <v>17</v>
      </c>
      <c r="H493" t="s">
        <v>28</v>
      </c>
      <c r="I493">
        <v>7.5</v>
      </c>
      <c r="J493">
        <v>100</v>
      </c>
      <c r="K493" s="33">
        <v>190.91</v>
      </c>
      <c r="L493" s="33">
        <f t="shared" ref="L493:L521" si="40">K493-J493</f>
        <v>90.91</v>
      </c>
      <c r="M493" t="s">
        <v>381</v>
      </c>
      <c r="N493" t="s">
        <v>616</v>
      </c>
      <c r="O493">
        <f t="shared" si="37"/>
        <v>1</v>
      </c>
      <c r="P493">
        <f t="shared" si="38"/>
        <v>0</v>
      </c>
      <c r="Q493">
        <f t="shared" si="39"/>
        <v>0</v>
      </c>
    </row>
    <row r="494" spans="1:17" x14ac:dyDescent="0.3">
      <c r="A494">
        <v>8</v>
      </c>
      <c r="B494" t="s">
        <v>44</v>
      </c>
      <c r="C494" s="77">
        <v>44861</v>
      </c>
      <c r="D494">
        <v>20</v>
      </c>
      <c r="E494" t="s">
        <v>246</v>
      </c>
      <c r="F494" t="s">
        <v>75</v>
      </c>
      <c r="G494" t="s">
        <v>17</v>
      </c>
      <c r="H494" t="s">
        <v>32</v>
      </c>
      <c r="I494">
        <v>225</v>
      </c>
      <c r="J494">
        <v>100</v>
      </c>
      <c r="K494" s="33">
        <v>0</v>
      </c>
      <c r="L494" s="33">
        <f t="shared" si="40"/>
        <v>-100</v>
      </c>
      <c r="M494" t="s">
        <v>381</v>
      </c>
      <c r="N494" t="s">
        <v>604</v>
      </c>
      <c r="O494">
        <f t="shared" si="37"/>
        <v>0</v>
      </c>
      <c r="P494">
        <f t="shared" si="38"/>
        <v>1</v>
      </c>
      <c r="Q494">
        <f t="shared" si="39"/>
        <v>0</v>
      </c>
    </row>
    <row r="495" spans="1:17" x14ac:dyDescent="0.3">
      <c r="A495">
        <v>8</v>
      </c>
      <c r="B495" t="s">
        <v>44</v>
      </c>
      <c r="C495" s="77">
        <v>44863</v>
      </c>
      <c r="D495">
        <v>12</v>
      </c>
      <c r="E495" t="s">
        <v>241</v>
      </c>
      <c r="F495" t="s">
        <v>202</v>
      </c>
      <c r="G495" t="s">
        <v>17</v>
      </c>
      <c r="H495" t="s">
        <v>28</v>
      </c>
      <c r="I495">
        <v>1.5</v>
      </c>
      <c r="J495">
        <v>80</v>
      </c>
      <c r="K495" s="33">
        <v>152.72</v>
      </c>
      <c r="L495" s="33">
        <f t="shared" si="40"/>
        <v>72.72</v>
      </c>
      <c r="M495" t="s">
        <v>381</v>
      </c>
      <c r="N495" t="s">
        <v>555</v>
      </c>
      <c r="O495">
        <f t="shared" si="37"/>
        <v>1</v>
      </c>
      <c r="P495">
        <f t="shared" si="38"/>
        <v>0</v>
      </c>
      <c r="Q495">
        <f t="shared" si="39"/>
        <v>0</v>
      </c>
    </row>
    <row r="496" spans="1:17" x14ac:dyDescent="0.3">
      <c r="A496">
        <v>8</v>
      </c>
      <c r="B496" t="s">
        <v>44</v>
      </c>
      <c r="C496" s="77">
        <v>44863</v>
      </c>
      <c r="D496">
        <v>12</v>
      </c>
      <c r="E496" t="s">
        <v>241</v>
      </c>
      <c r="F496" t="s">
        <v>202</v>
      </c>
      <c r="G496" t="s">
        <v>17</v>
      </c>
      <c r="H496" t="s">
        <v>32</v>
      </c>
      <c r="I496">
        <v>105</v>
      </c>
      <c r="J496">
        <v>100</v>
      </c>
      <c r="K496" s="33">
        <v>205</v>
      </c>
      <c r="L496" s="33">
        <f t="shared" si="40"/>
        <v>105</v>
      </c>
      <c r="M496" t="s">
        <v>190</v>
      </c>
      <c r="N496" t="s">
        <v>582</v>
      </c>
      <c r="O496">
        <f t="shared" si="37"/>
        <v>1</v>
      </c>
      <c r="P496">
        <f t="shared" si="38"/>
        <v>0</v>
      </c>
      <c r="Q496">
        <f t="shared" si="39"/>
        <v>0</v>
      </c>
    </row>
    <row r="497" spans="1:17" x14ac:dyDescent="0.3">
      <c r="A497">
        <v>8</v>
      </c>
      <c r="B497" t="s">
        <v>44</v>
      </c>
      <c r="C497" s="77">
        <v>44863</v>
      </c>
      <c r="D497">
        <v>12</v>
      </c>
      <c r="E497" t="s">
        <v>241</v>
      </c>
      <c r="F497" t="s">
        <v>202</v>
      </c>
      <c r="G497" t="s">
        <v>17</v>
      </c>
      <c r="H497" t="s">
        <v>20</v>
      </c>
      <c r="I497">
        <v>48</v>
      </c>
      <c r="J497">
        <v>80</v>
      </c>
      <c r="K497" s="33">
        <v>0</v>
      </c>
      <c r="L497" s="33">
        <f t="shared" si="40"/>
        <v>-80</v>
      </c>
      <c r="M497" t="s">
        <v>556</v>
      </c>
      <c r="N497" t="s">
        <v>484</v>
      </c>
      <c r="O497">
        <f t="shared" si="37"/>
        <v>0</v>
      </c>
      <c r="P497">
        <f t="shared" si="38"/>
        <v>1</v>
      </c>
      <c r="Q497">
        <f t="shared" si="39"/>
        <v>0</v>
      </c>
    </row>
    <row r="498" spans="1:17" x14ac:dyDescent="0.3">
      <c r="A498">
        <v>8</v>
      </c>
      <c r="B498" t="s">
        <v>44</v>
      </c>
      <c r="C498" s="77">
        <v>44863</v>
      </c>
      <c r="D498">
        <v>12</v>
      </c>
      <c r="E498" t="s">
        <v>615</v>
      </c>
      <c r="F498" t="s">
        <v>336</v>
      </c>
      <c r="G498" t="s">
        <v>17</v>
      </c>
      <c r="H498" t="s">
        <v>20</v>
      </c>
      <c r="I498">
        <v>61</v>
      </c>
      <c r="J498">
        <v>100</v>
      </c>
      <c r="K498" s="33">
        <v>0</v>
      </c>
      <c r="L498" s="33">
        <f t="shared" si="40"/>
        <v>-100</v>
      </c>
      <c r="M498" t="s">
        <v>190</v>
      </c>
      <c r="N498" t="s">
        <v>566</v>
      </c>
      <c r="O498">
        <f t="shared" si="37"/>
        <v>0</v>
      </c>
      <c r="P498">
        <f t="shared" si="38"/>
        <v>1</v>
      </c>
      <c r="Q498">
        <f t="shared" si="39"/>
        <v>0</v>
      </c>
    </row>
    <row r="499" spans="1:17" x14ac:dyDescent="0.3">
      <c r="A499">
        <v>8</v>
      </c>
      <c r="B499" t="s">
        <v>44</v>
      </c>
      <c r="C499" s="77">
        <v>44863</v>
      </c>
      <c r="D499">
        <v>12</v>
      </c>
      <c r="E499" t="s">
        <v>510</v>
      </c>
      <c r="F499" t="s">
        <v>614</v>
      </c>
      <c r="G499" t="s">
        <v>17</v>
      </c>
      <c r="H499" t="s">
        <v>28</v>
      </c>
      <c r="I499">
        <v>15.5</v>
      </c>
      <c r="J499">
        <v>100</v>
      </c>
      <c r="K499" s="33">
        <v>190.91</v>
      </c>
      <c r="L499" s="33">
        <f t="shared" si="40"/>
        <v>90.91</v>
      </c>
      <c r="M499" t="s">
        <v>190</v>
      </c>
      <c r="N499" t="s">
        <v>613</v>
      </c>
      <c r="O499">
        <f t="shared" si="37"/>
        <v>1</v>
      </c>
      <c r="P499">
        <f t="shared" si="38"/>
        <v>0</v>
      </c>
      <c r="Q499">
        <f t="shared" si="39"/>
        <v>0</v>
      </c>
    </row>
    <row r="500" spans="1:17" x14ac:dyDescent="0.3">
      <c r="A500">
        <v>8</v>
      </c>
      <c r="B500" t="s">
        <v>44</v>
      </c>
      <c r="C500" s="77">
        <v>44863</v>
      </c>
      <c r="D500">
        <v>12</v>
      </c>
      <c r="E500" t="s">
        <v>336</v>
      </c>
      <c r="G500" t="s">
        <v>17</v>
      </c>
      <c r="H500" t="s">
        <v>445</v>
      </c>
      <c r="I500">
        <v>480</v>
      </c>
      <c r="J500">
        <v>50</v>
      </c>
      <c r="K500" s="33">
        <v>0</v>
      </c>
      <c r="L500" s="33">
        <f t="shared" si="40"/>
        <v>-50</v>
      </c>
      <c r="M500" t="s">
        <v>381</v>
      </c>
      <c r="N500" t="s">
        <v>605</v>
      </c>
      <c r="O500">
        <f t="shared" si="37"/>
        <v>0</v>
      </c>
      <c r="P500">
        <f t="shared" si="38"/>
        <v>1</v>
      </c>
      <c r="Q500">
        <f t="shared" si="39"/>
        <v>0</v>
      </c>
    </row>
    <row r="501" spans="1:17" x14ac:dyDescent="0.3">
      <c r="A501">
        <v>8</v>
      </c>
      <c r="B501" t="s">
        <v>44</v>
      </c>
      <c r="C501" s="77">
        <v>44863</v>
      </c>
      <c r="D501">
        <v>12</v>
      </c>
      <c r="E501" t="s">
        <v>612</v>
      </c>
      <c r="F501" t="s">
        <v>273</v>
      </c>
      <c r="G501" t="s">
        <v>17</v>
      </c>
      <c r="H501" t="s">
        <v>28</v>
      </c>
      <c r="I501">
        <v>23.5</v>
      </c>
      <c r="J501">
        <v>0</v>
      </c>
      <c r="K501" s="33">
        <v>0</v>
      </c>
      <c r="L501" s="33">
        <f t="shared" si="40"/>
        <v>0</v>
      </c>
      <c r="N501" t="s">
        <v>611</v>
      </c>
      <c r="O501">
        <f t="shared" si="37"/>
        <v>0</v>
      </c>
      <c r="P501">
        <f t="shared" si="38"/>
        <v>0</v>
      </c>
      <c r="Q501">
        <f t="shared" si="39"/>
        <v>1</v>
      </c>
    </row>
    <row r="502" spans="1:17" x14ac:dyDescent="0.3">
      <c r="A502">
        <v>8</v>
      </c>
      <c r="B502" t="s">
        <v>44</v>
      </c>
      <c r="C502" s="77">
        <v>44863</v>
      </c>
      <c r="D502">
        <v>12</v>
      </c>
      <c r="E502" t="s">
        <v>221</v>
      </c>
      <c r="F502" t="s">
        <v>250</v>
      </c>
      <c r="G502" t="s">
        <v>17</v>
      </c>
      <c r="H502" t="s">
        <v>28</v>
      </c>
      <c r="I502">
        <v>3.5</v>
      </c>
      <c r="J502">
        <v>100</v>
      </c>
      <c r="K502" s="33">
        <v>0</v>
      </c>
      <c r="L502" s="33">
        <f t="shared" si="40"/>
        <v>-100</v>
      </c>
      <c r="M502" t="s">
        <v>381</v>
      </c>
      <c r="N502" t="s">
        <v>610</v>
      </c>
      <c r="O502">
        <f t="shared" si="37"/>
        <v>0</v>
      </c>
      <c r="P502">
        <f t="shared" si="38"/>
        <v>1</v>
      </c>
      <c r="Q502">
        <f t="shared" si="39"/>
        <v>0</v>
      </c>
    </row>
    <row r="503" spans="1:17" x14ac:dyDescent="0.3">
      <c r="A503">
        <v>8</v>
      </c>
      <c r="B503" t="s">
        <v>44</v>
      </c>
      <c r="C503" s="77">
        <v>44863</v>
      </c>
      <c r="D503">
        <v>12</v>
      </c>
      <c r="E503" t="s">
        <v>346</v>
      </c>
      <c r="F503" t="s">
        <v>609</v>
      </c>
      <c r="G503" t="s">
        <v>17</v>
      </c>
      <c r="H503" t="s">
        <v>32</v>
      </c>
      <c r="I503">
        <v>-130</v>
      </c>
      <c r="J503">
        <v>130</v>
      </c>
      <c r="K503" s="33">
        <v>230</v>
      </c>
      <c r="L503" s="33">
        <f t="shared" si="40"/>
        <v>100</v>
      </c>
      <c r="M503" t="s">
        <v>190</v>
      </c>
      <c r="N503" t="s">
        <v>608</v>
      </c>
      <c r="O503">
        <f t="shared" si="37"/>
        <v>1</v>
      </c>
      <c r="P503">
        <f t="shared" si="38"/>
        <v>0</v>
      </c>
      <c r="Q503">
        <f t="shared" si="39"/>
        <v>0</v>
      </c>
    </row>
    <row r="504" spans="1:17" x14ac:dyDescent="0.3">
      <c r="A504">
        <v>8</v>
      </c>
      <c r="B504" t="s">
        <v>44</v>
      </c>
      <c r="C504" s="77">
        <v>44863</v>
      </c>
      <c r="D504">
        <v>12</v>
      </c>
      <c r="E504" t="s">
        <v>346</v>
      </c>
      <c r="F504" t="s">
        <v>112</v>
      </c>
      <c r="G504" t="s">
        <v>17</v>
      </c>
      <c r="H504" t="s">
        <v>20</v>
      </c>
      <c r="I504">
        <v>48.5</v>
      </c>
      <c r="J504">
        <v>100</v>
      </c>
      <c r="K504" s="33">
        <v>190.9</v>
      </c>
      <c r="L504" s="33">
        <f t="shared" si="40"/>
        <v>90.9</v>
      </c>
      <c r="M504" t="s">
        <v>381</v>
      </c>
      <c r="N504" t="s">
        <v>607</v>
      </c>
      <c r="O504">
        <f t="shared" si="37"/>
        <v>1</v>
      </c>
      <c r="P504">
        <f t="shared" si="38"/>
        <v>0</v>
      </c>
      <c r="Q504">
        <f t="shared" si="39"/>
        <v>0</v>
      </c>
    </row>
    <row r="505" spans="1:17" x14ac:dyDescent="0.3">
      <c r="A505">
        <v>8</v>
      </c>
      <c r="B505" t="s">
        <v>44</v>
      </c>
      <c r="C505" s="77">
        <v>44863</v>
      </c>
      <c r="D505">
        <v>15</v>
      </c>
      <c r="E505" t="s">
        <v>334</v>
      </c>
      <c r="F505" t="s">
        <v>118</v>
      </c>
      <c r="G505" t="s">
        <v>17</v>
      </c>
      <c r="H505" t="s">
        <v>28</v>
      </c>
      <c r="I505">
        <v>17.5</v>
      </c>
      <c r="J505">
        <v>100</v>
      </c>
      <c r="K505" s="33">
        <v>0</v>
      </c>
      <c r="L505" s="33">
        <f t="shared" si="40"/>
        <v>-100</v>
      </c>
      <c r="M505" t="s">
        <v>190</v>
      </c>
      <c r="N505" t="s">
        <v>606</v>
      </c>
      <c r="O505">
        <f t="shared" si="37"/>
        <v>0</v>
      </c>
      <c r="P505">
        <f t="shared" si="38"/>
        <v>1</v>
      </c>
      <c r="Q505">
        <f t="shared" si="39"/>
        <v>0</v>
      </c>
    </row>
    <row r="506" spans="1:17" x14ac:dyDescent="0.3">
      <c r="A506">
        <v>8</v>
      </c>
      <c r="B506" t="s">
        <v>44</v>
      </c>
      <c r="C506" s="77">
        <v>44863</v>
      </c>
      <c r="D506">
        <v>15</v>
      </c>
      <c r="E506" t="s">
        <v>334</v>
      </c>
      <c r="G506" t="s">
        <v>17</v>
      </c>
      <c r="H506" t="s">
        <v>445</v>
      </c>
      <c r="I506">
        <v>600</v>
      </c>
      <c r="J506">
        <v>50</v>
      </c>
      <c r="K506" s="33">
        <v>0</v>
      </c>
      <c r="L506" s="33">
        <f t="shared" si="40"/>
        <v>-50</v>
      </c>
      <c r="M506" t="s">
        <v>381</v>
      </c>
      <c r="N506" t="s">
        <v>605</v>
      </c>
      <c r="O506">
        <f t="shared" si="37"/>
        <v>0</v>
      </c>
      <c r="P506">
        <f t="shared" si="38"/>
        <v>1</v>
      </c>
      <c r="Q506">
        <f t="shared" si="39"/>
        <v>0</v>
      </c>
    </row>
    <row r="507" spans="1:17" x14ac:dyDescent="0.3">
      <c r="A507">
        <v>8</v>
      </c>
      <c r="B507" t="s">
        <v>44</v>
      </c>
      <c r="C507" s="77">
        <v>44863</v>
      </c>
      <c r="D507">
        <v>15</v>
      </c>
      <c r="E507" t="s">
        <v>138</v>
      </c>
      <c r="F507" t="s">
        <v>513</v>
      </c>
      <c r="G507" t="s">
        <v>17</v>
      </c>
      <c r="H507" t="s">
        <v>28</v>
      </c>
      <c r="I507">
        <v>7.5</v>
      </c>
      <c r="J507">
        <v>100</v>
      </c>
      <c r="K507" s="33">
        <v>0</v>
      </c>
      <c r="L507" s="33">
        <f t="shared" si="40"/>
        <v>-100</v>
      </c>
      <c r="M507" t="s">
        <v>381</v>
      </c>
      <c r="N507" t="s">
        <v>595</v>
      </c>
      <c r="O507">
        <f t="shared" si="37"/>
        <v>0</v>
      </c>
      <c r="P507">
        <f t="shared" si="38"/>
        <v>1</v>
      </c>
      <c r="Q507">
        <f t="shared" si="39"/>
        <v>0</v>
      </c>
    </row>
    <row r="508" spans="1:17" x14ac:dyDescent="0.3">
      <c r="A508">
        <v>8</v>
      </c>
      <c r="B508" t="s">
        <v>44</v>
      </c>
      <c r="C508" s="77">
        <v>44863</v>
      </c>
      <c r="D508">
        <v>15</v>
      </c>
      <c r="E508" t="s">
        <v>138</v>
      </c>
      <c r="F508" t="s">
        <v>513</v>
      </c>
      <c r="G508" t="s">
        <v>17</v>
      </c>
      <c r="H508" t="s">
        <v>32</v>
      </c>
      <c r="I508">
        <v>240</v>
      </c>
      <c r="J508">
        <v>100</v>
      </c>
      <c r="K508" s="33">
        <v>0</v>
      </c>
      <c r="L508" s="33">
        <f t="shared" si="40"/>
        <v>-100</v>
      </c>
      <c r="M508" t="s">
        <v>190</v>
      </c>
      <c r="N508" t="s">
        <v>604</v>
      </c>
      <c r="O508">
        <f t="shared" si="37"/>
        <v>0</v>
      </c>
      <c r="P508">
        <f t="shared" si="38"/>
        <v>1</v>
      </c>
      <c r="Q508">
        <f t="shared" si="39"/>
        <v>0</v>
      </c>
    </row>
    <row r="509" spans="1:17" x14ac:dyDescent="0.3">
      <c r="A509">
        <v>8</v>
      </c>
      <c r="B509" t="s">
        <v>44</v>
      </c>
      <c r="C509" s="77">
        <v>44863</v>
      </c>
      <c r="D509">
        <v>15</v>
      </c>
      <c r="E509" t="s">
        <v>86</v>
      </c>
      <c r="F509" t="s">
        <v>270</v>
      </c>
      <c r="G509" t="s">
        <v>17</v>
      </c>
      <c r="H509" t="s">
        <v>20</v>
      </c>
      <c r="I509">
        <v>56</v>
      </c>
      <c r="J509">
        <v>100</v>
      </c>
      <c r="K509" s="33">
        <v>190.91</v>
      </c>
      <c r="L509" s="33">
        <f t="shared" si="40"/>
        <v>90.91</v>
      </c>
      <c r="M509" t="s">
        <v>381</v>
      </c>
      <c r="N509" t="s">
        <v>603</v>
      </c>
      <c r="O509">
        <f t="shared" si="37"/>
        <v>1</v>
      </c>
      <c r="P509">
        <f t="shared" si="38"/>
        <v>0</v>
      </c>
      <c r="Q509">
        <f t="shared" si="39"/>
        <v>0</v>
      </c>
    </row>
    <row r="510" spans="1:17" x14ac:dyDescent="0.3">
      <c r="A510">
        <v>8</v>
      </c>
      <c r="B510" t="s">
        <v>44</v>
      </c>
      <c r="C510" s="77">
        <v>44863</v>
      </c>
      <c r="D510">
        <v>15</v>
      </c>
      <c r="E510" t="s">
        <v>270</v>
      </c>
      <c r="F510" t="s">
        <v>86</v>
      </c>
      <c r="G510" t="s">
        <v>17</v>
      </c>
      <c r="H510" t="s">
        <v>32</v>
      </c>
      <c r="I510">
        <v>-120</v>
      </c>
      <c r="J510">
        <v>120</v>
      </c>
      <c r="K510" s="33">
        <v>220</v>
      </c>
      <c r="L510" s="33">
        <f t="shared" si="40"/>
        <v>100</v>
      </c>
      <c r="M510" t="s">
        <v>190</v>
      </c>
      <c r="N510" t="s">
        <v>602</v>
      </c>
      <c r="O510">
        <f t="shared" si="37"/>
        <v>1</v>
      </c>
      <c r="P510">
        <f t="shared" si="38"/>
        <v>0</v>
      </c>
      <c r="Q510">
        <f t="shared" si="39"/>
        <v>0</v>
      </c>
    </row>
    <row r="511" spans="1:17" x14ac:dyDescent="0.3">
      <c r="A511">
        <v>8</v>
      </c>
      <c r="B511" t="s">
        <v>44</v>
      </c>
      <c r="C511" s="77">
        <v>44863</v>
      </c>
      <c r="D511">
        <v>15</v>
      </c>
      <c r="E511" t="s">
        <v>128</v>
      </c>
      <c r="F511" t="s">
        <v>222</v>
      </c>
      <c r="G511" t="s">
        <v>17</v>
      </c>
      <c r="H511" t="s">
        <v>28</v>
      </c>
      <c r="I511">
        <v>1.5</v>
      </c>
      <c r="J511">
        <v>100</v>
      </c>
      <c r="K511" s="33">
        <v>0</v>
      </c>
      <c r="L511" s="33">
        <f t="shared" si="40"/>
        <v>-100</v>
      </c>
      <c r="M511" t="s">
        <v>381</v>
      </c>
      <c r="N511" t="s">
        <v>555</v>
      </c>
      <c r="O511">
        <f t="shared" si="37"/>
        <v>0</v>
      </c>
      <c r="P511">
        <f t="shared" si="38"/>
        <v>1</v>
      </c>
      <c r="Q511">
        <f t="shared" si="39"/>
        <v>0</v>
      </c>
    </row>
    <row r="512" spans="1:17" x14ac:dyDescent="0.3">
      <c r="A512">
        <v>8</v>
      </c>
      <c r="B512" t="s">
        <v>44</v>
      </c>
      <c r="C512" s="77">
        <v>44863</v>
      </c>
      <c r="D512">
        <v>15</v>
      </c>
      <c r="E512" t="s">
        <v>78</v>
      </c>
      <c r="F512" t="s">
        <v>601</v>
      </c>
      <c r="G512" t="s">
        <v>17</v>
      </c>
      <c r="H512" t="s">
        <v>28</v>
      </c>
      <c r="I512">
        <v>-11</v>
      </c>
      <c r="J512">
        <v>100</v>
      </c>
      <c r="K512" s="33">
        <v>195.24</v>
      </c>
      <c r="L512" s="33">
        <f t="shared" si="40"/>
        <v>95.240000000000009</v>
      </c>
      <c r="M512" t="s">
        <v>381</v>
      </c>
      <c r="N512" t="s">
        <v>600</v>
      </c>
      <c r="O512">
        <f t="shared" si="37"/>
        <v>1</v>
      </c>
      <c r="P512">
        <f t="shared" si="38"/>
        <v>0</v>
      </c>
      <c r="Q512">
        <f t="shared" si="39"/>
        <v>0</v>
      </c>
    </row>
    <row r="513" spans="1:17" x14ac:dyDescent="0.3">
      <c r="A513">
        <v>8</v>
      </c>
      <c r="B513" t="s">
        <v>44</v>
      </c>
      <c r="C513" s="77">
        <v>44863</v>
      </c>
      <c r="D513">
        <v>19</v>
      </c>
      <c r="E513" t="s">
        <v>115</v>
      </c>
      <c r="F513" t="s">
        <v>136</v>
      </c>
      <c r="G513" t="s">
        <v>17</v>
      </c>
      <c r="H513" t="s">
        <v>24</v>
      </c>
      <c r="I513">
        <v>75</v>
      </c>
      <c r="J513">
        <v>100</v>
      </c>
      <c r="K513" s="33">
        <v>190.9</v>
      </c>
      <c r="L513" s="33">
        <f t="shared" si="40"/>
        <v>90.9</v>
      </c>
      <c r="M513" t="s">
        <v>381</v>
      </c>
      <c r="N513" t="s">
        <v>600</v>
      </c>
      <c r="O513">
        <f t="shared" si="37"/>
        <v>1</v>
      </c>
      <c r="P513">
        <f t="shared" si="38"/>
        <v>0</v>
      </c>
      <c r="Q513">
        <f t="shared" si="39"/>
        <v>0</v>
      </c>
    </row>
    <row r="514" spans="1:17" x14ac:dyDescent="0.3">
      <c r="A514">
        <v>8</v>
      </c>
      <c r="B514" t="s">
        <v>44</v>
      </c>
      <c r="C514" s="77">
        <v>44863</v>
      </c>
      <c r="D514">
        <v>19</v>
      </c>
      <c r="E514" t="s">
        <v>599</v>
      </c>
      <c r="F514" t="s">
        <v>523</v>
      </c>
      <c r="G514" t="s">
        <v>17</v>
      </c>
      <c r="H514" t="s">
        <v>28</v>
      </c>
      <c r="I514">
        <v>2</v>
      </c>
      <c r="J514">
        <v>100</v>
      </c>
      <c r="K514" s="33">
        <v>0</v>
      </c>
      <c r="L514" s="33">
        <f t="shared" si="40"/>
        <v>-100</v>
      </c>
      <c r="M514" t="s">
        <v>556</v>
      </c>
      <c r="N514" t="s">
        <v>555</v>
      </c>
      <c r="O514">
        <f t="shared" si="37"/>
        <v>0</v>
      </c>
      <c r="P514">
        <f t="shared" si="38"/>
        <v>1</v>
      </c>
      <c r="Q514">
        <f t="shared" si="39"/>
        <v>0</v>
      </c>
    </row>
    <row r="515" spans="1:17" x14ac:dyDescent="0.3">
      <c r="A515">
        <v>8</v>
      </c>
      <c r="B515" t="s">
        <v>44</v>
      </c>
      <c r="C515" s="77">
        <v>44863</v>
      </c>
      <c r="D515">
        <v>19</v>
      </c>
      <c r="E515" t="s">
        <v>599</v>
      </c>
      <c r="F515" t="s">
        <v>523</v>
      </c>
      <c r="G515" t="s">
        <v>17</v>
      </c>
      <c r="H515" t="s">
        <v>32</v>
      </c>
      <c r="I515">
        <v>110</v>
      </c>
      <c r="J515">
        <v>100</v>
      </c>
      <c r="K515" s="33">
        <v>0</v>
      </c>
      <c r="L515" s="33">
        <f t="shared" si="40"/>
        <v>-100</v>
      </c>
      <c r="M515" t="s">
        <v>381</v>
      </c>
      <c r="N515" t="s">
        <v>582</v>
      </c>
      <c r="O515">
        <f t="shared" si="37"/>
        <v>0</v>
      </c>
      <c r="P515">
        <f t="shared" si="38"/>
        <v>1</v>
      </c>
      <c r="Q515">
        <f t="shared" si="39"/>
        <v>0</v>
      </c>
    </row>
    <row r="516" spans="1:17" x14ac:dyDescent="0.3">
      <c r="A516">
        <v>8</v>
      </c>
      <c r="B516" t="s">
        <v>44</v>
      </c>
      <c r="C516" s="77">
        <v>44863</v>
      </c>
      <c r="D516">
        <v>19</v>
      </c>
      <c r="E516" t="s">
        <v>598</v>
      </c>
      <c r="F516" t="s">
        <v>204</v>
      </c>
      <c r="G516" t="s">
        <v>17</v>
      </c>
      <c r="H516" t="s">
        <v>24</v>
      </c>
      <c r="I516">
        <v>42</v>
      </c>
      <c r="J516">
        <v>100</v>
      </c>
      <c r="K516" s="33">
        <v>190.9</v>
      </c>
      <c r="L516" s="33">
        <f t="shared" si="40"/>
        <v>90.9</v>
      </c>
      <c r="M516" t="s">
        <v>381</v>
      </c>
      <c r="N516" t="s">
        <v>485</v>
      </c>
      <c r="O516">
        <f t="shared" si="37"/>
        <v>1</v>
      </c>
      <c r="P516">
        <f t="shared" si="38"/>
        <v>0</v>
      </c>
      <c r="Q516">
        <f t="shared" si="39"/>
        <v>0</v>
      </c>
    </row>
    <row r="517" spans="1:17" x14ac:dyDescent="0.3">
      <c r="A517">
        <v>8</v>
      </c>
      <c r="B517" t="s">
        <v>44</v>
      </c>
      <c r="C517" s="77">
        <v>44863</v>
      </c>
      <c r="D517">
        <v>19</v>
      </c>
      <c r="E517" t="s">
        <v>135</v>
      </c>
      <c r="F517" t="s">
        <v>564</v>
      </c>
      <c r="G517" t="s">
        <v>17</v>
      </c>
      <c r="H517" t="s">
        <v>28</v>
      </c>
      <c r="I517">
        <v>13.5</v>
      </c>
      <c r="J517">
        <v>100</v>
      </c>
      <c r="K517" s="33">
        <v>195</v>
      </c>
      <c r="L517" s="33">
        <f t="shared" si="40"/>
        <v>95</v>
      </c>
      <c r="M517" t="s">
        <v>556</v>
      </c>
      <c r="N517" t="s">
        <v>597</v>
      </c>
      <c r="O517">
        <f t="shared" si="37"/>
        <v>1</v>
      </c>
      <c r="P517">
        <f t="shared" si="38"/>
        <v>0</v>
      </c>
      <c r="Q517">
        <f t="shared" si="39"/>
        <v>0</v>
      </c>
    </row>
    <row r="518" spans="1:17" x14ac:dyDescent="0.3">
      <c r="A518">
        <v>8</v>
      </c>
      <c r="B518" t="s">
        <v>44</v>
      </c>
      <c r="C518" s="77">
        <v>44863</v>
      </c>
      <c r="D518">
        <v>19</v>
      </c>
      <c r="E518" t="s">
        <v>55</v>
      </c>
      <c r="F518" t="s">
        <v>111</v>
      </c>
      <c r="G518" t="s">
        <v>17</v>
      </c>
      <c r="H518" t="s">
        <v>28</v>
      </c>
      <c r="I518">
        <v>2.5</v>
      </c>
      <c r="J518">
        <v>100</v>
      </c>
      <c r="K518" s="33">
        <v>190.9</v>
      </c>
      <c r="L518" s="33">
        <f t="shared" si="40"/>
        <v>90.9</v>
      </c>
      <c r="M518" t="s">
        <v>381</v>
      </c>
      <c r="N518" t="s">
        <v>555</v>
      </c>
      <c r="O518">
        <f t="shared" si="37"/>
        <v>1</v>
      </c>
      <c r="P518">
        <f t="shared" si="38"/>
        <v>0</v>
      </c>
      <c r="Q518">
        <f t="shared" si="39"/>
        <v>0</v>
      </c>
    </row>
    <row r="519" spans="1:17" x14ac:dyDescent="0.3">
      <c r="A519">
        <v>8</v>
      </c>
      <c r="B519" t="s">
        <v>44</v>
      </c>
      <c r="C519" s="77">
        <v>44863</v>
      </c>
      <c r="D519">
        <v>19</v>
      </c>
      <c r="E519" t="s">
        <v>87</v>
      </c>
      <c r="F519" t="s">
        <v>596</v>
      </c>
      <c r="G519" t="s">
        <v>17</v>
      </c>
      <c r="H519" t="s">
        <v>28</v>
      </c>
      <c r="I519">
        <v>2.5</v>
      </c>
      <c r="J519">
        <v>100</v>
      </c>
      <c r="K519" s="33">
        <v>186.96</v>
      </c>
      <c r="L519" s="33">
        <f t="shared" si="40"/>
        <v>86.960000000000008</v>
      </c>
      <c r="M519" t="s">
        <v>190</v>
      </c>
      <c r="N519" t="s">
        <v>555</v>
      </c>
      <c r="O519">
        <f t="shared" si="37"/>
        <v>1</v>
      </c>
      <c r="P519">
        <f t="shared" si="38"/>
        <v>0</v>
      </c>
      <c r="Q519">
        <f t="shared" si="39"/>
        <v>0</v>
      </c>
    </row>
    <row r="520" spans="1:17" x14ac:dyDescent="0.3">
      <c r="A520">
        <v>8</v>
      </c>
      <c r="B520" t="s">
        <v>44</v>
      </c>
      <c r="C520" s="77">
        <v>44863</v>
      </c>
      <c r="D520">
        <v>19</v>
      </c>
      <c r="E520" t="s">
        <v>87</v>
      </c>
      <c r="F520" t="s">
        <v>72</v>
      </c>
      <c r="G520" t="s">
        <v>17</v>
      </c>
      <c r="H520" t="s">
        <v>32</v>
      </c>
      <c r="I520">
        <v>105</v>
      </c>
      <c r="J520">
        <v>100</v>
      </c>
      <c r="K520" s="33">
        <v>205</v>
      </c>
      <c r="L520" s="33">
        <f t="shared" si="40"/>
        <v>105</v>
      </c>
      <c r="M520" t="s">
        <v>381</v>
      </c>
      <c r="N520" t="s">
        <v>582</v>
      </c>
      <c r="O520">
        <f t="shared" si="37"/>
        <v>1</v>
      </c>
      <c r="P520">
        <f t="shared" si="38"/>
        <v>0</v>
      </c>
      <c r="Q520">
        <f t="shared" si="39"/>
        <v>0</v>
      </c>
    </row>
    <row r="521" spans="1:17" x14ac:dyDescent="0.3">
      <c r="A521">
        <v>8</v>
      </c>
      <c r="B521" t="s">
        <v>44</v>
      </c>
      <c r="C521" s="77">
        <v>44863</v>
      </c>
      <c r="D521">
        <v>20</v>
      </c>
      <c r="E521" t="s">
        <v>569</v>
      </c>
      <c r="F521" t="s">
        <v>347</v>
      </c>
      <c r="G521" t="s">
        <v>17</v>
      </c>
      <c r="H521" t="s">
        <v>28</v>
      </c>
      <c r="I521">
        <v>9</v>
      </c>
      <c r="J521">
        <v>100</v>
      </c>
      <c r="K521" s="33">
        <v>195.23</v>
      </c>
      <c r="L521" s="33">
        <f t="shared" si="40"/>
        <v>95.22999999999999</v>
      </c>
      <c r="M521" t="s">
        <v>381</v>
      </c>
      <c r="N521" t="s">
        <v>595</v>
      </c>
      <c r="O521">
        <f t="shared" si="37"/>
        <v>1</v>
      </c>
      <c r="P521">
        <f t="shared" si="38"/>
        <v>0</v>
      </c>
      <c r="Q521">
        <f t="shared" si="39"/>
        <v>0</v>
      </c>
    </row>
    <row r="522" spans="1:17" x14ac:dyDescent="0.3">
      <c r="A522">
        <v>8</v>
      </c>
      <c r="B522" t="s">
        <v>140</v>
      </c>
      <c r="C522" s="77">
        <v>44861</v>
      </c>
      <c r="D522">
        <v>20</v>
      </c>
      <c r="E522" t="s">
        <v>178</v>
      </c>
      <c r="F522" t="s">
        <v>150</v>
      </c>
      <c r="G522" t="s">
        <v>17</v>
      </c>
      <c r="H522" t="s">
        <v>28</v>
      </c>
      <c r="I522">
        <v>-2</v>
      </c>
      <c r="J522">
        <v>100</v>
      </c>
      <c r="K522" s="33">
        <v>0</v>
      </c>
      <c r="L522" s="33">
        <f t="shared" ref="L522:L543" si="41">K522-J522</f>
        <v>-100</v>
      </c>
      <c r="N522" t="s">
        <v>580</v>
      </c>
      <c r="O522">
        <f t="shared" si="37"/>
        <v>0</v>
      </c>
      <c r="P522">
        <f t="shared" si="38"/>
        <v>1</v>
      </c>
      <c r="Q522">
        <f t="shared" si="39"/>
        <v>0</v>
      </c>
    </row>
    <row r="523" spans="1:17" x14ac:dyDescent="0.3">
      <c r="A523">
        <v>8</v>
      </c>
      <c r="B523" t="s">
        <v>140</v>
      </c>
      <c r="C523" s="77">
        <v>44861</v>
      </c>
      <c r="D523">
        <v>20</v>
      </c>
      <c r="E523" t="s">
        <v>178</v>
      </c>
      <c r="F523" t="s">
        <v>150</v>
      </c>
      <c r="G523" t="s">
        <v>17</v>
      </c>
      <c r="H523" t="s">
        <v>32</v>
      </c>
      <c r="I523">
        <v>-125</v>
      </c>
      <c r="J523">
        <v>100</v>
      </c>
      <c r="K523" s="33">
        <v>0</v>
      </c>
      <c r="L523" s="33">
        <f t="shared" si="41"/>
        <v>-100</v>
      </c>
      <c r="N523" t="s">
        <v>562</v>
      </c>
      <c r="O523">
        <f t="shared" si="37"/>
        <v>0</v>
      </c>
      <c r="P523">
        <f t="shared" si="38"/>
        <v>1</v>
      </c>
      <c r="Q523">
        <f t="shared" si="39"/>
        <v>0</v>
      </c>
    </row>
    <row r="524" spans="1:17" x14ac:dyDescent="0.3">
      <c r="A524">
        <v>8</v>
      </c>
      <c r="B524" t="s">
        <v>140</v>
      </c>
      <c r="C524" s="77">
        <v>44864</v>
      </c>
      <c r="D524">
        <v>9</v>
      </c>
      <c r="E524" t="s">
        <v>172</v>
      </c>
      <c r="F524" t="s">
        <v>161</v>
      </c>
      <c r="G524" t="s">
        <v>17</v>
      </c>
      <c r="H524" t="s">
        <v>24</v>
      </c>
      <c r="I524">
        <v>40.5</v>
      </c>
      <c r="J524">
        <v>100</v>
      </c>
      <c r="K524" s="33">
        <v>0</v>
      </c>
      <c r="L524" s="33">
        <f t="shared" si="41"/>
        <v>-100</v>
      </c>
      <c r="M524" t="s">
        <v>190</v>
      </c>
      <c r="N524" t="s">
        <v>594</v>
      </c>
      <c r="O524">
        <f t="shared" si="37"/>
        <v>0</v>
      </c>
      <c r="P524">
        <f t="shared" si="38"/>
        <v>1</v>
      </c>
      <c r="Q524">
        <f t="shared" si="39"/>
        <v>0</v>
      </c>
    </row>
    <row r="525" spans="1:17" x14ac:dyDescent="0.3">
      <c r="A525">
        <v>8</v>
      </c>
      <c r="B525" t="s">
        <v>140</v>
      </c>
      <c r="C525" s="77">
        <v>44864</v>
      </c>
      <c r="D525">
        <v>9</v>
      </c>
      <c r="E525" t="s">
        <v>172</v>
      </c>
      <c r="F525" t="s">
        <v>161</v>
      </c>
      <c r="G525" t="s">
        <v>17</v>
      </c>
      <c r="H525" t="s">
        <v>28</v>
      </c>
      <c r="I525">
        <v>2.5</v>
      </c>
      <c r="J525">
        <v>100</v>
      </c>
      <c r="K525" s="33">
        <v>190.91</v>
      </c>
      <c r="L525" s="33">
        <f t="shared" si="41"/>
        <v>90.91</v>
      </c>
      <c r="M525" t="s">
        <v>190</v>
      </c>
      <c r="N525" t="s">
        <v>196</v>
      </c>
      <c r="O525">
        <f t="shared" ref="O525:O543" si="42">IF(L525&gt;0,1,0)</f>
        <v>1</v>
      </c>
      <c r="P525">
        <f t="shared" ref="P525:P543" si="43">IF(L525&lt;0,1,0)</f>
        <v>0</v>
      </c>
      <c r="Q525">
        <f t="shared" ref="Q525:Q543" si="44">IF(L525=0,1,0)</f>
        <v>0</v>
      </c>
    </row>
    <row r="526" spans="1:17" x14ac:dyDescent="0.3">
      <c r="A526">
        <v>8</v>
      </c>
      <c r="B526" t="s">
        <v>140</v>
      </c>
      <c r="C526" s="77">
        <v>44864</v>
      </c>
      <c r="D526">
        <v>13</v>
      </c>
      <c r="E526" t="s">
        <v>486</v>
      </c>
      <c r="F526" t="s">
        <v>162</v>
      </c>
      <c r="G526" t="s">
        <v>17</v>
      </c>
      <c r="H526" t="s">
        <v>28</v>
      </c>
      <c r="I526">
        <v>10.5</v>
      </c>
      <c r="J526">
        <v>100</v>
      </c>
      <c r="K526" s="33">
        <v>0</v>
      </c>
      <c r="L526" s="33">
        <f t="shared" si="41"/>
        <v>-100</v>
      </c>
      <c r="M526" t="s">
        <v>556</v>
      </c>
      <c r="N526" t="s">
        <v>571</v>
      </c>
      <c r="O526">
        <f t="shared" si="42"/>
        <v>0</v>
      </c>
      <c r="P526">
        <f t="shared" si="43"/>
        <v>1</v>
      </c>
      <c r="Q526">
        <f t="shared" si="44"/>
        <v>0</v>
      </c>
    </row>
    <row r="527" spans="1:17" x14ac:dyDescent="0.3">
      <c r="A527">
        <v>8</v>
      </c>
      <c r="B527" t="s">
        <v>140</v>
      </c>
      <c r="C527" s="77">
        <v>44864</v>
      </c>
      <c r="D527">
        <v>13</v>
      </c>
      <c r="E527" t="s">
        <v>169</v>
      </c>
      <c r="F527" t="s">
        <v>351</v>
      </c>
      <c r="G527" t="s">
        <v>17</v>
      </c>
      <c r="H527" t="s">
        <v>24</v>
      </c>
      <c r="I527">
        <v>39.5</v>
      </c>
      <c r="J527">
        <v>100</v>
      </c>
      <c r="K527" s="33">
        <v>0</v>
      </c>
      <c r="L527" s="33">
        <f t="shared" si="41"/>
        <v>-100</v>
      </c>
      <c r="M527" t="s">
        <v>556</v>
      </c>
      <c r="N527" t="s">
        <v>594</v>
      </c>
      <c r="O527">
        <f t="shared" si="42"/>
        <v>0</v>
      </c>
      <c r="P527">
        <f t="shared" si="43"/>
        <v>1</v>
      </c>
      <c r="Q527">
        <f t="shared" si="44"/>
        <v>0</v>
      </c>
    </row>
    <row r="528" spans="1:17" x14ac:dyDescent="0.3">
      <c r="A528">
        <v>8</v>
      </c>
      <c r="B528" t="s">
        <v>140</v>
      </c>
      <c r="C528" s="77">
        <v>44864</v>
      </c>
      <c r="D528">
        <v>13</v>
      </c>
      <c r="E528" t="s">
        <v>152</v>
      </c>
      <c r="F528" t="s">
        <v>166</v>
      </c>
      <c r="G528" t="s">
        <v>17</v>
      </c>
      <c r="H528" t="s">
        <v>28</v>
      </c>
      <c r="I528">
        <v>-4</v>
      </c>
      <c r="J528">
        <v>100</v>
      </c>
      <c r="K528" s="33">
        <v>0</v>
      </c>
      <c r="L528" s="33">
        <f t="shared" si="41"/>
        <v>-100</v>
      </c>
      <c r="M528" t="s">
        <v>190</v>
      </c>
      <c r="N528" t="s">
        <v>593</v>
      </c>
      <c r="O528">
        <f t="shared" si="42"/>
        <v>0</v>
      </c>
      <c r="P528">
        <f t="shared" si="43"/>
        <v>1</v>
      </c>
      <c r="Q528">
        <f t="shared" si="44"/>
        <v>0</v>
      </c>
    </row>
    <row r="529" spans="1:17" x14ac:dyDescent="0.3">
      <c r="A529">
        <v>8</v>
      </c>
      <c r="B529" t="s">
        <v>140</v>
      </c>
      <c r="C529" s="77">
        <v>44864</v>
      </c>
      <c r="D529">
        <v>13</v>
      </c>
      <c r="E529" t="s">
        <v>143</v>
      </c>
      <c r="F529" t="s">
        <v>173</v>
      </c>
      <c r="G529" t="s">
        <v>17</v>
      </c>
      <c r="H529" t="s">
        <v>28</v>
      </c>
      <c r="I529">
        <v>2</v>
      </c>
      <c r="J529">
        <v>100</v>
      </c>
      <c r="K529" s="33">
        <v>190.9</v>
      </c>
      <c r="L529" s="33">
        <f t="shared" si="41"/>
        <v>90.9</v>
      </c>
      <c r="M529" t="s">
        <v>381</v>
      </c>
      <c r="N529" t="s">
        <v>555</v>
      </c>
      <c r="O529">
        <f t="shared" si="42"/>
        <v>1</v>
      </c>
      <c r="P529">
        <f t="shared" si="43"/>
        <v>0</v>
      </c>
      <c r="Q529">
        <f t="shared" si="44"/>
        <v>0</v>
      </c>
    </row>
    <row r="530" spans="1:17" x14ac:dyDescent="0.3">
      <c r="A530">
        <v>8</v>
      </c>
      <c r="B530" t="s">
        <v>140</v>
      </c>
      <c r="C530" s="77">
        <v>44864</v>
      </c>
      <c r="D530">
        <v>13</v>
      </c>
      <c r="E530" t="s">
        <v>143</v>
      </c>
      <c r="F530" t="s">
        <v>173</v>
      </c>
      <c r="G530" t="s">
        <v>17</v>
      </c>
      <c r="H530" t="s">
        <v>32</v>
      </c>
      <c r="I530">
        <v>110</v>
      </c>
      <c r="J530">
        <v>100</v>
      </c>
      <c r="K530" s="33">
        <v>210</v>
      </c>
      <c r="L530" s="33">
        <f t="shared" si="41"/>
        <v>110</v>
      </c>
      <c r="M530" t="s">
        <v>381</v>
      </c>
      <c r="N530" t="s">
        <v>582</v>
      </c>
      <c r="O530">
        <f t="shared" si="42"/>
        <v>1</v>
      </c>
      <c r="P530">
        <f t="shared" si="43"/>
        <v>0</v>
      </c>
      <c r="Q530">
        <f t="shared" si="44"/>
        <v>0</v>
      </c>
    </row>
    <row r="531" spans="1:17" x14ac:dyDescent="0.3">
      <c r="A531">
        <v>8</v>
      </c>
      <c r="B531" t="s">
        <v>140</v>
      </c>
      <c r="C531" s="77">
        <v>44864</v>
      </c>
      <c r="D531">
        <v>13</v>
      </c>
      <c r="E531" t="s">
        <v>155</v>
      </c>
      <c r="F531" t="s">
        <v>354</v>
      </c>
      <c r="G531" t="s">
        <v>17</v>
      </c>
      <c r="H531" t="s">
        <v>28</v>
      </c>
      <c r="I531">
        <v>4</v>
      </c>
      <c r="J531">
        <v>100</v>
      </c>
      <c r="K531" s="33">
        <v>100</v>
      </c>
      <c r="L531" s="33">
        <f t="shared" si="41"/>
        <v>0</v>
      </c>
      <c r="M531" t="s">
        <v>556</v>
      </c>
      <c r="N531" t="s">
        <v>555</v>
      </c>
      <c r="O531">
        <f t="shared" si="42"/>
        <v>0</v>
      </c>
      <c r="P531">
        <f t="shared" si="43"/>
        <v>0</v>
      </c>
      <c r="Q531">
        <f t="shared" si="44"/>
        <v>1</v>
      </c>
    </row>
    <row r="532" spans="1:17" x14ac:dyDescent="0.3">
      <c r="A532">
        <v>8</v>
      </c>
      <c r="B532" t="s">
        <v>140</v>
      </c>
      <c r="C532" s="77">
        <v>44864</v>
      </c>
      <c r="D532">
        <v>13</v>
      </c>
      <c r="E532" t="s">
        <v>155</v>
      </c>
      <c r="F532" t="s">
        <v>354</v>
      </c>
      <c r="G532" t="s">
        <v>17</v>
      </c>
      <c r="H532" t="s">
        <v>32</v>
      </c>
      <c r="I532">
        <v>160</v>
      </c>
      <c r="J532">
        <v>80</v>
      </c>
      <c r="K532" s="33">
        <v>0</v>
      </c>
      <c r="L532" s="33">
        <f t="shared" si="41"/>
        <v>-80</v>
      </c>
      <c r="M532" t="s">
        <v>556</v>
      </c>
      <c r="N532" t="s">
        <v>592</v>
      </c>
      <c r="O532">
        <f t="shared" si="42"/>
        <v>0</v>
      </c>
      <c r="P532">
        <f t="shared" si="43"/>
        <v>1</v>
      </c>
      <c r="Q532">
        <f t="shared" si="44"/>
        <v>0</v>
      </c>
    </row>
    <row r="533" spans="1:17" x14ac:dyDescent="0.3">
      <c r="A533">
        <v>8</v>
      </c>
      <c r="B533" t="s">
        <v>140</v>
      </c>
      <c r="C533" s="77">
        <v>44864</v>
      </c>
      <c r="D533">
        <v>13</v>
      </c>
      <c r="E533" t="s">
        <v>155</v>
      </c>
      <c r="F533" t="s">
        <v>354</v>
      </c>
      <c r="G533" t="s">
        <v>17</v>
      </c>
      <c r="H533" t="s">
        <v>20</v>
      </c>
      <c r="I533">
        <v>51.5</v>
      </c>
      <c r="J533">
        <v>100</v>
      </c>
      <c r="K533" s="33">
        <v>0</v>
      </c>
      <c r="L533" s="33">
        <f t="shared" si="41"/>
        <v>-100</v>
      </c>
      <c r="M533" t="s">
        <v>190</v>
      </c>
      <c r="N533" t="s">
        <v>591</v>
      </c>
      <c r="O533">
        <f t="shared" si="42"/>
        <v>0</v>
      </c>
      <c r="P533">
        <f t="shared" si="43"/>
        <v>1</v>
      </c>
      <c r="Q533">
        <f t="shared" si="44"/>
        <v>0</v>
      </c>
    </row>
    <row r="534" spans="1:17" x14ac:dyDescent="0.3">
      <c r="A534">
        <v>8</v>
      </c>
      <c r="B534" t="s">
        <v>140</v>
      </c>
      <c r="C534" s="77">
        <v>44864</v>
      </c>
      <c r="D534">
        <v>16</v>
      </c>
      <c r="E534" t="s">
        <v>356</v>
      </c>
      <c r="F534" t="s">
        <v>619</v>
      </c>
      <c r="G534" t="s">
        <v>17</v>
      </c>
      <c r="H534" t="s">
        <v>28</v>
      </c>
      <c r="I534">
        <v>-3</v>
      </c>
      <c r="J534">
        <v>100</v>
      </c>
      <c r="K534" s="33">
        <v>0</v>
      </c>
      <c r="L534" s="33">
        <f t="shared" si="41"/>
        <v>-100</v>
      </c>
      <c r="M534" t="s">
        <v>381</v>
      </c>
      <c r="N534" t="s">
        <v>196</v>
      </c>
      <c r="O534">
        <f t="shared" si="42"/>
        <v>0</v>
      </c>
      <c r="P534">
        <f t="shared" si="43"/>
        <v>1</v>
      </c>
      <c r="Q534">
        <f t="shared" si="44"/>
        <v>0</v>
      </c>
    </row>
    <row r="535" spans="1:17" x14ac:dyDescent="0.3">
      <c r="A535">
        <v>8</v>
      </c>
      <c r="B535" t="s">
        <v>140</v>
      </c>
      <c r="C535" s="77">
        <v>44864</v>
      </c>
      <c r="D535">
        <v>16</v>
      </c>
      <c r="E535" t="s">
        <v>158</v>
      </c>
      <c r="F535" t="s">
        <v>376</v>
      </c>
      <c r="G535" t="s">
        <v>17</v>
      </c>
      <c r="H535" t="s">
        <v>28</v>
      </c>
      <c r="I535">
        <v>1.5</v>
      </c>
      <c r="J535">
        <v>100</v>
      </c>
      <c r="K535" s="33">
        <v>0</v>
      </c>
      <c r="L535" s="33">
        <f t="shared" si="41"/>
        <v>-100</v>
      </c>
      <c r="M535" t="s">
        <v>381</v>
      </c>
      <c r="N535" t="s">
        <v>196</v>
      </c>
      <c r="O535">
        <f t="shared" si="42"/>
        <v>0</v>
      </c>
      <c r="P535">
        <f t="shared" si="43"/>
        <v>1</v>
      </c>
      <c r="Q535">
        <f t="shared" si="44"/>
        <v>0</v>
      </c>
    </row>
    <row r="536" spans="1:17" x14ac:dyDescent="0.3">
      <c r="A536">
        <v>8</v>
      </c>
      <c r="B536" t="s">
        <v>140</v>
      </c>
      <c r="C536" s="77">
        <v>44864</v>
      </c>
      <c r="D536">
        <v>16</v>
      </c>
      <c r="E536" t="s">
        <v>182</v>
      </c>
      <c r="F536" t="s">
        <v>581</v>
      </c>
      <c r="G536" t="s">
        <v>17</v>
      </c>
      <c r="H536" t="s">
        <v>28</v>
      </c>
      <c r="I536">
        <v>1</v>
      </c>
      <c r="J536">
        <v>100</v>
      </c>
      <c r="K536" s="33">
        <v>0</v>
      </c>
      <c r="L536" s="33">
        <f t="shared" si="41"/>
        <v>-100</v>
      </c>
      <c r="M536" t="s">
        <v>381</v>
      </c>
      <c r="N536" t="s">
        <v>555</v>
      </c>
      <c r="O536">
        <f t="shared" si="42"/>
        <v>0</v>
      </c>
      <c r="P536">
        <f t="shared" si="43"/>
        <v>1</v>
      </c>
      <c r="Q536">
        <f t="shared" si="44"/>
        <v>0</v>
      </c>
    </row>
    <row r="537" spans="1:17" x14ac:dyDescent="0.3">
      <c r="A537">
        <v>8</v>
      </c>
      <c r="B537" t="s">
        <v>140</v>
      </c>
      <c r="C537" s="77">
        <v>44864</v>
      </c>
      <c r="D537">
        <v>16</v>
      </c>
      <c r="E537" t="s">
        <v>590</v>
      </c>
      <c r="G537" t="s">
        <v>17</v>
      </c>
      <c r="H537" t="s">
        <v>291</v>
      </c>
      <c r="I537">
        <v>20.5</v>
      </c>
      <c r="J537">
        <v>100</v>
      </c>
      <c r="K537" s="33">
        <v>0</v>
      </c>
      <c r="L537" s="33">
        <f t="shared" si="41"/>
        <v>-100</v>
      </c>
      <c r="M537" t="s">
        <v>556</v>
      </c>
      <c r="N537" t="s">
        <v>589</v>
      </c>
      <c r="O537">
        <f t="shared" si="42"/>
        <v>0</v>
      </c>
      <c r="P537">
        <f t="shared" si="43"/>
        <v>1</v>
      </c>
      <c r="Q537">
        <f t="shared" si="44"/>
        <v>0</v>
      </c>
    </row>
    <row r="538" spans="1:17" x14ac:dyDescent="0.3">
      <c r="A538">
        <v>8</v>
      </c>
      <c r="B538" t="s">
        <v>140</v>
      </c>
      <c r="C538" s="77">
        <v>44864</v>
      </c>
      <c r="D538">
        <v>16</v>
      </c>
      <c r="E538" t="s">
        <v>182</v>
      </c>
      <c r="F538" t="s">
        <v>581</v>
      </c>
      <c r="G538" t="s">
        <v>17</v>
      </c>
      <c r="H538" t="s">
        <v>32</v>
      </c>
      <c r="I538">
        <v>-105</v>
      </c>
      <c r="J538">
        <v>0</v>
      </c>
      <c r="K538" s="33">
        <v>0</v>
      </c>
      <c r="L538" s="33">
        <f t="shared" si="41"/>
        <v>0</v>
      </c>
      <c r="N538" t="s">
        <v>582</v>
      </c>
      <c r="O538">
        <f t="shared" si="42"/>
        <v>0</v>
      </c>
      <c r="P538">
        <f t="shared" si="43"/>
        <v>0</v>
      </c>
      <c r="Q538">
        <f t="shared" si="44"/>
        <v>1</v>
      </c>
    </row>
    <row r="539" spans="1:17" x14ac:dyDescent="0.3">
      <c r="A539">
        <v>8</v>
      </c>
      <c r="B539" t="s">
        <v>140</v>
      </c>
      <c r="C539" s="77">
        <v>44864</v>
      </c>
      <c r="D539">
        <v>16</v>
      </c>
      <c r="E539" t="s">
        <v>363</v>
      </c>
      <c r="F539" t="s">
        <v>437</v>
      </c>
      <c r="G539" t="s">
        <v>17</v>
      </c>
      <c r="H539" t="s">
        <v>20</v>
      </c>
      <c r="I539">
        <v>44.5</v>
      </c>
      <c r="J539">
        <v>100</v>
      </c>
      <c r="K539" s="33">
        <v>190.91</v>
      </c>
      <c r="L539" s="33">
        <f t="shared" si="41"/>
        <v>90.91</v>
      </c>
      <c r="M539" t="s">
        <v>190</v>
      </c>
      <c r="N539" t="s">
        <v>588</v>
      </c>
      <c r="O539">
        <f t="shared" si="42"/>
        <v>1</v>
      </c>
      <c r="P539">
        <f t="shared" si="43"/>
        <v>0</v>
      </c>
      <c r="Q539">
        <f t="shared" si="44"/>
        <v>0</v>
      </c>
    </row>
    <row r="540" spans="1:17" x14ac:dyDescent="0.3">
      <c r="A540">
        <v>8</v>
      </c>
      <c r="B540" t="s">
        <v>140</v>
      </c>
      <c r="C540" s="77">
        <v>44864</v>
      </c>
      <c r="D540">
        <v>20</v>
      </c>
      <c r="E540" t="s">
        <v>170</v>
      </c>
      <c r="F540" t="s">
        <v>151</v>
      </c>
      <c r="G540" t="s">
        <v>17</v>
      </c>
      <c r="H540" t="s">
        <v>28</v>
      </c>
      <c r="I540">
        <v>11.5</v>
      </c>
      <c r="J540">
        <v>100</v>
      </c>
      <c r="K540" s="33">
        <v>195.23</v>
      </c>
      <c r="L540" s="33">
        <f t="shared" si="41"/>
        <v>95.22999999999999</v>
      </c>
      <c r="M540" t="s">
        <v>381</v>
      </c>
      <c r="N540" t="s">
        <v>571</v>
      </c>
      <c r="O540">
        <f t="shared" si="42"/>
        <v>1</v>
      </c>
      <c r="P540">
        <f t="shared" si="43"/>
        <v>0</v>
      </c>
      <c r="Q540">
        <f t="shared" si="44"/>
        <v>0</v>
      </c>
    </row>
    <row r="541" spans="1:17" x14ac:dyDescent="0.3">
      <c r="A541">
        <v>8</v>
      </c>
      <c r="B541" t="s">
        <v>140</v>
      </c>
      <c r="C541" s="77">
        <v>44864</v>
      </c>
      <c r="D541">
        <v>20</v>
      </c>
      <c r="E541" t="s">
        <v>170</v>
      </c>
      <c r="F541" t="s">
        <v>151</v>
      </c>
      <c r="G541" t="s">
        <v>17</v>
      </c>
      <c r="H541" t="s">
        <v>24</v>
      </c>
      <c r="I541">
        <v>47</v>
      </c>
      <c r="J541">
        <v>100</v>
      </c>
      <c r="K541" s="33">
        <v>0</v>
      </c>
      <c r="L541" s="33">
        <f t="shared" si="41"/>
        <v>-100</v>
      </c>
      <c r="M541" t="s">
        <v>190</v>
      </c>
      <c r="N541" t="s">
        <v>587</v>
      </c>
      <c r="O541">
        <f t="shared" si="42"/>
        <v>0</v>
      </c>
      <c r="P541">
        <f t="shared" si="43"/>
        <v>1</v>
      </c>
      <c r="Q541">
        <f t="shared" si="44"/>
        <v>0</v>
      </c>
    </row>
    <row r="542" spans="1:17" x14ac:dyDescent="0.3">
      <c r="A542">
        <v>8</v>
      </c>
      <c r="B542" t="s">
        <v>140</v>
      </c>
      <c r="C542" s="77">
        <v>44865</v>
      </c>
      <c r="D542">
        <v>20</v>
      </c>
      <c r="E542" t="s">
        <v>153</v>
      </c>
      <c r="F542" t="s">
        <v>371</v>
      </c>
      <c r="G542" t="s">
        <v>17</v>
      </c>
      <c r="H542" t="s">
        <v>28</v>
      </c>
      <c r="I542">
        <v>3.5</v>
      </c>
      <c r="J542">
        <v>100</v>
      </c>
      <c r="K542" s="33">
        <v>190.9</v>
      </c>
      <c r="L542" s="33">
        <f t="shared" si="41"/>
        <v>90.9</v>
      </c>
      <c r="M542" t="s">
        <v>190</v>
      </c>
      <c r="N542" t="s">
        <v>586</v>
      </c>
      <c r="O542">
        <f t="shared" si="42"/>
        <v>1</v>
      </c>
      <c r="P542">
        <f t="shared" si="43"/>
        <v>0</v>
      </c>
      <c r="Q542">
        <f t="shared" si="44"/>
        <v>0</v>
      </c>
    </row>
    <row r="543" spans="1:17" x14ac:dyDescent="0.3">
      <c r="A543">
        <v>8</v>
      </c>
      <c r="B543" t="s">
        <v>140</v>
      </c>
      <c r="C543" s="77">
        <v>44865</v>
      </c>
      <c r="D543">
        <v>20</v>
      </c>
      <c r="E543" t="s">
        <v>153</v>
      </c>
      <c r="F543" t="s">
        <v>371</v>
      </c>
      <c r="G543" t="s">
        <v>17</v>
      </c>
      <c r="H543" t="s">
        <v>32</v>
      </c>
      <c r="I543">
        <v>150</v>
      </c>
      <c r="J543">
        <v>100</v>
      </c>
      <c r="K543" s="33">
        <v>250</v>
      </c>
      <c r="L543" s="33">
        <f t="shared" si="41"/>
        <v>150</v>
      </c>
      <c r="M543" t="s">
        <v>381</v>
      </c>
      <c r="N543" t="s">
        <v>585</v>
      </c>
      <c r="O543">
        <f t="shared" si="42"/>
        <v>1</v>
      </c>
      <c r="P543">
        <f t="shared" si="43"/>
        <v>0</v>
      </c>
      <c r="Q543">
        <f t="shared" si="44"/>
        <v>0</v>
      </c>
    </row>
    <row r="544" spans="1:17" s="74" customFormat="1" x14ac:dyDescent="0.3">
      <c r="A544" s="74">
        <v>9</v>
      </c>
      <c r="B544" s="74" t="s">
        <v>14</v>
      </c>
      <c r="C544" s="75">
        <v>44870</v>
      </c>
      <c r="D544" s="74">
        <v>0</v>
      </c>
      <c r="E544" s="74" t="s">
        <v>36</v>
      </c>
      <c r="F544" s="74" t="s">
        <v>38</v>
      </c>
      <c r="G544" s="74" t="s">
        <v>17</v>
      </c>
      <c r="H544" s="74" t="s">
        <v>32</v>
      </c>
      <c r="I544" s="74">
        <v>250</v>
      </c>
      <c r="J544" s="74">
        <v>100</v>
      </c>
      <c r="K544" s="76">
        <v>0</v>
      </c>
      <c r="L544" s="76">
        <f>K544-J544</f>
        <v>-100</v>
      </c>
      <c r="M544" s="74" t="s">
        <v>381</v>
      </c>
      <c r="N544" s="74" t="s">
        <v>604</v>
      </c>
      <c r="O544" s="74">
        <f>IF(L544&gt;0,1,0)</f>
        <v>0</v>
      </c>
      <c r="P544" s="74">
        <f>IF(L544&lt;0,1,0)</f>
        <v>1</v>
      </c>
      <c r="Q544" s="74">
        <f>IF(L544=0,1,0)</f>
        <v>0</v>
      </c>
    </row>
    <row r="545" spans="1:17" x14ac:dyDescent="0.3">
      <c r="A545">
        <v>9</v>
      </c>
      <c r="B545" t="s">
        <v>14</v>
      </c>
      <c r="C545" s="1">
        <v>44871</v>
      </c>
      <c r="D545">
        <v>0</v>
      </c>
      <c r="E545" t="s">
        <v>43</v>
      </c>
      <c r="F545" t="s">
        <v>41</v>
      </c>
      <c r="G545" t="s">
        <v>17</v>
      </c>
      <c r="H545" t="s">
        <v>32</v>
      </c>
      <c r="I545">
        <v>240</v>
      </c>
      <c r="J545">
        <v>100</v>
      </c>
      <c r="K545" s="61">
        <v>340</v>
      </c>
      <c r="L545" s="61">
        <f t="shared" ref="L545:L608" si="45">K545-J545</f>
        <v>240</v>
      </c>
      <c r="M545" t="s">
        <v>381</v>
      </c>
      <c r="N545" t="s">
        <v>604</v>
      </c>
      <c r="O545" s="74">
        <f t="shared" ref="O545:O548" si="46">IF(L545&gt;0,1,0)</f>
        <v>1</v>
      </c>
      <c r="P545" s="74">
        <f t="shared" ref="P545:P609" si="47">IF(L545&lt;0,1,0)</f>
        <v>0</v>
      </c>
      <c r="Q545" s="74">
        <f t="shared" ref="Q545:Q548" si="48">IF(L545=0,1,0)</f>
        <v>0</v>
      </c>
    </row>
    <row r="546" spans="1:17" x14ac:dyDescent="0.3">
      <c r="A546">
        <v>9</v>
      </c>
      <c r="B546" t="s">
        <v>14</v>
      </c>
      <c r="C546" s="1">
        <v>44871</v>
      </c>
      <c r="D546">
        <v>0</v>
      </c>
      <c r="E546" t="s">
        <v>29</v>
      </c>
      <c r="F546" t="s">
        <v>37</v>
      </c>
      <c r="G546" t="s">
        <v>17</v>
      </c>
      <c r="H546" t="s">
        <v>32</v>
      </c>
      <c r="I546">
        <v>320</v>
      </c>
      <c r="J546">
        <v>100</v>
      </c>
      <c r="K546" s="61">
        <v>420</v>
      </c>
      <c r="L546" s="61">
        <f t="shared" si="45"/>
        <v>320</v>
      </c>
      <c r="M546" t="s">
        <v>381</v>
      </c>
      <c r="N546" t="s">
        <v>618</v>
      </c>
      <c r="O546" s="74">
        <f t="shared" si="46"/>
        <v>1</v>
      </c>
      <c r="P546" s="74">
        <f t="shared" si="47"/>
        <v>0</v>
      </c>
      <c r="Q546" s="74">
        <f t="shared" si="48"/>
        <v>0</v>
      </c>
    </row>
    <row r="547" spans="1:17" x14ac:dyDescent="0.3">
      <c r="A547">
        <v>9</v>
      </c>
      <c r="B547" t="s">
        <v>14</v>
      </c>
      <c r="C547" s="1">
        <v>44871</v>
      </c>
      <c r="D547">
        <v>0</v>
      </c>
      <c r="E547" t="s">
        <v>34</v>
      </c>
      <c r="F547" t="s">
        <v>31</v>
      </c>
      <c r="G547" t="s">
        <v>17</v>
      </c>
      <c r="H547" t="s">
        <v>32</v>
      </c>
      <c r="I547">
        <v>310</v>
      </c>
      <c r="J547">
        <v>100</v>
      </c>
      <c r="K547" s="61">
        <v>0</v>
      </c>
      <c r="L547" s="61">
        <f t="shared" si="45"/>
        <v>-100</v>
      </c>
      <c r="M547" t="s">
        <v>381</v>
      </c>
      <c r="N547" t="s">
        <v>620</v>
      </c>
      <c r="O547" s="74">
        <f t="shared" si="46"/>
        <v>0</v>
      </c>
      <c r="P547" s="74">
        <f t="shared" si="47"/>
        <v>1</v>
      </c>
      <c r="Q547" s="74">
        <f t="shared" si="48"/>
        <v>0</v>
      </c>
    </row>
    <row r="548" spans="1:17" x14ac:dyDescent="0.3">
      <c r="A548">
        <v>9</v>
      </c>
      <c r="B548" t="s">
        <v>14</v>
      </c>
      <c r="C548" s="1">
        <v>44871</v>
      </c>
      <c r="D548">
        <v>0</v>
      </c>
      <c r="E548" t="s">
        <v>621</v>
      </c>
      <c r="F548" t="s">
        <v>39</v>
      </c>
      <c r="G548" t="s">
        <v>17</v>
      </c>
      <c r="H548" t="s">
        <v>32</v>
      </c>
      <c r="I548">
        <v>230</v>
      </c>
      <c r="J548">
        <v>100</v>
      </c>
      <c r="K548" s="61">
        <v>0</v>
      </c>
      <c r="L548" s="61">
        <f t="shared" si="45"/>
        <v>-100</v>
      </c>
      <c r="M548" t="s">
        <v>381</v>
      </c>
      <c r="N548" t="s">
        <v>604</v>
      </c>
      <c r="O548" s="74">
        <f t="shared" si="46"/>
        <v>0</v>
      </c>
      <c r="P548" s="74">
        <f t="shared" si="47"/>
        <v>1</v>
      </c>
      <c r="Q548" s="74">
        <f t="shared" si="48"/>
        <v>0</v>
      </c>
    </row>
    <row r="549" spans="1:17" x14ac:dyDescent="0.3">
      <c r="A549">
        <v>9</v>
      </c>
      <c r="B549" t="s">
        <v>44</v>
      </c>
      <c r="C549" s="1">
        <v>44868</v>
      </c>
      <c r="D549">
        <v>19</v>
      </c>
      <c r="E549" t="s">
        <v>331</v>
      </c>
      <c r="F549" t="s">
        <v>240</v>
      </c>
      <c r="G549" t="s">
        <v>17</v>
      </c>
      <c r="H549" t="s">
        <v>28</v>
      </c>
      <c r="I549">
        <v>3</v>
      </c>
      <c r="J549">
        <v>100</v>
      </c>
      <c r="K549" s="61">
        <v>190.91</v>
      </c>
      <c r="L549" s="61">
        <f t="shared" si="45"/>
        <v>90.91</v>
      </c>
      <c r="M549" t="s">
        <v>190</v>
      </c>
      <c r="N549" t="s">
        <v>555</v>
      </c>
      <c r="O549">
        <f>IF(L549&gt;0,1,0)</f>
        <v>1</v>
      </c>
      <c r="P549">
        <f t="shared" si="47"/>
        <v>0</v>
      </c>
      <c r="Q549">
        <f>IF(L549=0,1,0)</f>
        <v>0</v>
      </c>
    </row>
    <row r="550" spans="1:17" x14ac:dyDescent="0.3">
      <c r="A550">
        <v>9</v>
      </c>
      <c r="B550" t="s">
        <v>44</v>
      </c>
      <c r="C550" s="1">
        <v>44869</v>
      </c>
      <c r="D550">
        <v>19</v>
      </c>
      <c r="E550" t="s">
        <v>622</v>
      </c>
      <c r="F550" t="s">
        <v>113</v>
      </c>
      <c r="G550" t="s">
        <v>17</v>
      </c>
      <c r="H550" t="s">
        <v>28</v>
      </c>
      <c r="I550">
        <v>10</v>
      </c>
      <c r="J550">
        <v>100</v>
      </c>
      <c r="K550" s="61">
        <v>190.91</v>
      </c>
      <c r="L550" s="61">
        <f t="shared" si="45"/>
        <v>90.91</v>
      </c>
      <c r="M550" t="s">
        <v>190</v>
      </c>
      <c r="N550" t="s">
        <v>595</v>
      </c>
      <c r="O550">
        <f t="shared" ref="O550:O613" si="49">IF(L550&gt;0,1,0)</f>
        <v>1</v>
      </c>
      <c r="P550">
        <f t="shared" si="47"/>
        <v>0</v>
      </c>
      <c r="Q550">
        <f t="shared" ref="Q550:Q613" si="50">IF(L550=0,1,0)</f>
        <v>0</v>
      </c>
    </row>
    <row r="551" spans="1:17" x14ac:dyDescent="0.3">
      <c r="A551">
        <v>9</v>
      </c>
      <c r="B551" t="s">
        <v>44</v>
      </c>
      <c r="C551" s="1">
        <v>44869</v>
      </c>
      <c r="D551">
        <v>19</v>
      </c>
      <c r="E551" t="s">
        <v>50</v>
      </c>
      <c r="F551" t="s">
        <v>276</v>
      </c>
      <c r="G551" t="s">
        <v>17</v>
      </c>
      <c r="H551" t="s">
        <v>28</v>
      </c>
      <c r="I551">
        <v>-4</v>
      </c>
      <c r="J551">
        <v>100</v>
      </c>
      <c r="K551" s="61">
        <v>0</v>
      </c>
      <c r="L551" s="61">
        <f t="shared" si="45"/>
        <v>-100</v>
      </c>
      <c r="M551" t="s">
        <v>556</v>
      </c>
      <c r="N551" t="s">
        <v>593</v>
      </c>
      <c r="O551">
        <f t="shared" si="49"/>
        <v>0</v>
      </c>
      <c r="P551">
        <f t="shared" si="47"/>
        <v>1</v>
      </c>
      <c r="Q551">
        <f t="shared" si="50"/>
        <v>0</v>
      </c>
    </row>
    <row r="552" spans="1:17" x14ac:dyDescent="0.3">
      <c r="A552">
        <v>9</v>
      </c>
      <c r="B552" t="s">
        <v>44</v>
      </c>
      <c r="C552" s="1">
        <v>44870</v>
      </c>
      <c r="D552">
        <v>12</v>
      </c>
      <c r="E552" t="s">
        <v>138</v>
      </c>
      <c r="F552" t="s">
        <v>70</v>
      </c>
      <c r="G552" t="s">
        <v>17</v>
      </c>
      <c r="H552" t="s">
        <v>28</v>
      </c>
      <c r="I552">
        <v>14.5</v>
      </c>
      <c r="J552">
        <v>100</v>
      </c>
      <c r="K552" s="61">
        <v>190.91</v>
      </c>
      <c r="L552" s="61">
        <f t="shared" si="45"/>
        <v>90.91</v>
      </c>
      <c r="M552" t="s">
        <v>381</v>
      </c>
      <c r="N552" t="s">
        <v>613</v>
      </c>
      <c r="O552">
        <f t="shared" si="49"/>
        <v>1</v>
      </c>
      <c r="P552">
        <f t="shared" si="47"/>
        <v>0</v>
      </c>
      <c r="Q552">
        <f t="shared" si="50"/>
        <v>0</v>
      </c>
    </row>
    <row r="553" spans="1:17" x14ac:dyDescent="0.3">
      <c r="A553">
        <v>9</v>
      </c>
      <c r="B553" t="s">
        <v>44</v>
      </c>
      <c r="C553" s="1">
        <v>44870</v>
      </c>
      <c r="D553">
        <v>12</v>
      </c>
      <c r="E553" t="s">
        <v>138</v>
      </c>
      <c r="F553" t="s">
        <v>623</v>
      </c>
      <c r="G553" t="s">
        <v>17</v>
      </c>
      <c r="H553" t="s">
        <v>32</v>
      </c>
      <c r="I553">
        <v>525</v>
      </c>
      <c r="J553">
        <v>50</v>
      </c>
      <c r="K553" s="61">
        <v>0</v>
      </c>
      <c r="L553" s="61">
        <f t="shared" si="45"/>
        <v>-50</v>
      </c>
      <c r="M553" t="s">
        <v>556</v>
      </c>
      <c r="N553" t="s">
        <v>624</v>
      </c>
      <c r="O553">
        <f t="shared" si="49"/>
        <v>0</v>
      </c>
      <c r="P553">
        <f t="shared" si="47"/>
        <v>1</v>
      </c>
      <c r="Q553">
        <f t="shared" si="50"/>
        <v>0</v>
      </c>
    </row>
    <row r="554" spans="1:17" x14ac:dyDescent="0.3">
      <c r="A554">
        <v>9</v>
      </c>
      <c r="B554" t="s">
        <v>44</v>
      </c>
      <c r="C554" s="1">
        <v>44870</v>
      </c>
      <c r="D554">
        <v>12</v>
      </c>
      <c r="E554" t="s">
        <v>128</v>
      </c>
      <c r="F554" t="s">
        <v>53</v>
      </c>
      <c r="G554" t="s">
        <v>17</v>
      </c>
      <c r="H554" t="s">
        <v>28</v>
      </c>
      <c r="I554">
        <v>7.5</v>
      </c>
      <c r="J554">
        <v>100</v>
      </c>
      <c r="K554" s="61">
        <v>0</v>
      </c>
      <c r="L554" s="61">
        <f t="shared" si="45"/>
        <v>-100</v>
      </c>
      <c r="M554" t="s">
        <v>190</v>
      </c>
      <c r="N554" t="s">
        <v>595</v>
      </c>
      <c r="O554">
        <f t="shared" si="49"/>
        <v>0</v>
      </c>
      <c r="P554">
        <f t="shared" si="47"/>
        <v>1</v>
      </c>
      <c r="Q554">
        <f t="shared" si="50"/>
        <v>0</v>
      </c>
    </row>
    <row r="555" spans="1:17" x14ac:dyDescent="0.3">
      <c r="A555">
        <v>9</v>
      </c>
      <c r="B555" t="s">
        <v>44</v>
      </c>
      <c r="C555" s="1">
        <v>44870</v>
      </c>
      <c r="D555">
        <v>12</v>
      </c>
      <c r="E555" t="s">
        <v>128</v>
      </c>
      <c r="F555" t="s">
        <v>53</v>
      </c>
      <c r="G555" t="s">
        <v>17</v>
      </c>
      <c r="H555" t="s">
        <v>32</v>
      </c>
      <c r="I555">
        <v>250</v>
      </c>
      <c r="J555">
        <v>100</v>
      </c>
      <c r="K555" s="61">
        <v>0</v>
      </c>
      <c r="L555" s="61">
        <f t="shared" si="45"/>
        <v>-100</v>
      </c>
      <c r="M555" t="s">
        <v>381</v>
      </c>
      <c r="N555" t="s">
        <v>604</v>
      </c>
      <c r="O555">
        <f t="shared" si="49"/>
        <v>0</v>
      </c>
      <c r="P555">
        <f t="shared" si="47"/>
        <v>1</v>
      </c>
      <c r="Q555">
        <f t="shared" si="50"/>
        <v>0</v>
      </c>
    </row>
    <row r="556" spans="1:17" x14ac:dyDescent="0.3">
      <c r="A556">
        <v>9</v>
      </c>
      <c r="B556" t="s">
        <v>44</v>
      </c>
      <c r="C556" s="1">
        <v>44870</v>
      </c>
      <c r="D556">
        <v>12</v>
      </c>
      <c r="E556" t="s">
        <v>249</v>
      </c>
      <c r="F556" t="s">
        <v>229</v>
      </c>
      <c r="G556" t="s">
        <v>17</v>
      </c>
      <c r="H556" t="s">
        <v>28</v>
      </c>
      <c r="I556">
        <v>-3</v>
      </c>
      <c r="J556">
        <v>100</v>
      </c>
      <c r="K556" s="61">
        <v>0</v>
      </c>
      <c r="L556" s="61">
        <f t="shared" si="45"/>
        <v>-100</v>
      </c>
      <c r="M556" t="s">
        <v>190</v>
      </c>
      <c r="N556" t="s">
        <v>625</v>
      </c>
      <c r="O556">
        <f t="shared" si="49"/>
        <v>0</v>
      </c>
      <c r="P556">
        <f t="shared" si="47"/>
        <v>1</v>
      </c>
      <c r="Q556">
        <f t="shared" si="50"/>
        <v>0</v>
      </c>
    </row>
    <row r="557" spans="1:17" x14ac:dyDescent="0.3">
      <c r="A557">
        <v>9</v>
      </c>
      <c r="B557" t="s">
        <v>44</v>
      </c>
      <c r="C557" s="1">
        <v>44870</v>
      </c>
      <c r="D557">
        <v>12</v>
      </c>
      <c r="E557" t="s">
        <v>249</v>
      </c>
      <c r="F557" t="s">
        <v>229</v>
      </c>
      <c r="G557" t="s">
        <v>17</v>
      </c>
      <c r="H557" t="s">
        <v>32</v>
      </c>
      <c r="I557">
        <v>-145</v>
      </c>
      <c r="J557">
        <v>100</v>
      </c>
      <c r="K557" s="61">
        <v>0</v>
      </c>
      <c r="L557" s="61">
        <f t="shared" si="45"/>
        <v>-100</v>
      </c>
      <c r="M557" t="s">
        <v>381</v>
      </c>
      <c r="N557" t="s">
        <v>626</v>
      </c>
      <c r="O557">
        <f t="shared" si="49"/>
        <v>0</v>
      </c>
      <c r="P557">
        <f t="shared" si="47"/>
        <v>1</v>
      </c>
      <c r="Q557">
        <f t="shared" si="50"/>
        <v>0</v>
      </c>
    </row>
    <row r="558" spans="1:17" x14ac:dyDescent="0.3">
      <c r="A558">
        <v>9</v>
      </c>
      <c r="B558" t="s">
        <v>44</v>
      </c>
      <c r="C558" s="1">
        <v>44870</v>
      </c>
      <c r="D558">
        <v>12</v>
      </c>
      <c r="E558" t="s">
        <v>254</v>
      </c>
      <c r="F558" t="s">
        <v>121</v>
      </c>
      <c r="G558" t="s">
        <v>17</v>
      </c>
      <c r="H558" t="s">
        <v>28</v>
      </c>
      <c r="I558">
        <v>1</v>
      </c>
      <c r="J558">
        <v>100</v>
      </c>
      <c r="K558" s="61">
        <v>186.5</v>
      </c>
      <c r="L558" s="61">
        <f t="shared" si="45"/>
        <v>86.5</v>
      </c>
      <c r="M558" t="s">
        <v>381</v>
      </c>
      <c r="N558" t="s">
        <v>580</v>
      </c>
      <c r="O558">
        <f t="shared" si="49"/>
        <v>1</v>
      </c>
      <c r="P558">
        <f t="shared" si="47"/>
        <v>0</v>
      </c>
      <c r="Q558">
        <f t="shared" si="50"/>
        <v>0</v>
      </c>
    </row>
    <row r="559" spans="1:17" x14ac:dyDescent="0.3">
      <c r="A559">
        <v>9</v>
      </c>
      <c r="B559" t="s">
        <v>44</v>
      </c>
      <c r="C559" s="1">
        <v>44870</v>
      </c>
      <c r="D559">
        <v>12</v>
      </c>
      <c r="E559" t="s">
        <v>612</v>
      </c>
      <c r="F559" t="s">
        <v>89</v>
      </c>
      <c r="G559" t="s">
        <v>17</v>
      </c>
      <c r="H559" t="s">
        <v>20</v>
      </c>
      <c r="I559">
        <v>41</v>
      </c>
      <c r="J559">
        <v>100</v>
      </c>
      <c r="K559" s="61">
        <v>0</v>
      </c>
      <c r="L559" s="61">
        <f t="shared" si="45"/>
        <v>-100</v>
      </c>
      <c r="M559" t="s">
        <v>381</v>
      </c>
      <c r="N559" t="s">
        <v>627</v>
      </c>
      <c r="O559">
        <f t="shared" si="49"/>
        <v>0</v>
      </c>
      <c r="P559">
        <f t="shared" si="47"/>
        <v>1</v>
      </c>
      <c r="Q559">
        <f t="shared" si="50"/>
        <v>0</v>
      </c>
    </row>
    <row r="560" spans="1:17" x14ac:dyDescent="0.3">
      <c r="A560">
        <v>9</v>
      </c>
      <c r="B560" t="s">
        <v>44</v>
      </c>
      <c r="C560" s="1">
        <v>44870</v>
      </c>
      <c r="D560">
        <v>12</v>
      </c>
      <c r="E560" t="s">
        <v>226</v>
      </c>
      <c r="F560" t="s">
        <v>628</v>
      </c>
      <c r="G560" t="s">
        <v>17</v>
      </c>
      <c r="H560" t="s">
        <v>28</v>
      </c>
      <c r="I560">
        <v>3.5</v>
      </c>
      <c r="J560">
        <v>100</v>
      </c>
      <c r="K560" s="61">
        <v>190.91</v>
      </c>
      <c r="L560" s="61">
        <f t="shared" si="45"/>
        <v>90.91</v>
      </c>
      <c r="M560" t="s">
        <v>190</v>
      </c>
      <c r="N560" t="s">
        <v>610</v>
      </c>
      <c r="O560">
        <f t="shared" si="49"/>
        <v>1</v>
      </c>
      <c r="P560">
        <f t="shared" si="47"/>
        <v>0</v>
      </c>
      <c r="Q560">
        <f t="shared" si="50"/>
        <v>0</v>
      </c>
    </row>
    <row r="561" spans="1:17" x14ac:dyDescent="0.3">
      <c r="A561">
        <v>9</v>
      </c>
      <c r="B561" t="s">
        <v>44</v>
      </c>
      <c r="C561" s="1">
        <v>44870</v>
      </c>
      <c r="D561">
        <v>15</v>
      </c>
      <c r="E561" t="s">
        <v>122</v>
      </c>
      <c r="F561" t="s">
        <v>230</v>
      </c>
      <c r="G561" t="s">
        <v>17</v>
      </c>
      <c r="H561" t="s">
        <v>28</v>
      </c>
      <c r="I561">
        <v>-8</v>
      </c>
      <c r="J561">
        <v>250</v>
      </c>
      <c r="K561" s="61">
        <v>477.27</v>
      </c>
      <c r="L561" s="61">
        <f t="shared" si="45"/>
        <v>227.26999999999998</v>
      </c>
      <c r="M561" t="s">
        <v>190</v>
      </c>
      <c r="N561" t="s">
        <v>629</v>
      </c>
      <c r="O561">
        <f t="shared" si="49"/>
        <v>1</v>
      </c>
      <c r="P561">
        <f t="shared" si="47"/>
        <v>0</v>
      </c>
      <c r="Q561">
        <f t="shared" si="50"/>
        <v>0</v>
      </c>
    </row>
    <row r="562" spans="1:17" x14ac:dyDescent="0.3">
      <c r="A562">
        <v>9</v>
      </c>
      <c r="B562" t="s">
        <v>44</v>
      </c>
      <c r="C562" s="1">
        <v>44870</v>
      </c>
      <c r="D562">
        <v>15</v>
      </c>
      <c r="E562" t="s">
        <v>630</v>
      </c>
      <c r="F562" t="s">
        <v>61</v>
      </c>
      <c r="G562" t="s">
        <v>17</v>
      </c>
      <c r="H562" t="s">
        <v>28</v>
      </c>
      <c r="I562">
        <v>16.5</v>
      </c>
      <c r="J562">
        <v>100</v>
      </c>
      <c r="K562" s="61">
        <v>190.91</v>
      </c>
      <c r="L562" s="61">
        <f t="shared" si="45"/>
        <v>90.91</v>
      </c>
      <c r="M562" t="s">
        <v>556</v>
      </c>
      <c r="N562" t="s">
        <v>613</v>
      </c>
      <c r="O562">
        <f t="shared" si="49"/>
        <v>1</v>
      </c>
      <c r="P562">
        <f t="shared" si="47"/>
        <v>0</v>
      </c>
      <c r="Q562">
        <f t="shared" si="50"/>
        <v>0</v>
      </c>
    </row>
    <row r="563" spans="1:17" x14ac:dyDescent="0.3">
      <c r="A563">
        <v>9</v>
      </c>
      <c r="B563" t="s">
        <v>44</v>
      </c>
      <c r="C563" s="1">
        <v>44870</v>
      </c>
      <c r="D563">
        <v>15</v>
      </c>
      <c r="E563" t="s">
        <v>234</v>
      </c>
      <c r="F563" t="s">
        <v>623</v>
      </c>
      <c r="G563" t="s">
        <v>17</v>
      </c>
      <c r="H563" t="s">
        <v>32</v>
      </c>
      <c r="I563">
        <v>575</v>
      </c>
      <c r="J563">
        <v>50</v>
      </c>
      <c r="K563" s="61">
        <v>337.5</v>
      </c>
      <c r="L563" s="61">
        <f t="shared" si="45"/>
        <v>287.5</v>
      </c>
      <c r="M563" t="s">
        <v>190</v>
      </c>
      <c r="N563" t="s">
        <v>624</v>
      </c>
      <c r="O563">
        <f t="shared" si="49"/>
        <v>1</v>
      </c>
      <c r="P563">
        <f t="shared" si="47"/>
        <v>0</v>
      </c>
      <c r="Q563">
        <f t="shared" si="50"/>
        <v>0</v>
      </c>
    </row>
    <row r="564" spans="1:17" x14ac:dyDescent="0.3">
      <c r="A564">
        <v>9</v>
      </c>
      <c r="B564" t="s">
        <v>44</v>
      </c>
      <c r="C564" s="1">
        <v>44870</v>
      </c>
      <c r="D564">
        <v>15</v>
      </c>
      <c r="E564" t="s">
        <v>135</v>
      </c>
      <c r="F564" t="s">
        <v>118</v>
      </c>
      <c r="G564" t="s">
        <v>17</v>
      </c>
      <c r="H564" t="s">
        <v>28</v>
      </c>
      <c r="I564">
        <v>31.5</v>
      </c>
      <c r="J564">
        <v>100</v>
      </c>
      <c r="K564" s="61">
        <v>0</v>
      </c>
      <c r="L564" s="61">
        <f t="shared" si="45"/>
        <v>-100</v>
      </c>
      <c r="M564" t="s">
        <v>190</v>
      </c>
      <c r="N564" t="s">
        <v>631</v>
      </c>
      <c r="O564">
        <f t="shared" si="49"/>
        <v>0</v>
      </c>
      <c r="P564">
        <f t="shared" si="47"/>
        <v>1</v>
      </c>
      <c r="Q564">
        <f t="shared" si="50"/>
        <v>0</v>
      </c>
    </row>
    <row r="565" spans="1:17" x14ac:dyDescent="0.3">
      <c r="A565">
        <v>9</v>
      </c>
      <c r="B565" t="s">
        <v>44</v>
      </c>
      <c r="C565" s="1">
        <v>44870</v>
      </c>
      <c r="D565">
        <v>15</v>
      </c>
      <c r="E565" t="s">
        <v>86</v>
      </c>
      <c r="F565" t="s">
        <v>99</v>
      </c>
      <c r="G565" t="s">
        <v>17</v>
      </c>
      <c r="H565" t="s">
        <v>28</v>
      </c>
      <c r="I565">
        <v>1</v>
      </c>
      <c r="J565">
        <v>100</v>
      </c>
      <c r="K565" s="61">
        <v>0</v>
      </c>
      <c r="L565" s="61">
        <f t="shared" si="45"/>
        <v>-100</v>
      </c>
      <c r="M565" t="s">
        <v>190</v>
      </c>
      <c r="N565" t="s">
        <v>580</v>
      </c>
      <c r="O565">
        <f t="shared" si="49"/>
        <v>0</v>
      </c>
      <c r="P565">
        <f t="shared" si="47"/>
        <v>1</v>
      </c>
      <c r="Q565">
        <f t="shared" si="50"/>
        <v>0</v>
      </c>
    </row>
    <row r="566" spans="1:17" x14ac:dyDescent="0.3">
      <c r="A566">
        <v>9</v>
      </c>
      <c r="B566" t="s">
        <v>44</v>
      </c>
      <c r="C566" s="1">
        <v>44870</v>
      </c>
      <c r="D566">
        <v>15</v>
      </c>
      <c r="E566" t="s">
        <v>269</v>
      </c>
      <c r="F566" t="s">
        <v>87</v>
      </c>
      <c r="G566" t="s">
        <v>17</v>
      </c>
      <c r="H566" t="s">
        <v>28</v>
      </c>
      <c r="I566">
        <v>-3.5</v>
      </c>
      <c r="J566">
        <v>100</v>
      </c>
      <c r="K566" s="61">
        <v>0</v>
      </c>
      <c r="L566" s="61">
        <f t="shared" si="45"/>
        <v>-100</v>
      </c>
      <c r="M566" t="s">
        <v>381</v>
      </c>
      <c r="N566" t="s">
        <v>593</v>
      </c>
      <c r="O566">
        <f t="shared" si="49"/>
        <v>0</v>
      </c>
      <c r="P566">
        <f t="shared" si="47"/>
        <v>1</v>
      </c>
      <c r="Q566">
        <f t="shared" si="50"/>
        <v>0</v>
      </c>
    </row>
    <row r="567" spans="1:17" x14ac:dyDescent="0.3">
      <c r="A567">
        <v>9</v>
      </c>
      <c r="B567" t="s">
        <v>44</v>
      </c>
      <c r="C567" s="1">
        <v>44870</v>
      </c>
      <c r="D567">
        <v>15</v>
      </c>
      <c r="E567" t="s">
        <v>516</v>
      </c>
      <c r="F567" t="s">
        <v>506</v>
      </c>
      <c r="G567" t="s">
        <v>17</v>
      </c>
      <c r="H567" t="s">
        <v>28</v>
      </c>
      <c r="I567">
        <v>-6.5</v>
      </c>
      <c r="J567">
        <v>100</v>
      </c>
      <c r="K567" s="61">
        <v>190.91</v>
      </c>
      <c r="L567" s="61">
        <f t="shared" si="45"/>
        <v>90.91</v>
      </c>
      <c r="M567" t="s">
        <v>190</v>
      </c>
      <c r="N567" t="s">
        <v>643</v>
      </c>
      <c r="O567">
        <f t="shared" si="49"/>
        <v>1</v>
      </c>
      <c r="P567">
        <f t="shared" si="47"/>
        <v>0</v>
      </c>
      <c r="Q567">
        <f t="shared" si="50"/>
        <v>0</v>
      </c>
    </row>
    <row r="568" spans="1:17" x14ac:dyDescent="0.3">
      <c r="A568">
        <v>9</v>
      </c>
      <c r="B568" t="s">
        <v>44</v>
      </c>
      <c r="C568" s="1">
        <v>44870</v>
      </c>
      <c r="D568">
        <v>15</v>
      </c>
      <c r="E568" t="s">
        <v>57</v>
      </c>
      <c r="F568" t="s">
        <v>623</v>
      </c>
      <c r="G568" t="s">
        <v>17</v>
      </c>
      <c r="H568" t="s">
        <v>32</v>
      </c>
      <c r="I568">
        <v>525</v>
      </c>
      <c r="J568">
        <v>50</v>
      </c>
      <c r="K568" s="61">
        <v>0</v>
      </c>
      <c r="L568" s="61">
        <f t="shared" si="45"/>
        <v>-50</v>
      </c>
      <c r="M568" t="s">
        <v>190</v>
      </c>
      <c r="N568" t="s">
        <v>642</v>
      </c>
      <c r="O568">
        <f t="shared" si="49"/>
        <v>0</v>
      </c>
      <c r="P568">
        <f t="shared" si="47"/>
        <v>1</v>
      </c>
      <c r="Q568">
        <f t="shared" si="50"/>
        <v>0</v>
      </c>
    </row>
    <row r="569" spans="1:17" x14ac:dyDescent="0.3">
      <c r="A569">
        <v>9</v>
      </c>
      <c r="B569" t="s">
        <v>44</v>
      </c>
      <c r="C569" s="1">
        <v>44870</v>
      </c>
      <c r="D569">
        <v>15</v>
      </c>
      <c r="E569" t="s">
        <v>57</v>
      </c>
      <c r="F569" t="s">
        <v>45</v>
      </c>
      <c r="G569" t="s">
        <v>17</v>
      </c>
      <c r="H569" t="s">
        <v>28</v>
      </c>
      <c r="I569">
        <v>14.5</v>
      </c>
      <c r="J569">
        <v>100</v>
      </c>
      <c r="K569" s="61">
        <v>0</v>
      </c>
      <c r="L569" s="61">
        <f t="shared" si="45"/>
        <v>-100</v>
      </c>
      <c r="M569" t="s">
        <v>556</v>
      </c>
      <c r="N569" t="s">
        <v>642</v>
      </c>
      <c r="O569">
        <f t="shared" si="49"/>
        <v>0</v>
      </c>
      <c r="P569">
        <f t="shared" si="47"/>
        <v>1</v>
      </c>
      <c r="Q569">
        <f t="shared" si="50"/>
        <v>0</v>
      </c>
    </row>
    <row r="570" spans="1:17" x14ac:dyDescent="0.3">
      <c r="A570">
        <v>9</v>
      </c>
      <c r="B570" t="s">
        <v>44</v>
      </c>
      <c r="C570" s="1">
        <v>44870</v>
      </c>
      <c r="D570">
        <v>15</v>
      </c>
      <c r="E570" t="s">
        <v>57</v>
      </c>
      <c r="F570" t="s">
        <v>45</v>
      </c>
      <c r="G570" t="s">
        <v>17</v>
      </c>
      <c r="H570" t="s">
        <v>20</v>
      </c>
      <c r="I570">
        <v>42.5</v>
      </c>
      <c r="J570">
        <v>100</v>
      </c>
      <c r="K570" s="61">
        <v>190.9</v>
      </c>
      <c r="L570" s="61">
        <f t="shared" si="45"/>
        <v>90.9</v>
      </c>
      <c r="M570" t="s">
        <v>381</v>
      </c>
      <c r="N570" t="s">
        <v>642</v>
      </c>
      <c r="O570">
        <f t="shared" si="49"/>
        <v>1</v>
      </c>
      <c r="P570">
        <f t="shared" si="47"/>
        <v>0</v>
      </c>
      <c r="Q570">
        <f t="shared" si="50"/>
        <v>0</v>
      </c>
    </row>
    <row r="571" spans="1:17" x14ac:dyDescent="0.3">
      <c r="A571">
        <v>9</v>
      </c>
      <c r="B571" t="s">
        <v>44</v>
      </c>
      <c r="C571" s="1">
        <v>44870</v>
      </c>
      <c r="D571">
        <v>15</v>
      </c>
      <c r="E571" t="s">
        <v>644</v>
      </c>
      <c r="F571" t="s">
        <v>645</v>
      </c>
      <c r="G571" t="s">
        <v>17</v>
      </c>
      <c r="H571" t="s">
        <v>28</v>
      </c>
      <c r="I571">
        <v>-3.5</v>
      </c>
      <c r="J571">
        <v>100</v>
      </c>
      <c r="K571" s="61">
        <v>190.9</v>
      </c>
      <c r="L571" s="61">
        <f t="shared" si="45"/>
        <v>90.9</v>
      </c>
      <c r="M571" t="s">
        <v>190</v>
      </c>
      <c r="N571" t="s">
        <v>646</v>
      </c>
      <c r="O571">
        <f t="shared" si="49"/>
        <v>1</v>
      </c>
      <c r="P571">
        <f t="shared" si="47"/>
        <v>0</v>
      </c>
      <c r="Q571">
        <f t="shared" si="50"/>
        <v>0</v>
      </c>
    </row>
    <row r="572" spans="1:17" x14ac:dyDescent="0.3">
      <c r="A572">
        <v>9</v>
      </c>
      <c r="B572" t="s">
        <v>44</v>
      </c>
      <c r="C572" s="1">
        <v>44870</v>
      </c>
      <c r="D572">
        <v>19</v>
      </c>
      <c r="E572" t="s">
        <v>273</v>
      </c>
      <c r="F572" t="s">
        <v>346</v>
      </c>
      <c r="G572" t="s">
        <v>17</v>
      </c>
      <c r="H572" t="s">
        <v>20</v>
      </c>
      <c r="I572">
        <v>54</v>
      </c>
      <c r="J572">
        <v>100</v>
      </c>
      <c r="K572" s="61">
        <v>190.9</v>
      </c>
      <c r="L572" s="61">
        <f t="shared" si="45"/>
        <v>90.9</v>
      </c>
      <c r="M572" t="s">
        <v>381</v>
      </c>
      <c r="N572" t="s">
        <v>650</v>
      </c>
      <c r="O572">
        <f t="shared" si="49"/>
        <v>1</v>
      </c>
      <c r="P572">
        <f t="shared" si="47"/>
        <v>0</v>
      </c>
      <c r="Q572">
        <f t="shared" si="50"/>
        <v>0</v>
      </c>
    </row>
    <row r="573" spans="1:17" x14ac:dyDescent="0.3">
      <c r="A573">
        <v>9</v>
      </c>
      <c r="B573" t="s">
        <v>44</v>
      </c>
      <c r="C573" s="1">
        <v>44870</v>
      </c>
      <c r="D573">
        <v>19</v>
      </c>
      <c r="E573" t="s">
        <v>647</v>
      </c>
      <c r="F573" t="s">
        <v>46</v>
      </c>
      <c r="G573" t="s">
        <v>17</v>
      </c>
      <c r="H573" t="s">
        <v>28</v>
      </c>
      <c r="I573">
        <v>-8</v>
      </c>
      <c r="J573">
        <v>100</v>
      </c>
      <c r="K573" s="61">
        <v>0</v>
      </c>
      <c r="L573" s="61">
        <f t="shared" si="45"/>
        <v>-100</v>
      </c>
      <c r="M573" t="s">
        <v>556</v>
      </c>
      <c r="N573" t="s">
        <v>648</v>
      </c>
      <c r="O573">
        <f t="shared" si="49"/>
        <v>0</v>
      </c>
      <c r="P573">
        <f t="shared" si="47"/>
        <v>1</v>
      </c>
      <c r="Q573">
        <f t="shared" si="50"/>
        <v>0</v>
      </c>
    </row>
    <row r="574" spans="1:17" x14ac:dyDescent="0.3">
      <c r="A574">
        <v>9</v>
      </c>
      <c r="B574" t="s">
        <v>44</v>
      </c>
      <c r="C574" s="1">
        <v>44870</v>
      </c>
      <c r="D574">
        <v>19</v>
      </c>
      <c r="E574" t="s">
        <v>390</v>
      </c>
      <c r="F574" t="s">
        <v>256</v>
      </c>
      <c r="G574" t="s">
        <v>17</v>
      </c>
      <c r="H574" t="s">
        <v>28</v>
      </c>
      <c r="I574">
        <v>-13.5</v>
      </c>
      <c r="J574">
        <v>100</v>
      </c>
      <c r="K574" s="61">
        <v>0</v>
      </c>
      <c r="L574" s="61">
        <f t="shared" si="45"/>
        <v>-100</v>
      </c>
      <c r="M574" t="s">
        <v>381</v>
      </c>
      <c r="N574" t="s">
        <v>632</v>
      </c>
      <c r="O574">
        <f t="shared" si="49"/>
        <v>0</v>
      </c>
      <c r="P574">
        <f t="shared" si="47"/>
        <v>1</v>
      </c>
      <c r="Q574">
        <f t="shared" si="50"/>
        <v>0</v>
      </c>
    </row>
    <row r="575" spans="1:17" x14ac:dyDescent="0.3">
      <c r="A575">
        <v>9</v>
      </c>
      <c r="B575" t="s">
        <v>44</v>
      </c>
      <c r="C575" s="1">
        <v>44870</v>
      </c>
      <c r="D575">
        <v>19</v>
      </c>
      <c r="E575" t="s">
        <v>251</v>
      </c>
      <c r="F575" t="s">
        <v>79</v>
      </c>
      <c r="G575" t="s">
        <v>17</v>
      </c>
      <c r="H575" t="s">
        <v>28</v>
      </c>
      <c r="I575">
        <v>26</v>
      </c>
      <c r="J575">
        <v>100</v>
      </c>
      <c r="K575" s="61">
        <v>0</v>
      </c>
      <c r="L575" s="61">
        <f t="shared" si="45"/>
        <v>-100</v>
      </c>
      <c r="M575" t="s">
        <v>556</v>
      </c>
      <c r="N575" t="s">
        <v>611</v>
      </c>
      <c r="O575">
        <f t="shared" si="49"/>
        <v>0</v>
      </c>
      <c r="P575">
        <f t="shared" si="47"/>
        <v>1</v>
      </c>
      <c r="Q575">
        <f t="shared" si="50"/>
        <v>0</v>
      </c>
    </row>
    <row r="576" spans="1:17" x14ac:dyDescent="0.3">
      <c r="A576">
        <v>9</v>
      </c>
      <c r="B576" t="s">
        <v>44</v>
      </c>
      <c r="C576" s="1">
        <v>44870</v>
      </c>
      <c r="D576">
        <v>19</v>
      </c>
      <c r="E576" t="s">
        <v>132</v>
      </c>
      <c r="F576" t="s">
        <v>241</v>
      </c>
      <c r="G576" t="s">
        <v>17</v>
      </c>
      <c r="H576" t="s">
        <v>28</v>
      </c>
      <c r="I576">
        <v>-3.5</v>
      </c>
      <c r="J576">
        <v>100</v>
      </c>
      <c r="K576" s="61">
        <v>0</v>
      </c>
      <c r="L576" s="61">
        <f t="shared" si="45"/>
        <v>-100</v>
      </c>
      <c r="M576" t="s">
        <v>190</v>
      </c>
      <c r="N576" t="s">
        <v>633</v>
      </c>
      <c r="O576">
        <f t="shared" si="49"/>
        <v>0</v>
      </c>
      <c r="P576">
        <f t="shared" si="47"/>
        <v>1</v>
      </c>
      <c r="Q576">
        <f t="shared" si="50"/>
        <v>0</v>
      </c>
    </row>
    <row r="577" spans="1:17" x14ac:dyDescent="0.3">
      <c r="A577">
        <v>9</v>
      </c>
      <c r="B577" t="s">
        <v>44</v>
      </c>
      <c r="C577" s="1">
        <v>44870</v>
      </c>
      <c r="D577">
        <v>19</v>
      </c>
      <c r="E577" t="s">
        <v>132</v>
      </c>
      <c r="F577" t="s">
        <v>241</v>
      </c>
      <c r="G577" t="s">
        <v>17</v>
      </c>
      <c r="H577" t="s">
        <v>20</v>
      </c>
      <c r="I577">
        <v>44.5</v>
      </c>
      <c r="J577">
        <v>100</v>
      </c>
      <c r="K577" s="61">
        <v>0</v>
      </c>
      <c r="L577" s="61">
        <f t="shared" si="45"/>
        <v>-100</v>
      </c>
      <c r="M577" t="s">
        <v>190</v>
      </c>
      <c r="N577" t="s">
        <v>588</v>
      </c>
      <c r="O577">
        <f t="shared" si="49"/>
        <v>0</v>
      </c>
      <c r="P577">
        <f t="shared" si="47"/>
        <v>1</v>
      </c>
      <c r="Q577">
        <f t="shared" si="50"/>
        <v>0</v>
      </c>
    </row>
    <row r="578" spans="1:17" x14ac:dyDescent="0.3">
      <c r="A578">
        <v>9</v>
      </c>
      <c r="B578" t="s">
        <v>44</v>
      </c>
      <c r="C578" s="1">
        <v>44870</v>
      </c>
      <c r="D578">
        <v>19</v>
      </c>
      <c r="E578" t="s">
        <v>133</v>
      </c>
      <c r="F578" t="s">
        <v>212</v>
      </c>
      <c r="G578" t="s">
        <v>17</v>
      </c>
      <c r="H578" t="s">
        <v>32</v>
      </c>
      <c r="I578">
        <v>140</v>
      </c>
      <c r="J578">
        <v>0</v>
      </c>
      <c r="K578" s="61">
        <v>0</v>
      </c>
      <c r="L578" s="61">
        <f>K578-J578</f>
        <v>0</v>
      </c>
      <c r="M578" t="s">
        <v>381</v>
      </c>
      <c r="N578" t="s">
        <v>649</v>
      </c>
      <c r="O578">
        <f t="shared" si="49"/>
        <v>0</v>
      </c>
      <c r="P578">
        <f t="shared" si="47"/>
        <v>0</v>
      </c>
      <c r="Q578">
        <f t="shared" si="50"/>
        <v>1</v>
      </c>
    </row>
    <row r="579" spans="1:17" x14ac:dyDescent="0.3">
      <c r="A579">
        <v>9</v>
      </c>
      <c r="B579" t="s">
        <v>44</v>
      </c>
      <c r="C579" s="1">
        <v>44870</v>
      </c>
      <c r="D579">
        <v>19</v>
      </c>
      <c r="E579" t="s">
        <v>133</v>
      </c>
      <c r="F579" t="s">
        <v>212</v>
      </c>
      <c r="G579" t="s">
        <v>17</v>
      </c>
      <c r="H579" t="s">
        <v>28</v>
      </c>
      <c r="I579">
        <v>3</v>
      </c>
      <c r="J579">
        <v>200</v>
      </c>
      <c r="K579" s="61">
        <f>195.23*2</f>
        <v>390.46</v>
      </c>
      <c r="L579" s="61">
        <f>K579-J579</f>
        <v>190.45999999999998</v>
      </c>
      <c r="M579" t="s">
        <v>381</v>
      </c>
      <c r="N579" t="s">
        <v>610</v>
      </c>
      <c r="O579">
        <f t="shared" si="49"/>
        <v>1</v>
      </c>
      <c r="P579">
        <f t="shared" si="47"/>
        <v>0</v>
      </c>
      <c r="Q579">
        <f t="shared" si="50"/>
        <v>0</v>
      </c>
    </row>
    <row r="580" spans="1:17" x14ac:dyDescent="0.3">
      <c r="A580">
        <v>9</v>
      </c>
      <c r="B580" t="s">
        <v>44</v>
      </c>
      <c r="C580" s="1">
        <v>44870</v>
      </c>
      <c r="D580">
        <v>19</v>
      </c>
      <c r="E580" t="s">
        <v>212</v>
      </c>
      <c r="F580" t="s">
        <v>133</v>
      </c>
      <c r="G580" t="s">
        <v>17</v>
      </c>
      <c r="H580" t="s">
        <v>20</v>
      </c>
      <c r="I580">
        <v>54.5</v>
      </c>
      <c r="J580">
        <v>100</v>
      </c>
      <c r="K580" s="61">
        <v>186.96</v>
      </c>
      <c r="L580" s="61">
        <f t="shared" si="45"/>
        <v>86.960000000000008</v>
      </c>
      <c r="M580" t="s">
        <v>190</v>
      </c>
      <c r="N580" t="s">
        <v>634</v>
      </c>
      <c r="O580">
        <f t="shared" si="49"/>
        <v>1</v>
      </c>
      <c r="P580">
        <f t="shared" si="47"/>
        <v>0</v>
      </c>
      <c r="Q580">
        <f t="shared" si="50"/>
        <v>0</v>
      </c>
    </row>
    <row r="581" spans="1:17" x14ac:dyDescent="0.3">
      <c r="A581">
        <v>9</v>
      </c>
      <c r="B581" t="s">
        <v>44</v>
      </c>
      <c r="C581" s="1">
        <v>44870</v>
      </c>
      <c r="D581">
        <v>19</v>
      </c>
      <c r="E581" t="s">
        <v>58</v>
      </c>
      <c r="F581" t="s">
        <v>569</v>
      </c>
      <c r="G581" t="s">
        <v>17</v>
      </c>
      <c r="H581" t="s">
        <v>28</v>
      </c>
      <c r="I581">
        <v>5.5</v>
      </c>
      <c r="J581">
        <v>100</v>
      </c>
      <c r="K581" s="61">
        <v>190.91</v>
      </c>
      <c r="L581" s="61">
        <f t="shared" si="45"/>
        <v>90.91</v>
      </c>
      <c r="M581" t="s">
        <v>556</v>
      </c>
      <c r="N581" t="s">
        <v>635</v>
      </c>
      <c r="O581">
        <f t="shared" si="49"/>
        <v>1</v>
      </c>
      <c r="P581">
        <f t="shared" si="47"/>
        <v>0</v>
      </c>
      <c r="Q581">
        <f t="shared" si="50"/>
        <v>0</v>
      </c>
    </row>
    <row r="582" spans="1:17" x14ac:dyDescent="0.3">
      <c r="A582">
        <v>9</v>
      </c>
      <c r="B582" t="s">
        <v>44</v>
      </c>
      <c r="C582" s="1">
        <v>44870</v>
      </c>
      <c r="D582">
        <v>19</v>
      </c>
      <c r="E582" t="s">
        <v>564</v>
      </c>
      <c r="F582" t="s">
        <v>47</v>
      </c>
      <c r="G582" t="s">
        <v>17</v>
      </c>
      <c r="H582" t="s">
        <v>28</v>
      </c>
      <c r="I582">
        <v>11</v>
      </c>
      <c r="J582">
        <v>100</v>
      </c>
      <c r="K582" s="61">
        <v>0</v>
      </c>
      <c r="L582" s="61">
        <f t="shared" si="45"/>
        <v>-100</v>
      </c>
      <c r="M582" t="s">
        <v>556</v>
      </c>
      <c r="N582" t="s">
        <v>571</v>
      </c>
      <c r="O582">
        <f t="shared" si="49"/>
        <v>0</v>
      </c>
      <c r="P582">
        <f t="shared" si="47"/>
        <v>1</v>
      </c>
      <c r="Q582">
        <f t="shared" si="50"/>
        <v>0</v>
      </c>
    </row>
    <row r="583" spans="1:17" x14ac:dyDescent="0.3">
      <c r="A583">
        <v>9</v>
      </c>
      <c r="B583" t="s">
        <v>44</v>
      </c>
      <c r="C583" s="1">
        <v>44870</v>
      </c>
      <c r="D583">
        <v>19</v>
      </c>
      <c r="E583" t="s">
        <v>564</v>
      </c>
      <c r="F583" t="s">
        <v>47</v>
      </c>
      <c r="G583" t="s">
        <v>17</v>
      </c>
      <c r="H583" t="s">
        <v>28</v>
      </c>
      <c r="I583">
        <v>11.5</v>
      </c>
      <c r="J583">
        <v>100</v>
      </c>
      <c r="K583" s="61">
        <v>0</v>
      </c>
      <c r="L583" s="61">
        <f t="shared" si="45"/>
        <v>-100</v>
      </c>
      <c r="M583" t="s">
        <v>190</v>
      </c>
      <c r="N583" t="s">
        <v>571</v>
      </c>
      <c r="O583">
        <f t="shared" si="49"/>
        <v>0</v>
      </c>
      <c r="P583">
        <f t="shared" si="47"/>
        <v>1</v>
      </c>
      <c r="Q583">
        <f t="shared" si="50"/>
        <v>0</v>
      </c>
    </row>
    <row r="584" spans="1:17" x14ac:dyDescent="0.3">
      <c r="A584">
        <v>9</v>
      </c>
      <c r="B584" t="s">
        <v>44</v>
      </c>
      <c r="C584" s="1">
        <v>44870</v>
      </c>
      <c r="D584">
        <v>19</v>
      </c>
      <c r="E584" t="s">
        <v>564</v>
      </c>
      <c r="F584" t="s">
        <v>623</v>
      </c>
      <c r="G584" t="s">
        <v>17</v>
      </c>
      <c r="H584" t="s">
        <v>32</v>
      </c>
      <c r="I584">
        <v>320</v>
      </c>
      <c r="J584">
        <v>50</v>
      </c>
      <c r="K584" s="61">
        <v>0</v>
      </c>
      <c r="L584" s="61">
        <f t="shared" si="45"/>
        <v>-50</v>
      </c>
      <c r="M584" t="s">
        <v>381</v>
      </c>
      <c r="N584" t="s">
        <v>196</v>
      </c>
      <c r="O584">
        <f t="shared" si="49"/>
        <v>0</v>
      </c>
      <c r="P584">
        <f t="shared" si="47"/>
        <v>1</v>
      </c>
      <c r="Q584">
        <f t="shared" si="50"/>
        <v>0</v>
      </c>
    </row>
    <row r="585" spans="1:17" x14ac:dyDescent="0.3">
      <c r="A585">
        <v>9</v>
      </c>
      <c r="B585" t="s">
        <v>44</v>
      </c>
      <c r="C585" s="1">
        <v>44870</v>
      </c>
      <c r="D585">
        <v>19</v>
      </c>
      <c r="E585" t="s">
        <v>564</v>
      </c>
      <c r="F585" t="s">
        <v>47</v>
      </c>
      <c r="G585" t="s">
        <v>17</v>
      </c>
      <c r="H585" t="s">
        <v>20</v>
      </c>
      <c r="I585">
        <v>67</v>
      </c>
      <c r="J585">
        <v>100</v>
      </c>
      <c r="K585" s="61">
        <v>0</v>
      </c>
      <c r="L585" s="61">
        <f t="shared" si="45"/>
        <v>-100</v>
      </c>
      <c r="M585" t="s">
        <v>190</v>
      </c>
      <c r="N585" t="s">
        <v>636</v>
      </c>
      <c r="O585">
        <f t="shared" si="49"/>
        <v>0</v>
      </c>
      <c r="P585">
        <f t="shared" si="47"/>
        <v>1</v>
      </c>
      <c r="Q585">
        <f t="shared" si="50"/>
        <v>0</v>
      </c>
    </row>
    <row r="586" spans="1:17" x14ac:dyDescent="0.3">
      <c r="A586">
        <v>9</v>
      </c>
      <c r="B586" t="s">
        <v>44</v>
      </c>
      <c r="C586" s="1">
        <v>44870</v>
      </c>
      <c r="D586">
        <v>19</v>
      </c>
      <c r="E586" t="s">
        <v>73</v>
      </c>
      <c r="F586" t="s">
        <v>129</v>
      </c>
      <c r="G586" t="s">
        <v>17</v>
      </c>
      <c r="H586" t="s">
        <v>28</v>
      </c>
      <c r="I586">
        <v>3</v>
      </c>
      <c r="J586">
        <v>100</v>
      </c>
      <c r="K586" s="61">
        <v>0</v>
      </c>
      <c r="L586" s="61">
        <f t="shared" si="45"/>
        <v>-100</v>
      </c>
      <c r="M586" t="s">
        <v>381</v>
      </c>
      <c r="N586" t="s">
        <v>642</v>
      </c>
      <c r="O586">
        <f t="shared" si="49"/>
        <v>0</v>
      </c>
      <c r="P586">
        <f t="shared" si="47"/>
        <v>1</v>
      </c>
      <c r="Q586">
        <f t="shared" si="50"/>
        <v>0</v>
      </c>
    </row>
    <row r="587" spans="1:17" x14ac:dyDescent="0.3">
      <c r="A587">
        <v>9</v>
      </c>
      <c r="B587" t="s">
        <v>44</v>
      </c>
      <c r="C587" s="1">
        <v>44870</v>
      </c>
      <c r="D587">
        <v>19</v>
      </c>
      <c r="E587" t="s">
        <v>347</v>
      </c>
      <c r="F587" t="s">
        <v>266</v>
      </c>
      <c r="G587" t="s">
        <v>17</v>
      </c>
      <c r="H587" t="s">
        <v>28</v>
      </c>
      <c r="I587">
        <v>-27</v>
      </c>
      <c r="J587">
        <v>100</v>
      </c>
      <c r="K587" s="61">
        <v>190.9</v>
      </c>
      <c r="L587" s="61">
        <f t="shared" si="45"/>
        <v>90.9</v>
      </c>
      <c r="M587" t="s">
        <v>381</v>
      </c>
      <c r="N587" t="s">
        <v>637</v>
      </c>
      <c r="O587">
        <f t="shared" si="49"/>
        <v>1</v>
      </c>
      <c r="P587">
        <f t="shared" si="47"/>
        <v>0</v>
      </c>
      <c r="Q587">
        <f t="shared" si="50"/>
        <v>0</v>
      </c>
    </row>
    <row r="588" spans="1:17" x14ac:dyDescent="0.3">
      <c r="A588">
        <v>9</v>
      </c>
      <c r="B588" t="s">
        <v>140</v>
      </c>
      <c r="C588" s="1">
        <v>44868</v>
      </c>
      <c r="D588">
        <v>20</v>
      </c>
      <c r="E588" t="s">
        <v>158</v>
      </c>
      <c r="F588" t="s">
        <v>162</v>
      </c>
      <c r="G588" t="s">
        <v>17</v>
      </c>
      <c r="H588" t="s">
        <v>28</v>
      </c>
      <c r="I588">
        <v>14</v>
      </c>
      <c r="J588">
        <v>100</v>
      </c>
      <c r="K588" s="61">
        <v>186.95</v>
      </c>
      <c r="L588" s="61">
        <f t="shared" si="45"/>
        <v>86.949999999999989</v>
      </c>
      <c r="M588" t="s">
        <v>381</v>
      </c>
      <c r="N588" t="s">
        <v>638</v>
      </c>
      <c r="O588">
        <f t="shared" si="49"/>
        <v>1</v>
      </c>
      <c r="P588">
        <f t="shared" si="47"/>
        <v>0</v>
      </c>
      <c r="Q588">
        <f t="shared" si="50"/>
        <v>0</v>
      </c>
    </row>
    <row r="589" spans="1:17" x14ac:dyDescent="0.3">
      <c r="A589">
        <v>9</v>
      </c>
      <c r="B589" t="s">
        <v>140</v>
      </c>
      <c r="C589" s="1">
        <v>44868</v>
      </c>
      <c r="D589">
        <v>20</v>
      </c>
      <c r="E589" t="s">
        <v>158</v>
      </c>
      <c r="F589" t="s">
        <v>623</v>
      </c>
      <c r="G589" t="s">
        <v>17</v>
      </c>
      <c r="H589" t="s">
        <v>32</v>
      </c>
      <c r="I589">
        <v>600</v>
      </c>
      <c r="J589">
        <v>50</v>
      </c>
      <c r="K589" s="61">
        <v>0</v>
      </c>
      <c r="L589" s="61">
        <f t="shared" si="45"/>
        <v>-50</v>
      </c>
      <c r="M589" t="s">
        <v>381</v>
      </c>
      <c r="N589" t="s">
        <v>639</v>
      </c>
      <c r="O589">
        <f t="shared" si="49"/>
        <v>0</v>
      </c>
      <c r="P589">
        <f t="shared" si="47"/>
        <v>1</v>
      </c>
      <c r="Q589">
        <f t="shared" si="50"/>
        <v>0</v>
      </c>
    </row>
    <row r="590" spans="1:17" x14ac:dyDescent="0.3">
      <c r="A590">
        <v>9</v>
      </c>
      <c r="B590" t="s">
        <v>140</v>
      </c>
      <c r="C590" s="1">
        <v>44868</v>
      </c>
      <c r="D590">
        <v>20</v>
      </c>
      <c r="E590" t="s">
        <v>162</v>
      </c>
      <c r="G590" t="s">
        <v>17</v>
      </c>
      <c r="H590" t="s">
        <v>302</v>
      </c>
      <c r="I590">
        <v>29.5</v>
      </c>
      <c r="J590">
        <v>100</v>
      </c>
      <c r="K590" s="61">
        <v>200</v>
      </c>
      <c r="L590" s="61">
        <f t="shared" si="45"/>
        <v>100</v>
      </c>
      <c r="M590" t="s">
        <v>381</v>
      </c>
      <c r="N590" t="s">
        <v>640</v>
      </c>
      <c r="O590">
        <f t="shared" si="49"/>
        <v>1</v>
      </c>
      <c r="P590">
        <f t="shared" si="47"/>
        <v>0</v>
      </c>
      <c r="Q590">
        <f t="shared" si="50"/>
        <v>0</v>
      </c>
    </row>
    <row r="591" spans="1:17" x14ac:dyDescent="0.3">
      <c r="A591">
        <v>9</v>
      </c>
      <c r="B591" t="s">
        <v>140</v>
      </c>
      <c r="C591" s="1">
        <v>44871</v>
      </c>
      <c r="D591">
        <v>13</v>
      </c>
      <c r="E591" t="s">
        <v>479</v>
      </c>
      <c r="F591" t="s">
        <v>144</v>
      </c>
      <c r="G591" t="s">
        <v>17</v>
      </c>
      <c r="H591" t="s">
        <v>28</v>
      </c>
      <c r="I591">
        <v>3</v>
      </c>
      <c r="J591">
        <v>100</v>
      </c>
      <c r="K591" s="61">
        <v>100</v>
      </c>
      <c r="L591" s="61">
        <f t="shared" si="45"/>
        <v>0</v>
      </c>
      <c r="M591" t="s">
        <v>190</v>
      </c>
      <c r="N591" t="s">
        <v>610</v>
      </c>
      <c r="O591">
        <f t="shared" si="49"/>
        <v>0</v>
      </c>
      <c r="P591">
        <f t="shared" si="47"/>
        <v>0</v>
      </c>
      <c r="Q591">
        <f t="shared" si="50"/>
        <v>1</v>
      </c>
    </row>
    <row r="592" spans="1:17" x14ac:dyDescent="0.3">
      <c r="A592">
        <v>9</v>
      </c>
      <c r="B592" t="s">
        <v>140</v>
      </c>
      <c r="C592" s="1">
        <v>44871</v>
      </c>
      <c r="D592">
        <v>13</v>
      </c>
      <c r="E592" t="s">
        <v>351</v>
      </c>
      <c r="F592" t="s">
        <v>151</v>
      </c>
      <c r="G592" t="s">
        <v>17</v>
      </c>
      <c r="H592" t="s">
        <v>28</v>
      </c>
      <c r="I592">
        <v>11.5</v>
      </c>
      <c r="J592">
        <v>100</v>
      </c>
      <c r="K592" s="61">
        <v>190.91</v>
      </c>
      <c r="L592" s="61">
        <f t="shared" si="45"/>
        <v>90.91</v>
      </c>
      <c r="M592" t="s">
        <v>190</v>
      </c>
      <c r="N592" t="s">
        <v>571</v>
      </c>
      <c r="O592">
        <f t="shared" si="49"/>
        <v>1</v>
      </c>
      <c r="P592">
        <f t="shared" si="47"/>
        <v>0</v>
      </c>
      <c r="Q592">
        <f t="shared" si="50"/>
        <v>0</v>
      </c>
    </row>
    <row r="593" spans="1:17" x14ac:dyDescent="0.3">
      <c r="A593">
        <v>9</v>
      </c>
      <c r="B593" t="s">
        <v>140</v>
      </c>
      <c r="C593" s="1">
        <v>44870</v>
      </c>
      <c r="D593">
        <v>13</v>
      </c>
      <c r="E593" t="s">
        <v>351</v>
      </c>
      <c r="F593" t="s">
        <v>623</v>
      </c>
      <c r="G593" t="s">
        <v>17</v>
      </c>
      <c r="H593" t="s">
        <v>32</v>
      </c>
      <c r="I593">
        <v>425</v>
      </c>
      <c r="J593">
        <v>50</v>
      </c>
      <c r="K593" s="61">
        <v>262.5</v>
      </c>
      <c r="L593" s="61">
        <f t="shared" si="45"/>
        <v>212.5</v>
      </c>
      <c r="M593" t="s">
        <v>190</v>
      </c>
      <c r="N593" t="s">
        <v>639</v>
      </c>
      <c r="O593">
        <f t="shared" si="49"/>
        <v>1</v>
      </c>
      <c r="P593">
        <f t="shared" si="47"/>
        <v>0</v>
      </c>
      <c r="Q593">
        <f t="shared" si="50"/>
        <v>0</v>
      </c>
    </row>
    <row r="594" spans="1:17" x14ac:dyDescent="0.3">
      <c r="A594">
        <v>9</v>
      </c>
      <c r="B594" t="s">
        <v>140</v>
      </c>
      <c r="C594" s="1">
        <v>44871</v>
      </c>
      <c r="D594">
        <v>13</v>
      </c>
      <c r="E594" t="s">
        <v>151</v>
      </c>
      <c r="G594" t="s">
        <v>17</v>
      </c>
      <c r="H594" t="s">
        <v>302</v>
      </c>
      <c r="I594">
        <v>28.5</v>
      </c>
      <c r="J594">
        <v>100</v>
      </c>
      <c r="K594" s="61">
        <v>195.23</v>
      </c>
      <c r="L594" s="61">
        <f t="shared" si="45"/>
        <v>95.22999999999999</v>
      </c>
      <c r="M594" t="s">
        <v>381</v>
      </c>
      <c r="N594" t="s">
        <v>640</v>
      </c>
      <c r="O594">
        <f t="shared" si="49"/>
        <v>1</v>
      </c>
      <c r="P594">
        <f t="shared" si="47"/>
        <v>0</v>
      </c>
      <c r="Q594">
        <f t="shared" si="50"/>
        <v>0</v>
      </c>
    </row>
    <row r="595" spans="1:17" x14ac:dyDescent="0.3">
      <c r="A595">
        <v>9</v>
      </c>
      <c r="B595" t="s">
        <v>140</v>
      </c>
      <c r="C595" s="1">
        <v>44871</v>
      </c>
      <c r="D595">
        <v>13</v>
      </c>
      <c r="E595" t="s">
        <v>356</v>
      </c>
      <c r="F595" t="s">
        <v>169</v>
      </c>
      <c r="G595" t="s">
        <v>17</v>
      </c>
      <c r="H595" t="s">
        <v>24</v>
      </c>
      <c r="I595">
        <v>40.5</v>
      </c>
      <c r="J595">
        <v>100</v>
      </c>
      <c r="K595" s="61">
        <v>0</v>
      </c>
      <c r="L595" s="61">
        <f t="shared" si="45"/>
        <v>-100</v>
      </c>
      <c r="M595" t="s">
        <v>381</v>
      </c>
      <c r="N595" t="s">
        <v>594</v>
      </c>
      <c r="O595">
        <f t="shared" si="49"/>
        <v>0</v>
      </c>
      <c r="P595">
        <f t="shared" si="47"/>
        <v>1</v>
      </c>
      <c r="Q595">
        <f t="shared" si="50"/>
        <v>0</v>
      </c>
    </row>
    <row r="596" spans="1:17" x14ac:dyDescent="0.3">
      <c r="A596">
        <v>9</v>
      </c>
      <c r="B596" t="s">
        <v>140</v>
      </c>
      <c r="C596" s="1">
        <v>44871</v>
      </c>
      <c r="D596">
        <v>13</v>
      </c>
      <c r="E596" t="s">
        <v>161</v>
      </c>
      <c r="F596" t="s">
        <v>173</v>
      </c>
      <c r="G596" t="s">
        <v>17</v>
      </c>
      <c r="H596" t="s">
        <v>28</v>
      </c>
      <c r="I596">
        <v>2.5</v>
      </c>
      <c r="J596">
        <v>100</v>
      </c>
      <c r="K596" s="61">
        <v>195.23</v>
      </c>
      <c r="L596" s="61">
        <f t="shared" si="45"/>
        <v>95.22999999999999</v>
      </c>
      <c r="M596" t="s">
        <v>381</v>
      </c>
      <c r="N596" t="s">
        <v>555</v>
      </c>
      <c r="O596">
        <f t="shared" si="49"/>
        <v>1</v>
      </c>
      <c r="P596">
        <f t="shared" si="47"/>
        <v>0</v>
      </c>
      <c r="Q596">
        <f t="shared" si="50"/>
        <v>0</v>
      </c>
    </row>
    <row r="597" spans="1:17" x14ac:dyDescent="0.3">
      <c r="A597">
        <v>9</v>
      </c>
      <c r="B597" t="s">
        <v>140</v>
      </c>
      <c r="C597" s="1">
        <v>44871</v>
      </c>
      <c r="D597">
        <v>13</v>
      </c>
      <c r="E597" t="s">
        <v>161</v>
      </c>
      <c r="G597" t="s">
        <v>17</v>
      </c>
      <c r="H597" t="s">
        <v>291</v>
      </c>
      <c r="I597">
        <v>23.5</v>
      </c>
      <c r="J597">
        <v>100</v>
      </c>
      <c r="K597" s="61">
        <v>195</v>
      </c>
      <c r="L597" s="61">
        <f t="shared" si="45"/>
        <v>95</v>
      </c>
      <c r="M597" t="s">
        <v>556</v>
      </c>
      <c r="N597" t="s">
        <v>575</v>
      </c>
      <c r="O597">
        <f t="shared" si="49"/>
        <v>1</v>
      </c>
      <c r="P597">
        <f t="shared" si="47"/>
        <v>0</v>
      </c>
      <c r="Q597">
        <f t="shared" si="50"/>
        <v>0</v>
      </c>
    </row>
    <row r="598" spans="1:17" x14ac:dyDescent="0.3">
      <c r="A598">
        <v>9</v>
      </c>
      <c r="B598" t="s">
        <v>140</v>
      </c>
      <c r="C598" s="1">
        <v>44871</v>
      </c>
      <c r="D598">
        <v>13</v>
      </c>
      <c r="E598" t="s">
        <v>374</v>
      </c>
      <c r="F598" t="s">
        <v>354</v>
      </c>
      <c r="G598" t="s">
        <v>17</v>
      </c>
      <c r="H598" t="s">
        <v>28</v>
      </c>
      <c r="I598">
        <v>4.5</v>
      </c>
      <c r="J598">
        <v>100</v>
      </c>
      <c r="K598" s="61">
        <v>190.91</v>
      </c>
      <c r="L598" s="61">
        <f t="shared" si="45"/>
        <v>90.91</v>
      </c>
      <c r="M598" t="s">
        <v>190</v>
      </c>
      <c r="N598" t="s">
        <v>610</v>
      </c>
      <c r="O598">
        <f t="shared" si="49"/>
        <v>1</v>
      </c>
      <c r="P598">
        <f t="shared" si="47"/>
        <v>0</v>
      </c>
      <c r="Q598">
        <f t="shared" si="50"/>
        <v>0</v>
      </c>
    </row>
    <row r="599" spans="1:17" x14ac:dyDescent="0.3">
      <c r="A599">
        <v>9</v>
      </c>
      <c r="B599" t="s">
        <v>140</v>
      </c>
      <c r="C599" s="1">
        <v>44871</v>
      </c>
      <c r="D599">
        <v>13</v>
      </c>
      <c r="E599" t="s">
        <v>152</v>
      </c>
      <c r="F599" t="s">
        <v>159</v>
      </c>
      <c r="G599" t="s">
        <v>17</v>
      </c>
      <c r="H599" t="s">
        <v>28</v>
      </c>
      <c r="I599">
        <v>3</v>
      </c>
      <c r="J599">
        <v>100</v>
      </c>
      <c r="K599" s="61">
        <v>100</v>
      </c>
      <c r="L599" s="61">
        <f t="shared" si="45"/>
        <v>0</v>
      </c>
      <c r="M599" t="s">
        <v>190</v>
      </c>
      <c r="N599" t="s">
        <v>610</v>
      </c>
      <c r="O599">
        <f t="shared" si="49"/>
        <v>0</v>
      </c>
      <c r="P599">
        <f t="shared" si="47"/>
        <v>0</v>
      </c>
      <c r="Q599">
        <f t="shared" si="50"/>
        <v>1</v>
      </c>
    </row>
    <row r="600" spans="1:17" x14ac:dyDescent="0.3">
      <c r="A600">
        <v>9</v>
      </c>
      <c r="B600" t="s">
        <v>140</v>
      </c>
      <c r="C600" s="1">
        <v>44871</v>
      </c>
      <c r="D600">
        <v>13</v>
      </c>
      <c r="E600" t="s">
        <v>152</v>
      </c>
      <c r="F600" t="s">
        <v>159</v>
      </c>
      <c r="G600" t="s">
        <v>17</v>
      </c>
      <c r="H600" t="s">
        <v>32</v>
      </c>
      <c r="I600">
        <v>135</v>
      </c>
      <c r="J600">
        <v>100</v>
      </c>
      <c r="K600" s="61">
        <v>0</v>
      </c>
      <c r="L600" s="61">
        <f t="shared" si="45"/>
        <v>-100</v>
      </c>
      <c r="M600" t="s">
        <v>381</v>
      </c>
      <c r="N600" t="s">
        <v>585</v>
      </c>
      <c r="O600">
        <f t="shared" si="49"/>
        <v>0</v>
      </c>
      <c r="P600">
        <f t="shared" si="47"/>
        <v>1</v>
      </c>
      <c r="Q600">
        <f t="shared" si="50"/>
        <v>0</v>
      </c>
    </row>
    <row r="601" spans="1:17" x14ac:dyDescent="0.3">
      <c r="A601">
        <v>9</v>
      </c>
      <c r="B601" t="s">
        <v>140</v>
      </c>
      <c r="C601" s="1">
        <v>44871</v>
      </c>
      <c r="D601">
        <v>16</v>
      </c>
      <c r="E601" t="s">
        <v>165</v>
      </c>
      <c r="F601" t="s">
        <v>437</v>
      </c>
      <c r="G601" t="s">
        <v>17</v>
      </c>
      <c r="H601" t="s">
        <v>20</v>
      </c>
      <c r="I601">
        <v>49</v>
      </c>
      <c r="J601">
        <v>100</v>
      </c>
      <c r="K601" s="61">
        <v>0</v>
      </c>
      <c r="L601" s="61">
        <f t="shared" si="45"/>
        <v>-100</v>
      </c>
      <c r="M601" t="s">
        <v>381</v>
      </c>
      <c r="N601" t="s">
        <v>583</v>
      </c>
      <c r="O601">
        <f t="shared" si="49"/>
        <v>0</v>
      </c>
      <c r="P601">
        <f t="shared" si="47"/>
        <v>1</v>
      </c>
      <c r="Q601">
        <f t="shared" si="50"/>
        <v>0</v>
      </c>
    </row>
    <row r="602" spans="1:17" x14ac:dyDescent="0.3">
      <c r="A602">
        <v>9</v>
      </c>
      <c r="B602" t="s">
        <v>140</v>
      </c>
      <c r="C602" s="1">
        <v>44871</v>
      </c>
      <c r="D602">
        <v>16</v>
      </c>
      <c r="E602" t="s">
        <v>165</v>
      </c>
      <c r="F602" t="s">
        <v>437</v>
      </c>
      <c r="G602" t="s">
        <v>17</v>
      </c>
      <c r="H602" t="s">
        <v>28</v>
      </c>
      <c r="I602">
        <v>-2</v>
      </c>
      <c r="J602">
        <v>100</v>
      </c>
      <c r="K602" s="61">
        <v>0</v>
      </c>
      <c r="L602" s="61">
        <f t="shared" si="45"/>
        <v>-100</v>
      </c>
      <c r="M602" t="s">
        <v>381</v>
      </c>
      <c r="N602" t="s">
        <v>580</v>
      </c>
      <c r="O602">
        <f t="shared" si="49"/>
        <v>0</v>
      </c>
      <c r="P602">
        <f t="shared" si="47"/>
        <v>1</v>
      </c>
      <c r="Q602">
        <f t="shared" si="50"/>
        <v>0</v>
      </c>
    </row>
    <row r="603" spans="1:17" x14ac:dyDescent="0.3">
      <c r="A603">
        <v>9</v>
      </c>
      <c r="B603" t="s">
        <v>140</v>
      </c>
      <c r="C603" s="1">
        <v>44871</v>
      </c>
      <c r="D603">
        <v>16</v>
      </c>
      <c r="E603" t="s">
        <v>165</v>
      </c>
      <c r="F603" t="s">
        <v>437</v>
      </c>
      <c r="G603" t="s">
        <v>17</v>
      </c>
      <c r="H603" t="s">
        <v>32</v>
      </c>
      <c r="I603">
        <v>-135</v>
      </c>
      <c r="J603">
        <v>100</v>
      </c>
      <c r="K603" s="61">
        <v>0</v>
      </c>
      <c r="L603" s="61">
        <f t="shared" si="45"/>
        <v>-100</v>
      </c>
      <c r="M603" t="s">
        <v>190</v>
      </c>
      <c r="N603" t="s">
        <v>562</v>
      </c>
      <c r="O603">
        <f t="shared" si="49"/>
        <v>0</v>
      </c>
      <c r="P603">
        <f t="shared" si="47"/>
        <v>1</v>
      </c>
      <c r="Q603">
        <f t="shared" si="50"/>
        <v>0</v>
      </c>
    </row>
    <row r="604" spans="1:17" x14ac:dyDescent="0.3">
      <c r="A604">
        <v>9</v>
      </c>
      <c r="B604" t="s">
        <v>140</v>
      </c>
      <c r="C604" s="1">
        <v>44871</v>
      </c>
      <c r="D604">
        <v>16</v>
      </c>
      <c r="E604" t="s">
        <v>178</v>
      </c>
      <c r="F604" t="s">
        <v>182</v>
      </c>
      <c r="G604" t="s">
        <v>17</v>
      </c>
      <c r="H604" t="s">
        <v>28</v>
      </c>
      <c r="I604">
        <v>-3</v>
      </c>
      <c r="J604">
        <v>100</v>
      </c>
      <c r="K604" s="61">
        <v>100</v>
      </c>
      <c r="L604" s="61">
        <f t="shared" si="45"/>
        <v>0</v>
      </c>
      <c r="M604" t="s">
        <v>190</v>
      </c>
      <c r="N604" t="s">
        <v>625</v>
      </c>
      <c r="O604">
        <f t="shared" si="49"/>
        <v>0</v>
      </c>
      <c r="P604">
        <f t="shared" si="47"/>
        <v>0</v>
      </c>
      <c r="Q604">
        <f t="shared" si="50"/>
        <v>1</v>
      </c>
    </row>
    <row r="605" spans="1:17" x14ac:dyDescent="0.3">
      <c r="A605">
        <v>9</v>
      </c>
      <c r="B605" t="s">
        <v>140</v>
      </c>
      <c r="C605" s="1">
        <v>44871</v>
      </c>
      <c r="D605">
        <v>16</v>
      </c>
      <c r="E605" t="s">
        <v>178</v>
      </c>
      <c r="F605" t="s">
        <v>182</v>
      </c>
      <c r="G605" t="s">
        <v>17</v>
      </c>
      <c r="H605" t="s">
        <v>24</v>
      </c>
      <c r="I605">
        <v>42.5</v>
      </c>
      <c r="J605">
        <v>100</v>
      </c>
      <c r="K605" s="61">
        <v>0</v>
      </c>
      <c r="L605" s="61">
        <f t="shared" si="45"/>
        <v>-100</v>
      </c>
      <c r="M605" t="s">
        <v>190</v>
      </c>
      <c r="N605" t="s">
        <v>485</v>
      </c>
      <c r="O605">
        <f t="shared" si="49"/>
        <v>0</v>
      </c>
      <c r="P605">
        <f t="shared" si="47"/>
        <v>1</v>
      </c>
      <c r="Q605">
        <f t="shared" si="50"/>
        <v>0</v>
      </c>
    </row>
    <row r="606" spans="1:17" x14ac:dyDescent="0.3">
      <c r="A606">
        <v>9</v>
      </c>
      <c r="B606" t="s">
        <v>140</v>
      </c>
      <c r="C606" s="1">
        <v>44871</v>
      </c>
      <c r="D606">
        <v>20</v>
      </c>
      <c r="E606" t="s">
        <v>376</v>
      </c>
      <c r="F606" t="s">
        <v>196</v>
      </c>
      <c r="G606" t="s">
        <v>17</v>
      </c>
      <c r="H606" t="s">
        <v>291</v>
      </c>
      <c r="I606">
        <v>15.5</v>
      </c>
      <c r="J606">
        <v>100</v>
      </c>
      <c r="K606" s="61">
        <v>183.33</v>
      </c>
      <c r="L606" s="61">
        <f t="shared" si="45"/>
        <v>83.330000000000013</v>
      </c>
      <c r="M606" t="s">
        <v>381</v>
      </c>
      <c r="N606" t="s">
        <v>642</v>
      </c>
      <c r="O606">
        <f t="shared" si="49"/>
        <v>1</v>
      </c>
      <c r="P606">
        <f t="shared" si="47"/>
        <v>0</v>
      </c>
      <c r="Q606">
        <f t="shared" si="50"/>
        <v>0</v>
      </c>
    </row>
    <row r="607" spans="1:17" x14ac:dyDescent="0.3">
      <c r="A607">
        <v>9</v>
      </c>
      <c r="B607" t="s">
        <v>140</v>
      </c>
      <c r="C607" s="1">
        <v>44872</v>
      </c>
      <c r="D607">
        <v>20</v>
      </c>
      <c r="E607" t="s">
        <v>143</v>
      </c>
      <c r="F607" t="s">
        <v>150</v>
      </c>
      <c r="G607" t="s">
        <v>17</v>
      </c>
      <c r="H607" t="s">
        <v>28</v>
      </c>
      <c r="I607">
        <v>2</v>
      </c>
      <c r="J607">
        <v>100</v>
      </c>
      <c r="K607" s="61">
        <v>0</v>
      </c>
      <c r="L607" s="61">
        <f t="shared" si="45"/>
        <v>-100</v>
      </c>
      <c r="M607" t="s">
        <v>381</v>
      </c>
      <c r="N607" t="s">
        <v>555</v>
      </c>
      <c r="O607">
        <f t="shared" si="49"/>
        <v>0</v>
      </c>
      <c r="P607">
        <f t="shared" si="47"/>
        <v>1</v>
      </c>
      <c r="Q607">
        <f t="shared" si="50"/>
        <v>0</v>
      </c>
    </row>
    <row r="608" spans="1:17" x14ac:dyDescent="0.3">
      <c r="A608">
        <v>9</v>
      </c>
      <c r="B608" t="s">
        <v>140</v>
      </c>
      <c r="C608" s="1">
        <v>44872</v>
      </c>
      <c r="D608">
        <v>20</v>
      </c>
      <c r="E608" t="s">
        <v>143</v>
      </c>
      <c r="F608" t="s">
        <v>150</v>
      </c>
      <c r="G608" t="s">
        <v>17</v>
      </c>
      <c r="H608" t="s">
        <v>32</v>
      </c>
      <c r="I608">
        <v>115</v>
      </c>
      <c r="J608">
        <v>100</v>
      </c>
      <c r="K608" s="61">
        <v>0</v>
      </c>
      <c r="L608" s="61">
        <f t="shared" si="45"/>
        <v>-100</v>
      </c>
      <c r="M608" t="s">
        <v>190</v>
      </c>
      <c r="N608" t="s">
        <v>641</v>
      </c>
      <c r="O608">
        <f t="shared" si="49"/>
        <v>0</v>
      </c>
      <c r="P608">
        <f t="shared" si="47"/>
        <v>1</v>
      </c>
      <c r="Q608">
        <f t="shared" si="50"/>
        <v>0</v>
      </c>
    </row>
    <row r="609" spans="1:17" x14ac:dyDescent="0.3">
      <c r="A609">
        <v>10</v>
      </c>
      <c r="B609" t="s">
        <v>14</v>
      </c>
      <c r="C609" s="1">
        <v>44877</v>
      </c>
      <c r="D609">
        <v>8</v>
      </c>
      <c r="E609" t="s">
        <v>22</v>
      </c>
      <c r="F609" t="s">
        <v>709</v>
      </c>
      <c r="G609" t="s">
        <v>17</v>
      </c>
      <c r="H609" t="s">
        <v>28</v>
      </c>
      <c r="I609">
        <v>2.5</v>
      </c>
      <c r="J609">
        <v>0</v>
      </c>
      <c r="K609" s="61">
        <v>0</v>
      </c>
      <c r="L609" s="61">
        <f t="shared" ref="L609:L640" si="51">K609-J609</f>
        <v>0</v>
      </c>
      <c r="N609" t="s">
        <v>196</v>
      </c>
      <c r="O609">
        <f t="shared" si="49"/>
        <v>0</v>
      </c>
      <c r="P609">
        <f t="shared" si="47"/>
        <v>0</v>
      </c>
      <c r="Q609">
        <f t="shared" si="50"/>
        <v>1</v>
      </c>
    </row>
    <row r="610" spans="1:17" x14ac:dyDescent="0.3">
      <c r="A610">
        <v>10</v>
      </c>
      <c r="B610" t="s">
        <v>14</v>
      </c>
      <c r="C610" s="1">
        <v>44877</v>
      </c>
      <c r="D610">
        <v>8</v>
      </c>
      <c r="E610" t="s">
        <v>22</v>
      </c>
      <c r="F610" t="s">
        <v>40</v>
      </c>
      <c r="G610" t="s">
        <v>17</v>
      </c>
      <c r="H610" t="s">
        <v>20</v>
      </c>
      <c r="I610">
        <v>3.5</v>
      </c>
      <c r="J610">
        <v>100</v>
      </c>
      <c r="K610" s="61">
        <v>195.23</v>
      </c>
      <c r="L610" s="61">
        <f t="shared" si="51"/>
        <v>95.22999999999999</v>
      </c>
      <c r="M610" t="s">
        <v>381</v>
      </c>
      <c r="N610" t="s">
        <v>196</v>
      </c>
      <c r="O610">
        <f t="shared" si="49"/>
        <v>1</v>
      </c>
      <c r="P610">
        <f t="shared" ref="P610:P673" si="52">IF(L610&lt;0,1,0)</f>
        <v>0</v>
      </c>
      <c r="Q610">
        <f t="shared" si="50"/>
        <v>0</v>
      </c>
    </row>
    <row r="611" spans="1:17" ht="15" customHeight="1" x14ac:dyDescent="0.3">
      <c r="A611">
        <v>10</v>
      </c>
      <c r="B611" t="s">
        <v>14</v>
      </c>
      <c r="C611" s="1">
        <v>44877</v>
      </c>
      <c r="D611">
        <v>8</v>
      </c>
      <c r="E611" t="s">
        <v>34</v>
      </c>
      <c r="F611" t="s">
        <v>39</v>
      </c>
      <c r="G611" t="s">
        <v>17</v>
      </c>
      <c r="H611" t="s">
        <v>708</v>
      </c>
      <c r="I611">
        <v>1.75</v>
      </c>
      <c r="J611">
        <v>100</v>
      </c>
      <c r="K611" s="61">
        <v>50</v>
      </c>
      <c r="L611" s="61">
        <f t="shared" si="51"/>
        <v>-50</v>
      </c>
      <c r="M611" t="s">
        <v>381</v>
      </c>
      <c r="N611" t="s">
        <v>196</v>
      </c>
      <c r="O611">
        <f t="shared" si="49"/>
        <v>0</v>
      </c>
      <c r="P611">
        <f t="shared" si="52"/>
        <v>1</v>
      </c>
      <c r="Q611">
        <f t="shared" si="50"/>
        <v>0</v>
      </c>
    </row>
    <row r="612" spans="1:17" x14ac:dyDescent="0.3">
      <c r="A612">
        <v>10</v>
      </c>
      <c r="B612" t="s">
        <v>14</v>
      </c>
      <c r="C612" s="1">
        <v>44877</v>
      </c>
      <c r="D612">
        <v>8</v>
      </c>
      <c r="E612" t="s">
        <v>34</v>
      </c>
      <c r="F612" t="s">
        <v>39</v>
      </c>
      <c r="G612" t="s">
        <v>17</v>
      </c>
      <c r="H612" t="s">
        <v>20</v>
      </c>
      <c r="I612">
        <v>3.5</v>
      </c>
      <c r="J612">
        <v>0</v>
      </c>
      <c r="K612" s="61">
        <v>0</v>
      </c>
      <c r="L612" s="61">
        <f t="shared" si="51"/>
        <v>0</v>
      </c>
      <c r="N612" t="s">
        <v>196</v>
      </c>
      <c r="O612">
        <f t="shared" si="49"/>
        <v>0</v>
      </c>
      <c r="P612">
        <f t="shared" si="52"/>
        <v>0</v>
      </c>
      <c r="Q612">
        <f t="shared" si="50"/>
        <v>1</v>
      </c>
    </row>
    <row r="613" spans="1:17" x14ac:dyDescent="0.3">
      <c r="A613">
        <v>10</v>
      </c>
      <c r="B613" t="s">
        <v>14</v>
      </c>
      <c r="C613" s="1">
        <v>44877</v>
      </c>
      <c r="D613">
        <v>8</v>
      </c>
      <c r="E613" t="s">
        <v>31</v>
      </c>
      <c r="F613" t="s">
        <v>27</v>
      </c>
      <c r="G613" t="s">
        <v>17</v>
      </c>
      <c r="H613" t="s">
        <v>24</v>
      </c>
      <c r="I613">
        <v>2.5</v>
      </c>
      <c r="J613">
        <v>100</v>
      </c>
      <c r="K613" s="61">
        <v>0</v>
      </c>
      <c r="L613" s="61">
        <f t="shared" si="51"/>
        <v>-100</v>
      </c>
      <c r="M613" t="s">
        <v>381</v>
      </c>
      <c r="N613" t="s">
        <v>196</v>
      </c>
      <c r="O613">
        <f t="shared" si="49"/>
        <v>0</v>
      </c>
      <c r="P613">
        <f t="shared" si="52"/>
        <v>1</v>
      </c>
      <c r="Q613">
        <f t="shared" si="50"/>
        <v>0</v>
      </c>
    </row>
    <row r="614" spans="1:17" x14ac:dyDescent="0.3">
      <c r="A614">
        <v>10</v>
      </c>
      <c r="B614" t="s">
        <v>14</v>
      </c>
      <c r="C614" s="1">
        <v>44877</v>
      </c>
      <c r="D614">
        <v>8</v>
      </c>
      <c r="E614" t="s">
        <v>36</v>
      </c>
      <c r="F614" t="s">
        <v>15</v>
      </c>
      <c r="G614" t="s">
        <v>17</v>
      </c>
      <c r="H614" t="s">
        <v>28</v>
      </c>
      <c r="I614">
        <v>1</v>
      </c>
      <c r="J614">
        <v>0</v>
      </c>
      <c r="K614" s="61">
        <v>0</v>
      </c>
      <c r="L614" s="61">
        <f t="shared" si="51"/>
        <v>0</v>
      </c>
      <c r="N614" t="s">
        <v>196</v>
      </c>
      <c r="O614">
        <f t="shared" ref="O614:O677" si="53">IF(L614&gt;0,1,0)</f>
        <v>0</v>
      </c>
      <c r="P614">
        <f t="shared" si="52"/>
        <v>0</v>
      </c>
      <c r="Q614">
        <f t="shared" ref="Q614:Q677" si="54">IF(L614=0,1,0)</f>
        <v>1</v>
      </c>
    </row>
    <row r="615" spans="1:17" x14ac:dyDescent="0.3">
      <c r="A615">
        <v>10</v>
      </c>
      <c r="B615" t="s">
        <v>14</v>
      </c>
      <c r="C615" s="1">
        <v>44877</v>
      </c>
      <c r="D615">
        <v>8</v>
      </c>
      <c r="E615" t="s">
        <v>36</v>
      </c>
      <c r="F615" t="s">
        <v>15</v>
      </c>
      <c r="G615" t="s">
        <v>17</v>
      </c>
      <c r="H615" t="s">
        <v>20</v>
      </c>
      <c r="I615">
        <v>2.5</v>
      </c>
      <c r="J615">
        <v>100</v>
      </c>
      <c r="K615" s="61">
        <v>200</v>
      </c>
      <c r="L615" s="61">
        <f t="shared" si="51"/>
        <v>100</v>
      </c>
      <c r="M615" t="s">
        <v>381</v>
      </c>
      <c r="N615" t="s">
        <v>196</v>
      </c>
      <c r="O615">
        <f t="shared" si="53"/>
        <v>1</v>
      </c>
      <c r="P615">
        <f t="shared" si="52"/>
        <v>0</v>
      </c>
      <c r="Q615">
        <f t="shared" si="54"/>
        <v>0</v>
      </c>
    </row>
    <row r="616" spans="1:17" x14ac:dyDescent="0.3">
      <c r="A616">
        <v>10</v>
      </c>
      <c r="B616" t="s">
        <v>14</v>
      </c>
      <c r="C616" s="1">
        <v>44878</v>
      </c>
      <c r="D616">
        <v>8</v>
      </c>
      <c r="E616" t="s">
        <v>38</v>
      </c>
      <c r="F616" t="s">
        <v>43</v>
      </c>
      <c r="G616" t="s">
        <v>17</v>
      </c>
      <c r="H616" t="s">
        <v>32</v>
      </c>
      <c r="I616">
        <v>-115</v>
      </c>
      <c r="J616">
        <v>115</v>
      </c>
      <c r="K616" s="61">
        <v>0</v>
      </c>
      <c r="L616" s="61">
        <f t="shared" si="51"/>
        <v>-115</v>
      </c>
      <c r="M616" t="s">
        <v>381</v>
      </c>
      <c r="N616" t="s">
        <v>196</v>
      </c>
      <c r="O616">
        <f t="shared" si="53"/>
        <v>0</v>
      </c>
      <c r="P616">
        <f t="shared" si="52"/>
        <v>1</v>
      </c>
      <c r="Q616">
        <f t="shared" si="54"/>
        <v>0</v>
      </c>
    </row>
    <row r="617" spans="1:17" x14ac:dyDescent="0.3">
      <c r="A617">
        <v>10</v>
      </c>
      <c r="B617" t="s">
        <v>14</v>
      </c>
      <c r="C617" s="1">
        <v>44878</v>
      </c>
      <c r="D617">
        <v>8</v>
      </c>
      <c r="E617" t="s">
        <v>38</v>
      </c>
      <c r="F617" t="s">
        <v>43</v>
      </c>
      <c r="G617" t="s">
        <v>17</v>
      </c>
      <c r="H617" t="s">
        <v>24</v>
      </c>
      <c r="I617">
        <v>2.5</v>
      </c>
      <c r="J617">
        <v>100</v>
      </c>
      <c r="K617" s="61">
        <v>190.9</v>
      </c>
      <c r="L617" s="61">
        <f t="shared" si="51"/>
        <v>90.9</v>
      </c>
      <c r="M617" t="s">
        <v>381</v>
      </c>
      <c r="N617" t="s">
        <v>196</v>
      </c>
      <c r="O617">
        <f t="shared" si="53"/>
        <v>1</v>
      </c>
      <c r="P617">
        <f t="shared" si="52"/>
        <v>0</v>
      </c>
      <c r="Q617">
        <f t="shared" si="54"/>
        <v>0</v>
      </c>
    </row>
    <row r="618" spans="1:17" x14ac:dyDescent="0.3">
      <c r="A618">
        <v>10</v>
      </c>
      <c r="B618" t="s">
        <v>44</v>
      </c>
      <c r="C618" s="1">
        <v>44876</v>
      </c>
      <c r="D618">
        <v>19</v>
      </c>
      <c r="E618" t="s">
        <v>297</v>
      </c>
      <c r="F618" t="s">
        <v>707</v>
      </c>
      <c r="G618" t="s">
        <v>17</v>
      </c>
      <c r="H618" t="s">
        <v>28</v>
      </c>
      <c r="I618">
        <v>-4.5</v>
      </c>
      <c r="J618">
        <v>100</v>
      </c>
      <c r="K618" s="61">
        <v>0</v>
      </c>
      <c r="L618" s="61">
        <f t="shared" si="51"/>
        <v>-100</v>
      </c>
      <c r="M618" t="s">
        <v>190</v>
      </c>
      <c r="N618" t="s">
        <v>706</v>
      </c>
      <c r="O618">
        <f t="shared" si="53"/>
        <v>0</v>
      </c>
      <c r="P618">
        <f t="shared" si="52"/>
        <v>1</v>
      </c>
      <c r="Q618">
        <f t="shared" si="54"/>
        <v>0</v>
      </c>
    </row>
    <row r="619" spans="1:17" x14ac:dyDescent="0.3">
      <c r="A619">
        <v>10</v>
      </c>
      <c r="B619" t="s">
        <v>44</v>
      </c>
      <c r="C619" s="1">
        <v>44877</v>
      </c>
      <c r="D619">
        <v>12</v>
      </c>
      <c r="E619" t="s">
        <v>269</v>
      </c>
      <c r="F619" t="s">
        <v>506</v>
      </c>
      <c r="G619" t="s">
        <v>17</v>
      </c>
      <c r="H619" t="s">
        <v>28</v>
      </c>
      <c r="I619">
        <v>-7.5</v>
      </c>
      <c r="J619">
        <v>100</v>
      </c>
      <c r="K619" s="61">
        <v>0</v>
      </c>
      <c r="L619" s="61">
        <f t="shared" si="51"/>
        <v>-100</v>
      </c>
      <c r="M619" t="s">
        <v>381</v>
      </c>
      <c r="N619" t="s">
        <v>456</v>
      </c>
      <c r="O619">
        <f t="shared" si="53"/>
        <v>0</v>
      </c>
      <c r="P619">
        <f t="shared" si="52"/>
        <v>1</v>
      </c>
      <c r="Q619">
        <f t="shared" si="54"/>
        <v>0</v>
      </c>
    </row>
    <row r="620" spans="1:17" x14ac:dyDescent="0.3">
      <c r="A620">
        <v>10</v>
      </c>
      <c r="B620" t="s">
        <v>44</v>
      </c>
      <c r="C620" s="1">
        <v>44877</v>
      </c>
      <c r="D620">
        <v>12</v>
      </c>
      <c r="E620" t="s">
        <v>112</v>
      </c>
      <c r="F620" t="s">
        <v>65</v>
      </c>
      <c r="G620" t="s">
        <v>17</v>
      </c>
      <c r="H620" t="s">
        <v>28</v>
      </c>
      <c r="I620">
        <v>5.5</v>
      </c>
      <c r="J620">
        <v>100</v>
      </c>
      <c r="K620" s="61">
        <v>0</v>
      </c>
      <c r="L620" s="61">
        <f t="shared" si="51"/>
        <v>-100</v>
      </c>
      <c r="M620" t="s">
        <v>381</v>
      </c>
      <c r="N620" t="s">
        <v>705</v>
      </c>
      <c r="O620">
        <f t="shared" si="53"/>
        <v>0</v>
      </c>
      <c r="P620">
        <f t="shared" si="52"/>
        <v>1</v>
      </c>
      <c r="Q620">
        <f t="shared" si="54"/>
        <v>0</v>
      </c>
    </row>
    <row r="621" spans="1:17" x14ac:dyDescent="0.3">
      <c r="A621">
        <v>10</v>
      </c>
      <c r="B621" t="s">
        <v>44</v>
      </c>
      <c r="C621" s="1">
        <v>44877</v>
      </c>
      <c r="D621">
        <v>12</v>
      </c>
      <c r="E621" t="s">
        <v>254</v>
      </c>
      <c r="F621" t="s">
        <v>464</v>
      </c>
      <c r="G621" t="s">
        <v>17</v>
      </c>
      <c r="H621" t="s">
        <v>28</v>
      </c>
      <c r="I621">
        <v>-17.5</v>
      </c>
      <c r="J621">
        <v>100</v>
      </c>
      <c r="K621" s="61">
        <v>0</v>
      </c>
      <c r="L621" s="61">
        <f t="shared" si="51"/>
        <v>-100</v>
      </c>
      <c r="M621" t="s">
        <v>381</v>
      </c>
      <c r="N621" t="s">
        <v>672</v>
      </c>
      <c r="O621">
        <f t="shared" si="53"/>
        <v>0</v>
      </c>
      <c r="P621">
        <f t="shared" si="52"/>
        <v>1</v>
      </c>
      <c r="Q621">
        <f t="shared" si="54"/>
        <v>0</v>
      </c>
    </row>
    <row r="622" spans="1:17" x14ac:dyDescent="0.3">
      <c r="A622">
        <v>10</v>
      </c>
      <c r="B622" t="s">
        <v>44</v>
      </c>
      <c r="C622" s="1">
        <v>44877</v>
      </c>
      <c r="D622">
        <v>12</v>
      </c>
      <c r="E622" t="s">
        <v>215</v>
      </c>
      <c r="F622" t="s">
        <v>222</v>
      </c>
      <c r="G622" t="s">
        <v>17</v>
      </c>
      <c r="H622" t="s">
        <v>28</v>
      </c>
      <c r="I622">
        <v>17.5</v>
      </c>
      <c r="J622">
        <v>100</v>
      </c>
      <c r="K622" s="61">
        <v>0</v>
      </c>
      <c r="L622" s="61">
        <f t="shared" si="51"/>
        <v>-100</v>
      </c>
      <c r="M622" t="s">
        <v>190</v>
      </c>
      <c r="N622" t="s">
        <v>704</v>
      </c>
      <c r="O622">
        <f t="shared" si="53"/>
        <v>0</v>
      </c>
      <c r="P622">
        <f t="shared" si="52"/>
        <v>1</v>
      </c>
      <c r="Q622">
        <f t="shared" si="54"/>
        <v>0</v>
      </c>
    </row>
    <row r="623" spans="1:17" x14ac:dyDescent="0.3">
      <c r="A623">
        <v>10</v>
      </c>
      <c r="B623" t="s">
        <v>44</v>
      </c>
      <c r="C623" s="1">
        <v>44877</v>
      </c>
      <c r="D623">
        <v>12</v>
      </c>
      <c r="E623" t="s">
        <v>628</v>
      </c>
      <c r="G623" t="s">
        <v>17</v>
      </c>
      <c r="H623" t="s">
        <v>32</v>
      </c>
      <c r="I623">
        <v>625</v>
      </c>
      <c r="J623">
        <v>50</v>
      </c>
      <c r="K623" s="61">
        <v>0</v>
      </c>
      <c r="L623" s="61">
        <f t="shared" si="51"/>
        <v>-50</v>
      </c>
      <c r="M623" t="s">
        <v>381</v>
      </c>
      <c r="N623" t="s">
        <v>681</v>
      </c>
      <c r="O623">
        <f t="shared" si="53"/>
        <v>0</v>
      </c>
      <c r="P623">
        <f t="shared" si="52"/>
        <v>1</v>
      </c>
      <c r="Q623">
        <f t="shared" si="54"/>
        <v>0</v>
      </c>
    </row>
    <row r="624" spans="1:17" x14ac:dyDescent="0.3">
      <c r="A624">
        <v>10</v>
      </c>
      <c r="B624" t="s">
        <v>44</v>
      </c>
      <c r="C624" s="1">
        <v>44877</v>
      </c>
      <c r="D624">
        <v>12</v>
      </c>
      <c r="E624" t="s">
        <v>239</v>
      </c>
      <c r="F624" t="s">
        <v>703</v>
      </c>
      <c r="G624" t="s">
        <v>17</v>
      </c>
      <c r="H624" t="s">
        <v>28</v>
      </c>
      <c r="I624">
        <v>-7</v>
      </c>
      <c r="J624">
        <v>100</v>
      </c>
      <c r="K624" s="61">
        <v>190.91</v>
      </c>
      <c r="L624" s="61">
        <f t="shared" si="51"/>
        <v>90.91</v>
      </c>
      <c r="M624" t="s">
        <v>556</v>
      </c>
      <c r="N624" t="s">
        <v>456</v>
      </c>
      <c r="O624">
        <f t="shared" si="53"/>
        <v>1</v>
      </c>
      <c r="P624">
        <f t="shared" si="52"/>
        <v>0</v>
      </c>
      <c r="Q624">
        <f t="shared" si="54"/>
        <v>0</v>
      </c>
    </row>
    <row r="625" spans="1:17" x14ac:dyDescent="0.3">
      <c r="A625">
        <v>10</v>
      </c>
      <c r="B625" t="s">
        <v>44</v>
      </c>
      <c r="C625" s="1">
        <v>44877</v>
      </c>
      <c r="D625">
        <v>12</v>
      </c>
      <c r="E625" t="s">
        <v>67</v>
      </c>
      <c r="F625" t="s">
        <v>61</v>
      </c>
      <c r="G625" t="s">
        <v>17</v>
      </c>
      <c r="H625" t="s">
        <v>28</v>
      </c>
      <c r="I625">
        <v>6.5</v>
      </c>
      <c r="J625">
        <v>100</v>
      </c>
      <c r="K625" s="61">
        <v>190.91</v>
      </c>
      <c r="L625" s="61">
        <f t="shared" si="51"/>
        <v>90.91</v>
      </c>
      <c r="M625" t="s">
        <v>190</v>
      </c>
      <c r="N625" t="s">
        <v>560</v>
      </c>
      <c r="O625">
        <f t="shared" si="53"/>
        <v>1</v>
      </c>
      <c r="P625">
        <f t="shared" si="52"/>
        <v>0</v>
      </c>
      <c r="Q625">
        <f t="shared" si="54"/>
        <v>0</v>
      </c>
    </row>
    <row r="626" spans="1:17" x14ac:dyDescent="0.3">
      <c r="A626">
        <v>10</v>
      </c>
      <c r="B626" t="s">
        <v>44</v>
      </c>
      <c r="C626" s="1">
        <v>44877</v>
      </c>
      <c r="D626">
        <v>12</v>
      </c>
      <c r="E626" t="s">
        <v>399</v>
      </c>
      <c r="F626" t="s">
        <v>702</v>
      </c>
      <c r="G626" t="s">
        <v>17</v>
      </c>
      <c r="H626" t="s">
        <v>20</v>
      </c>
      <c r="I626">
        <v>41</v>
      </c>
      <c r="J626">
        <v>100</v>
      </c>
      <c r="K626" s="61">
        <v>0</v>
      </c>
      <c r="L626" s="61">
        <f t="shared" si="51"/>
        <v>-100</v>
      </c>
      <c r="M626" t="s">
        <v>381</v>
      </c>
      <c r="N626" t="s">
        <v>627</v>
      </c>
      <c r="O626">
        <f t="shared" si="53"/>
        <v>0</v>
      </c>
      <c r="P626">
        <f t="shared" si="52"/>
        <v>1</v>
      </c>
      <c r="Q626">
        <f t="shared" si="54"/>
        <v>0</v>
      </c>
    </row>
    <row r="627" spans="1:17" x14ac:dyDescent="0.3">
      <c r="A627">
        <v>10</v>
      </c>
      <c r="B627" t="s">
        <v>44</v>
      </c>
      <c r="C627" s="1">
        <v>44877</v>
      </c>
      <c r="D627">
        <v>15</v>
      </c>
      <c r="E627" t="s">
        <v>229</v>
      </c>
      <c r="F627" t="s">
        <v>410</v>
      </c>
      <c r="G627" t="s">
        <v>17</v>
      </c>
      <c r="H627" t="s">
        <v>28</v>
      </c>
      <c r="I627">
        <v>-8</v>
      </c>
      <c r="J627">
        <v>100</v>
      </c>
      <c r="K627" s="61">
        <v>190.91</v>
      </c>
      <c r="L627" s="61">
        <f t="shared" si="51"/>
        <v>90.91</v>
      </c>
      <c r="M627" t="s">
        <v>190</v>
      </c>
      <c r="N627" t="s">
        <v>456</v>
      </c>
      <c r="O627">
        <f t="shared" si="53"/>
        <v>1</v>
      </c>
      <c r="P627">
        <f t="shared" si="52"/>
        <v>0</v>
      </c>
      <c r="Q627">
        <f t="shared" si="54"/>
        <v>0</v>
      </c>
    </row>
    <row r="628" spans="1:17" x14ac:dyDescent="0.3">
      <c r="A628">
        <v>10</v>
      </c>
      <c r="B628" t="s">
        <v>44</v>
      </c>
      <c r="C628" s="1">
        <v>44877</v>
      </c>
      <c r="D628">
        <v>15</v>
      </c>
      <c r="E628" t="s">
        <v>138</v>
      </c>
      <c r="F628" t="s">
        <v>511</v>
      </c>
      <c r="G628" t="s">
        <v>17</v>
      </c>
      <c r="H628" t="s">
        <v>28</v>
      </c>
      <c r="I628">
        <v>30.5</v>
      </c>
      <c r="J628">
        <v>100</v>
      </c>
      <c r="K628" s="61">
        <v>0</v>
      </c>
      <c r="L628" s="61">
        <f t="shared" si="51"/>
        <v>-100</v>
      </c>
      <c r="M628" t="s">
        <v>381</v>
      </c>
      <c r="N628" t="s">
        <v>578</v>
      </c>
      <c r="O628">
        <f t="shared" si="53"/>
        <v>0</v>
      </c>
      <c r="P628">
        <f t="shared" si="52"/>
        <v>1</v>
      </c>
      <c r="Q628">
        <f t="shared" si="54"/>
        <v>0</v>
      </c>
    </row>
    <row r="629" spans="1:17" x14ac:dyDescent="0.3">
      <c r="A629">
        <v>10</v>
      </c>
      <c r="B629" t="s">
        <v>44</v>
      </c>
      <c r="C629" s="1">
        <v>44877</v>
      </c>
      <c r="D629">
        <v>15</v>
      </c>
      <c r="E629" t="s">
        <v>138</v>
      </c>
      <c r="F629" t="s">
        <v>79</v>
      </c>
      <c r="G629" t="s">
        <v>17</v>
      </c>
      <c r="H629" t="s">
        <v>24</v>
      </c>
      <c r="I629">
        <v>49</v>
      </c>
      <c r="J629">
        <v>100</v>
      </c>
      <c r="K629" s="61">
        <v>0</v>
      </c>
      <c r="L629" s="61">
        <f t="shared" si="51"/>
        <v>-100</v>
      </c>
      <c r="M629" t="s">
        <v>556</v>
      </c>
      <c r="N629" t="s">
        <v>701</v>
      </c>
      <c r="O629">
        <f t="shared" si="53"/>
        <v>0</v>
      </c>
      <c r="P629">
        <f t="shared" si="52"/>
        <v>1</v>
      </c>
      <c r="Q629">
        <f t="shared" si="54"/>
        <v>0</v>
      </c>
    </row>
    <row r="630" spans="1:17" x14ac:dyDescent="0.3">
      <c r="A630">
        <v>10</v>
      </c>
      <c r="B630" t="s">
        <v>44</v>
      </c>
      <c r="C630" s="1">
        <v>44877</v>
      </c>
      <c r="D630">
        <v>15</v>
      </c>
      <c r="E630" t="s">
        <v>346</v>
      </c>
      <c r="F630" t="s">
        <v>461</v>
      </c>
      <c r="G630" t="s">
        <v>17</v>
      </c>
      <c r="H630" t="s">
        <v>28</v>
      </c>
      <c r="I630">
        <v>1.5</v>
      </c>
      <c r="J630">
        <v>100</v>
      </c>
      <c r="K630" s="61">
        <v>190.9</v>
      </c>
      <c r="L630" s="61">
        <f t="shared" si="51"/>
        <v>90.9</v>
      </c>
      <c r="M630" t="s">
        <v>381</v>
      </c>
      <c r="N630" t="s">
        <v>555</v>
      </c>
      <c r="O630">
        <f t="shared" si="53"/>
        <v>1</v>
      </c>
      <c r="P630">
        <f t="shared" si="52"/>
        <v>0</v>
      </c>
      <c r="Q630">
        <f t="shared" si="54"/>
        <v>0</v>
      </c>
    </row>
    <row r="631" spans="1:17" x14ac:dyDescent="0.3">
      <c r="A631">
        <v>10</v>
      </c>
      <c r="B631" t="s">
        <v>44</v>
      </c>
      <c r="C631" s="1">
        <v>44877</v>
      </c>
      <c r="D631">
        <v>15</v>
      </c>
      <c r="E631" t="s">
        <v>132</v>
      </c>
      <c r="F631" t="s">
        <v>216</v>
      </c>
      <c r="G631" t="s">
        <v>17</v>
      </c>
      <c r="H631" t="s">
        <v>28</v>
      </c>
      <c r="I631">
        <v>6.5</v>
      </c>
      <c r="J631">
        <v>100</v>
      </c>
      <c r="K631" s="61">
        <v>185</v>
      </c>
      <c r="L631" s="61">
        <f t="shared" si="51"/>
        <v>85</v>
      </c>
      <c r="M631" t="s">
        <v>556</v>
      </c>
      <c r="N631" t="s">
        <v>684</v>
      </c>
      <c r="O631">
        <f t="shared" si="53"/>
        <v>1</v>
      </c>
      <c r="P631">
        <f t="shared" si="52"/>
        <v>0</v>
      </c>
      <c r="Q631">
        <f t="shared" si="54"/>
        <v>0</v>
      </c>
    </row>
    <row r="632" spans="1:17" x14ac:dyDescent="0.3">
      <c r="A632">
        <v>10</v>
      </c>
      <c r="B632" t="s">
        <v>44</v>
      </c>
      <c r="C632" s="1">
        <v>44877</v>
      </c>
      <c r="D632">
        <v>15</v>
      </c>
      <c r="E632" t="s">
        <v>700</v>
      </c>
      <c r="F632" t="s">
        <v>699</v>
      </c>
      <c r="G632" t="s">
        <v>17</v>
      </c>
      <c r="H632" t="s">
        <v>28</v>
      </c>
      <c r="I632">
        <v>1</v>
      </c>
      <c r="J632">
        <v>100</v>
      </c>
      <c r="K632" s="61">
        <v>190.91</v>
      </c>
      <c r="L632" s="61">
        <f t="shared" si="51"/>
        <v>90.91</v>
      </c>
      <c r="M632" t="s">
        <v>190</v>
      </c>
      <c r="N632" t="s">
        <v>698</v>
      </c>
      <c r="O632">
        <f t="shared" si="53"/>
        <v>1</v>
      </c>
      <c r="P632">
        <f t="shared" si="52"/>
        <v>0</v>
      </c>
      <c r="Q632">
        <f t="shared" si="54"/>
        <v>0</v>
      </c>
    </row>
    <row r="633" spans="1:17" x14ac:dyDescent="0.3">
      <c r="A633">
        <v>10</v>
      </c>
      <c r="B633" t="s">
        <v>44</v>
      </c>
      <c r="C633" s="1">
        <v>44877</v>
      </c>
      <c r="D633">
        <v>15</v>
      </c>
      <c r="E633" t="s">
        <v>274</v>
      </c>
      <c r="F633" t="s">
        <v>196</v>
      </c>
      <c r="G633" t="s">
        <v>17</v>
      </c>
      <c r="H633" t="s">
        <v>20</v>
      </c>
      <c r="I633">
        <v>41</v>
      </c>
      <c r="J633">
        <v>100</v>
      </c>
      <c r="K633" s="61">
        <v>100</v>
      </c>
      <c r="L633" s="61">
        <f t="shared" si="51"/>
        <v>0</v>
      </c>
      <c r="M633" t="s">
        <v>190</v>
      </c>
      <c r="N633" t="s">
        <v>671</v>
      </c>
      <c r="O633">
        <f t="shared" si="53"/>
        <v>0</v>
      </c>
      <c r="P633">
        <f t="shared" si="52"/>
        <v>0</v>
      </c>
      <c r="Q633">
        <f t="shared" si="54"/>
        <v>1</v>
      </c>
    </row>
    <row r="634" spans="1:17" x14ac:dyDescent="0.3">
      <c r="A634">
        <v>10</v>
      </c>
      <c r="B634" t="s">
        <v>44</v>
      </c>
      <c r="C634" s="1">
        <v>44877</v>
      </c>
      <c r="D634">
        <v>15</v>
      </c>
      <c r="E634" t="s">
        <v>380</v>
      </c>
      <c r="F634" t="s">
        <v>53</v>
      </c>
      <c r="G634" t="s">
        <v>17</v>
      </c>
      <c r="H634" t="s">
        <v>20</v>
      </c>
      <c r="I634">
        <v>54.5</v>
      </c>
      <c r="J634">
        <v>100</v>
      </c>
      <c r="K634" s="61">
        <v>0</v>
      </c>
      <c r="L634" s="61">
        <f t="shared" si="51"/>
        <v>-100</v>
      </c>
      <c r="M634" t="s">
        <v>381</v>
      </c>
      <c r="N634" t="s">
        <v>697</v>
      </c>
      <c r="O634">
        <f t="shared" si="53"/>
        <v>0</v>
      </c>
      <c r="P634">
        <f t="shared" si="52"/>
        <v>1</v>
      </c>
      <c r="Q634">
        <f t="shared" si="54"/>
        <v>0</v>
      </c>
    </row>
    <row r="635" spans="1:17" x14ac:dyDescent="0.3">
      <c r="A635">
        <v>10</v>
      </c>
      <c r="B635" t="s">
        <v>44</v>
      </c>
      <c r="C635" s="1">
        <v>44877</v>
      </c>
      <c r="D635">
        <v>15</v>
      </c>
      <c r="E635" t="s">
        <v>114</v>
      </c>
      <c r="F635" t="s">
        <v>246</v>
      </c>
      <c r="G635" t="s">
        <v>17</v>
      </c>
      <c r="H635" t="s">
        <v>28</v>
      </c>
      <c r="I635">
        <v>9.5</v>
      </c>
      <c r="J635">
        <v>100</v>
      </c>
      <c r="K635" s="61">
        <v>0</v>
      </c>
      <c r="L635" s="61">
        <f t="shared" si="51"/>
        <v>-100</v>
      </c>
      <c r="M635" t="s">
        <v>190</v>
      </c>
      <c r="N635" t="s">
        <v>595</v>
      </c>
      <c r="O635">
        <f t="shared" si="53"/>
        <v>0</v>
      </c>
      <c r="P635">
        <f t="shared" si="52"/>
        <v>1</v>
      </c>
      <c r="Q635">
        <f t="shared" si="54"/>
        <v>0</v>
      </c>
    </row>
    <row r="636" spans="1:17" x14ac:dyDescent="0.3">
      <c r="A636">
        <v>10</v>
      </c>
      <c r="B636" t="s">
        <v>44</v>
      </c>
      <c r="C636" s="1">
        <v>44877</v>
      </c>
      <c r="D636">
        <v>15</v>
      </c>
      <c r="E636" t="s">
        <v>114</v>
      </c>
      <c r="F636" t="s">
        <v>396</v>
      </c>
      <c r="G636" t="s">
        <v>17</v>
      </c>
      <c r="H636" t="s">
        <v>32</v>
      </c>
      <c r="I636">
        <v>295</v>
      </c>
      <c r="J636">
        <v>100</v>
      </c>
      <c r="K636" s="61">
        <v>0</v>
      </c>
      <c r="L636" s="61">
        <f t="shared" si="51"/>
        <v>-100</v>
      </c>
      <c r="M636" t="s">
        <v>381</v>
      </c>
      <c r="N636" t="s">
        <v>604</v>
      </c>
      <c r="O636">
        <f t="shared" si="53"/>
        <v>0</v>
      </c>
      <c r="P636">
        <f t="shared" si="52"/>
        <v>1</v>
      </c>
      <c r="Q636">
        <f t="shared" si="54"/>
        <v>0</v>
      </c>
    </row>
    <row r="637" spans="1:17" x14ac:dyDescent="0.3">
      <c r="A637">
        <v>10</v>
      </c>
      <c r="B637" t="s">
        <v>44</v>
      </c>
      <c r="C637" s="1">
        <v>44877</v>
      </c>
      <c r="D637">
        <v>15</v>
      </c>
      <c r="E637" t="s">
        <v>390</v>
      </c>
      <c r="F637" t="s">
        <v>523</v>
      </c>
      <c r="G637" t="s">
        <v>17</v>
      </c>
      <c r="H637" t="s">
        <v>28</v>
      </c>
      <c r="I637">
        <v>-10.5</v>
      </c>
      <c r="J637">
        <v>100</v>
      </c>
      <c r="K637" s="61">
        <v>0</v>
      </c>
      <c r="L637" s="61">
        <f t="shared" si="51"/>
        <v>-100</v>
      </c>
      <c r="M637" t="s">
        <v>556</v>
      </c>
      <c r="N637" t="s">
        <v>691</v>
      </c>
      <c r="O637">
        <f t="shared" si="53"/>
        <v>0</v>
      </c>
      <c r="P637">
        <f t="shared" si="52"/>
        <v>1</v>
      </c>
      <c r="Q637">
        <f t="shared" si="54"/>
        <v>0</v>
      </c>
    </row>
    <row r="638" spans="1:17" x14ac:dyDescent="0.3">
      <c r="A638">
        <v>10</v>
      </c>
      <c r="B638" t="s">
        <v>44</v>
      </c>
      <c r="C638" s="1">
        <v>44877</v>
      </c>
      <c r="D638">
        <v>15</v>
      </c>
      <c r="E638" t="s">
        <v>86</v>
      </c>
      <c r="F638" t="s">
        <v>696</v>
      </c>
      <c r="G638" t="s">
        <v>17</v>
      </c>
      <c r="H638" t="s">
        <v>32</v>
      </c>
      <c r="I638">
        <v>105</v>
      </c>
      <c r="J638">
        <v>100</v>
      </c>
      <c r="K638" s="61">
        <v>205</v>
      </c>
      <c r="L638" s="61">
        <f t="shared" si="51"/>
        <v>105</v>
      </c>
      <c r="M638" t="s">
        <v>381</v>
      </c>
      <c r="N638" t="s">
        <v>695</v>
      </c>
      <c r="O638">
        <f t="shared" si="53"/>
        <v>1</v>
      </c>
      <c r="P638">
        <f t="shared" si="52"/>
        <v>0</v>
      </c>
      <c r="Q638">
        <f t="shared" si="54"/>
        <v>0</v>
      </c>
    </row>
    <row r="639" spans="1:17" x14ac:dyDescent="0.3">
      <c r="A639">
        <v>10</v>
      </c>
      <c r="B639" t="s">
        <v>44</v>
      </c>
      <c r="C639" s="1">
        <v>44877</v>
      </c>
      <c r="D639">
        <v>15</v>
      </c>
      <c r="E639" t="s">
        <v>693</v>
      </c>
      <c r="F639" t="s">
        <v>78</v>
      </c>
      <c r="G639" t="s">
        <v>17</v>
      </c>
      <c r="H639" t="s">
        <v>32</v>
      </c>
      <c r="I639">
        <v>-105</v>
      </c>
      <c r="J639">
        <v>100</v>
      </c>
      <c r="K639" s="61">
        <v>0</v>
      </c>
      <c r="L639" s="61">
        <f t="shared" si="51"/>
        <v>-100</v>
      </c>
      <c r="M639" t="s">
        <v>381</v>
      </c>
      <c r="N639" t="s">
        <v>694</v>
      </c>
      <c r="O639">
        <f t="shared" si="53"/>
        <v>0</v>
      </c>
      <c r="P639">
        <f t="shared" si="52"/>
        <v>1</v>
      </c>
      <c r="Q639">
        <f t="shared" si="54"/>
        <v>0</v>
      </c>
    </row>
    <row r="640" spans="1:17" x14ac:dyDescent="0.3">
      <c r="A640">
        <v>10</v>
      </c>
      <c r="B640" t="s">
        <v>44</v>
      </c>
      <c r="C640" s="1">
        <v>44877</v>
      </c>
      <c r="D640">
        <v>15</v>
      </c>
      <c r="E640" t="s">
        <v>693</v>
      </c>
      <c r="F640" t="s">
        <v>78</v>
      </c>
      <c r="G640" t="s">
        <v>17</v>
      </c>
      <c r="H640" t="s">
        <v>20</v>
      </c>
      <c r="I640">
        <v>35.5</v>
      </c>
      <c r="J640">
        <v>100</v>
      </c>
      <c r="K640" s="61">
        <v>190.9</v>
      </c>
      <c r="L640" s="61">
        <f t="shared" si="51"/>
        <v>90.9</v>
      </c>
      <c r="M640" t="s">
        <v>381</v>
      </c>
      <c r="N640" t="s">
        <v>671</v>
      </c>
      <c r="O640">
        <f t="shared" si="53"/>
        <v>1</v>
      </c>
      <c r="P640">
        <f t="shared" si="52"/>
        <v>0</v>
      </c>
      <c r="Q640">
        <f t="shared" si="54"/>
        <v>0</v>
      </c>
    </row>
    <row r="641" spans="1:17" x14ac:dyDescent="0.3">
      <c r="A641">
        <v>10</v>
      </c>
      <c r="B641" t="s">
        <v>44</v>
      </c>
      <c r="C641" s="1">
        <v>44877</v>
      </c>
      <c r="D641">
        <v>15</v>
      </c>
      <c r="E641" t="s">
        <v>81</v>
      </c>
      <c r="F641" t="s">
        <v>57</v>
      </c>
      <c r="G641" t="s">
        <v>17</v>
      </c>
      <c r="H641" t="s">
        <v>28</v>
      </c>
      <c r="I641">
        <v>-21</v>
      </c>
      <c r="J641">
        <v>100</v>
      </c>
      <c r="K641" s="61">
        <v>190.9</v>
      </c>
      <c r="L641" s="61">
        <f t="shared" ref="L641:L672" si="55">K641-J641</f>
        <v>90.9</v>
      </c>
      <c r="M641" t="s">
        <v>381</v>
      </c>
      <c r="N641" t="s">
        <v>575</v>
      </c>
      <c r="O641">
        <f t="shared" si="53"/>
        <v>1</v>
      </c>
      <c r="P641">
        <f t="shared" si="52"/>
        <v>0</v>
      </c>
      <c r="Q641">
        <f t="shared" si="54"/>
        <v>0</v>
      </c>
    </row>
    <row r="642" spans="1:17" x14ac:dyDescent="0.3">
      <c r="A642">
        <v>10</v>
      </c>
      <c r="B642" t="s">
        <v>44</v>
      </c>
      <c r="C642" s="1">
        <v>44877</v>
      </c>
      <c r="D642">
        <v>15</v>
      </c>
      <c r="E642" t="s">
        <v>55</v>
      </c>
      <c r="F642" t="s">
        <v>692</v>
      </c>
      <c r="G642" t="s">
        <v>17</v>
      </c>
      <c r="H642" t="s">
        <v>28</v>
      </c>
      <c r="I642">
        <v>-10.5</v>
      </c>
      <c r="J642">
        <v>100</v>
      </c>
      <c r="K642" s="61">
        <v>0</v>
      </c>
      <c r="L642" s="61">
        <f t="shared" si="55"/>
        <v>-100</v>
      </c>
      <c r="M642" t="s">
        <v>556</v>
      </c>
      <c r="N642" t="s">
        <v>691</v>
      </c>
      <c r="O642">
        <f t="shared" si="53"/>
        <v>0</v>
      </c>
      <c r="P642">
        <f t="shared" si="52"/>
        <v>1</v>
      </c>
      <c r="Q642">
        <f t="shared" si="54"/>
        <v>0</v>
      </c>
    </row>
    <row r="643" spans="1:17" x14ac:dyDescent="0.3">
      <c r="A643">
        <v>10</v>
      </c>
      <c r="B643" t="s">
        <v>44</v>
      </c>
      <c r="C643" s="1">
        <v>44877</v>
      </c>
      <c r="D643">
        <v>19</v>
      </c>
      <c r="E643" t="s">
        <v>88</v>
      </c>
      <c r="F643" t="s">
        <v>212</v>
      </c>
      <c r="G643" t="s">
        <v>17</v>
      </c>
      <c r="H643" t="s">
        <v>28</v>
      </c>
      <c r="I643">
        <v>5</v>
      </c>
      <c r="J643">
        <v>100</v>
      </c>
      <c r="K643" s="61">
        <v>190.91</v>
      </c>
      <c r="L643" s="61">
        <f t="shared" si="55"/>
        <v>90.91</v>
      </c>
      <c r="M643" t="s">
        <v>556</v>
      </c>
      <c r="N643" t="s">
        <v>610</v>
      </c>
      <c r="O643">
        <f t="shared" si="53"/>
        <v>1</v>
      </c>
      <c r="P643">
        <f t="shared" si="52"/>
        <v>0</v>
      </c>
      <c r="Q643">
        <f t="shared" si="54"/>
        <v>0</v>
      </c>
    </row>
    <row r="644" spans="1:17" x14ac:dyDescent="0.3">
      <c r="A644">
        <v>10</v>
      </c>
      <c r="B644" t="s">
        <v>44</v>
      </c>
      <c r="C644" s="1">
        <v>44877</v>
      </c>
      <c r="D644">
        <v>19</v>
      </c>
      <c r="E644" t="s">
        <v>273</v>
      </c>
      <c r="F644" t="s">
        <v>690</v>
      </c>
      <c r="G644" t="s">
        <v>17</v>
      </c>
      <c r="H644" t="s">
        <v>20</v>
      </c>
      <c r="I644">
        <v>51</v>
      </c>
      <c r="J644">
        <v>100</v>
      </c>
      <c r="K644" s="61">
        <v>190.91</v>
      </c>
      <c r="L644" s="61">
        <f t="shared" si="55"/>
        <v>90.91</v>
      </c>
      <c r="M644" t="s">
        <v>190</v>
      </c>
      <c r="N644" t="s">
        <v>689</v>
      </c>
      <c r="O644">
        <f t="shared" si="53"/>
        <v>1</v>
      </c>
      <c r="P644">
        <f t="shared" si="52"/>
        <v>0</v>
      </c>
      <c r="Q644">
        <f t="shared" si="54"/>
        <v>0</v>
      </c>
    </row>
    <row r="645" spans="1:17" x14ac:dyDescent="0.3">
      <c r="A645">
        <v>10</v>
      </c>
      <c r="B645" t="s">
        <v>44</v>
      </c>
      <c r="C645" s="1">
        <v>44877</v>
      </c>
      <c r="D645">
        <v>19</v>
      </c>
      <c r="E645" t="s">
        <v>48</v>
      </c>
      <c r="F645" t="s">
        <v>688</v>
      </c>
      <c r="G645" t="s">
        <v>17</v>
      </c>
      <c r="H645" t="s">
        <v>28</v>
      </c>
      <c r="I645">
        <v>12.5</v>
      </c>
      <c r="J645">
        <v>100</v>
      </c>
      <c r="K645" s="61">
        <v>190.91</v>
      </c>
      <c r="L645" s="61">
        <f t="shared" si="55"/>
        <v>90.91</v>
      </c>
      <c r="M645" t="s">
        <v>190</v>
      </c>
      <c r="N645" t="s">
        <v>571</v>
      </c>
      <c r="O645">
        <f t="shared" si="53"/>
        <v>1</v>
      </c>
      <c r="P645">
        <f t="shared" si="52"/>
        <v>0</v>
      </c>
      <c r="Q645">
        <f t="shared" si="54"/>
        <v>0</v>
      </c>
    </row>
    <row r="646" spans="1:17" x14ac:dyDescent="0.3">
      <c r="A646">
        <v>10</v>
      </c>
      <c r="B646" t="s">
        <v>44</v>
      </c>
      <c r="C646" s="1">
        <v>44877</v>
      </c>
      <c r="D646">
        <v>19</v>
      </c>
      <c r="E646" t="s">
        <v>48</v>
      </c>
      <c r="G646" t="s">
        <v>17</v>
      </c>
      <c r="H646" t="s">
        <v>32</v>
      </c>
      <c r="I646">
        <v>400</v>
      </c>
      <c r="J646">
        <v>50</v>
      </c>
      <c r="K646" s="61">
        <v>250</v>
      </c>
      <c r="L646" s="61">
        <f t="shared" si="55"/>
        <v>200</v>
      </c>
      <c r="M646" t="s">
        <v>381</v>
      </c>
      <c r="N646" t="s">
        <v>681</v>
      </c>
      <c r="O646">
        <f t="shared" si="53"/>
        <v>1</v>
      </c>
      <c r="P646">
        <f t="shared" si="52"/>
        <v>0</v>
      </c>
      <c r="Q646">
        <f t="shared" si="54"/>
        <v>0</v>
      </c>
    </row>
    <row r="647" spans="1:17" x14ac:dyDescent="0.3">
      <c r="A647">
        <v>10</v>
      </c>
      <c r="B647" t="s">
        <v>44</v>
      </c>
      <c r="C647" s="1">
        <v>44877</v>
      </c>
      <c r="D647">
        <v>19</v>
      </c>
      <c r="E647" t="s">
        <v>687</v>
      </c>
      <c r="F647" t="s">
        <v>686</v>
      </c>
      <c r="G647" t="s">
        <v>17</v>
      </c>
      <c r="H647" t="s">
        <v>28</v>
      </c>
      <c r="I647">
        <v>-16</v>
      </c>
      <c r="J647">
        <v>100</v>
      </c>
      <c r="K647" s="61">
        <v>190.91</v>
      </c>
      <c r="L647" s="61">
        <f t="shared" si="55"/>
        <v>90.91</v>
      </c>
      <c r="M647" t="s">
        <v>556</v>
      </c>
      <c r="N647" t="s">
        <v>685</v>
      </c>
      <c r="O647">
        <f t="shared" si="53"/>
        <v>1</v>
      </c>
      <c r="P647">
        <f t="shared" si="52"/>
        <v>0</v>
      </c>
      <c r="Q647">
        <f t="shared" si="54"/>
        <v>0</v>
      </c>
    </row>
    <row r="648" spans="1:17" x14ac:dyDescent="0.3">
      <c r="A648">
        <v>10</v>
      </c>
      <c r="B648" t="s">
        <v>44</v>
      </c>
      <c r="C648" s="1">
        <v>44877</v>
      </c>
      <c r="D648">
        <v>19</v>
      </c>
      <c r="E648" t="s">
        <v>129</v>
      </c>
      <c r="F648" t="s">
        <v>223</v>
      </c>
      <c r="G648" t="s">
        <v>17</v>
      </c>
      <c r="H648" t="s">
        <v>28</v>
      </c>
      <c r="I648">
        <v>-7</v>
      </c>
      <c r="J648">
        <v>100</v>
      </c>
      <c r="K648" s="61">
        <v>0</v>
      </c>
      <c r="L648" s="61">
        <f t="shared" si="55"/>
        <v>-100</v>
      </c>
      <c r="M648" t="s">
        <v>190</v>
      </c>
      <c r="N648" t="s">
        <v>684</v>
      </c>
      <c r="O648">
        <f t="shared" si="53"/>
        <v>0</v>
      </c>
      <c r="P648">
        <f t="shared" si="52"/>
        <v>1</v>
      </c>
      <c r="Q648">
        <f t="shared" si="54"/>
        <v>0</v>
      </c>
    </row>
    <row r="649" spans="1:17" x14ac:dyDescent="0.3">
      <c r="A649">
        <v>10</v>
      </c>
      <c r="B649" t="s">
        <v>44</v>
      </c>
      <c r="C649" s="1">
        <v>44877</v>
      </c>
      <c r="D649">
        <v>19</v>
      </c>
      <c r="E649" t="s">
        <v>129</v>
      </c>
      <c r="F649" t="s">
        <v>223</v>
      </c>
      <c r="G649" t="s">
        <v>17</v>
      </c>
      <c r="H649" t="s">
        <v>24</v>
      </c>
      <c r="I649">
        <v>65</v>
      </c>
      <c r="J649">
        <v>100</v>
      </c>
      <c r="K649" s="61">
        <v>0</v>
      </c>
      <c r="L649" s="61">
        <f t="shared" si="55"/>
        <v>-100</v>
      </c>
      <c r="M649" t="s">
        <v>190</v>
      </c>
      <c r="N649" t="s">
        <v>683</v>
      </c>
      <c r="O649">
        <f t="shared" si="53"/>
        <v>0</v>
      </c>
      <c r="P649">
        <f t="shared" si="52"/>
        <v>1</v>
      </c>
      <c r="Q649">
        <f t="shared" si="54"/>
        <v>0</v>
      </c>
    </row>
    <row r="650" spans="1:17" x14ac:dyDescent="0.3">
      <c r="A650">
        <v>10</v>
      </c>
      <c r="B650" t="s">
        <v>44</v>
      </c>
      <c r="C650" s="1">
        <v>44877</v>
      </c>
      <c r="D650">
        <v>19</v>
      </c>
      <c r="E650" t="s">
        <v>249</v>
      </c>
      <c r="F650" t="s">
        <v>522</v>
      </c>
      <c r="G650" t="s">
        <v>17</v>
      </c>
      <c r="H650" t="s">
        <v>28</v>
      </c>
      <c r="I650">
        <v>2</v>
      </c>
      <c r="J650">
        <v>100</v>
      </c>
      <c r="K650" s="61">
        <v>0</v>
      </c>
      <c r="L650" s="61">
        <f t="shared" si="55"/>
        <v>-100</v>
      </c>
      <c r="M650" t="s">
        <v>381</v>
      </c>
      <c r="N650" t="s">
        <v>555</v>
      </c>
      <c r="O650">
        <f t="shared" si="53"/>
        <v>0</v>
      </c>
      <c r="P650">
        <f t="shared" si="52"/>
        <v>1</v>
      </c>
      <c r="Q650">
        <f t="shared" si="54"/>
        <v>0</v>
      </c>
    </row>
    <row r="651" spans="1:17" x14ac:dyDescent="0.3">
      <c r="A651">
        <v>10</v>
      </c>
      <c r="B651" t="s">
        <v>44</v>
      </c>
      <c r="C651" s="1">
        <v>44877</v>
      </c>
      <c r="D651">
        <v>19</v>
      </c>
      <c r="E651" t="s">
        <v>334</v>
      </c>
      <c r="F651" t="s">
        <v>682</v>
      </c>
      <c r="G651" t="s">
        <v>17</v>
      </c>
      <c r="H651" t="s">
        <v>28</v>
      </c>
      <c r="I651">
        <v>11.5</v>
      </c>
      <c r="J651">
        <v>100</v>
      </c>
      <c r="K651" s="61">
        <v>0</v>
      </c>
      <c r="L651" s="61">
        <f t="shared" si="55"/>
        <v>-100</v>
      </c>
      <c r="M651" t="s">
        <v>190</v>
      </c>
      <c r="N651" t="s">
        <v>671</v>
      </c>
      <c r="O651">
        <f t="shared" si="53"/>
        <v>0</v>
      </c>
      <c r="P651">
        <f t="shared" si="52"/>
        <v>1</v>
      </c>
      <c r="Q651">
        <f t="shared" si="54"/>
        <v>0</v>
      </c>
    </row>
    <row r="652" spans="1:17" x14ac:dyDescent="0.3">
      <c r="A652">
        <v>10</v>
      </c>
      <c r="B652" t="s">
        <v>44</v>
      </c>
      <c r="C652" s="1">
        <v>44877</v>
      </c>
      <c r="D652">
        <v>19</v>
      </c>
      <c r="E652" t="s">
        <v>334</v>
      </c>
      <c r="G652" t="s">
        <v>17</v>
      </c>
      <c r="H652" t="s">
        <v>32</v>
      </c>
      <c r="I652">
        <v>360</v>
      </c>
      <c r="J652">
        <v>50</v>
      </c>
      <c r="K652" s="61">
        <v>0</v>
      </c>
      <c r="L652" s="61">
        <f t="shared" si="55"/>
        <v>-50</v>
      </c>
      <c r="M652" t="s">
        <v>381</v>
      </c>
      <c r="N652" t="s">
        <v>681</v>
      </c>
      <c r="O652">
        <f t="shared" si="53"/>
        <v>0</v>
      </c>
      <c r="P652">
        <f t="shared" si="52"/>
        <v>1</v>
      </c>
      <c r="Q652">
        <f t="shared" si="54"/>
        <v>0</v>
      </c>
    </row>
    <row r="653" spans="1:17" x14ac:dyDescent="0.3">
      <c r="A653">
        <v>10</v>
      </c>
      <c r="B653" t="s">
        <v>44</v>
      </c>
      <c r="C653" s="1">
        <v>44877</v>
      </c>
      <c r="D653">
        <v>22</v>
      </c>
      <c r="E653" t="s">
        <v>680</v>
      </c>
      <c r="F653" t="s">
        <v>47</v>
      </c>
      <c r="G653" t="s">
        <v>17</v>
      </c>
      <c r="H653" t="s">
        <v>28</v>
      </c>
      <c r="I653">
        <v>20</v>
      </c>
      <c r="J653">
        <v>100</v>
      </c>
      <c r="K653" s="61">
        <v>190.91</v>
      </c>
      <c r="L653" s="61">
        <f t="shared" si="55"/>
        <v>90.91</v>
      </c>
      <c r="M653" t="s">
        <v>190</v>
      </c>
      <c r="N653" t="s">
        <v>671</v>
      </c>
      <c r="O653">
        <f t="shared" si="53"/>
        <v>1</v>
      </c>
      <c r="P653">
        <f t="shared" si="52"/>
        <v>0</v>
      </c>
      <c r="Q653">
        <f t="shared" si="54"/>
        <v>0</v>
      </c>
    </row>
    <row r="654" spans="1:17" x14ac:dyDescent="0.3">
      <c r="A654">
        <v>10</v>
      </c>
      <c r="B654" t="s">
        <v>44</v>
      </c>
      <c r="C654" s="1">
        <v>44877</v>
      </c>
      <c r="D654">
        <v>22</v>
      </c>
      <c r="E654" t="s">
        <v>680</v>
      </c>
      <c r="F654" t="s">
        <v>47</v>
      </c>
      <c r="G654" t="s">
        <v>17</v>
      </c>
      <c r="H654" t="s">
        <v>24</v>
      </c>
      <c r="I654">
        <v>76.5</v>
      </c>
      <c r="J654">
        <v>100</v>
      </c>
      <c r="K654" s="61">
        <v>0</v>
      </c>
      <c r="L654" s="61">
        <f t="shared" si="55"/>
        <v>-100</v>
      </c>
      <c r="M654" t="s">
        <v>381</v>
      </c>
      <c r="N654" t="s">
        <v>671</v>
      </c>
      <c r="O654">
        <f t="shared" si="53"/>
        <v>0</v>
      </c>
      <c r="P654">
        <f t="shared" si="52"/>
        <v>1</v>
      </c>
      <c r="Q654">
        <f t="shared" si="54"/>
        <v>0</v>
      </c>
    </row>
    <row r="655" spans="1:17" x14ac:dyDescent="0.3">
      <c r="A655">
        <v>10</v>
      </c>
      <c r="B655" t="s">
        <v>44</v>
      </c>
      <c r="C655" s="1">
        <v>44877</v>
      </c>
      <c r="D655">
        <v>22</v>
      </c>
      <c r="E655" t="s">
        <v>680</v>
      </c>
      <c r="F655" t="s">
        <v>47</v>
      </c>
      <c r="G655" t="s">
        <v>17</v>
      </c>
      <c r="H655" t="s">
        <v>32</v>
      </c>
      <c r="I655">
        <v>800</v>
      </c>
      <c r="J655">
        <v>50</v>
      </c>
      <c r="K655" s="61">
        <v>450</v>
      </c>
      <c r="L655" s="61">
        <f t="shared" si="55"/>
        <v>400</v>
      </c>
      <c r="M655" t="s">
        <v>381</v>
      </c>
      <c r="N655" t="s">
        <v>679</v>
      </c>
      <c r="O655">
        <f t="shared" si="53"/>
        <v>1</v>
      </c>
      <c r="P655">
        <f t="shared" si="52"/>
        <v>0</v>
      </c>
      <c r="Q655">
        <f t="shared" si="54"/>
        <v>0</v>
      </c>
    </row>
    <row r="656" spans="1:17" x14ac:dyDescent="0.3">
      <c r="A656">
        <v>10</v>
      </c>
      <c r="B656" t="s">
        <v>44</v>
      </c>
      <c r="C656" s="1">
        <v>44877</v>
      </c>
      <c r="D656">
        <v>22</v>
      </c>
      <c r="E656" t="s">
        <v>539</v>
      </c>
      <c r="F656" t="s">
        <v>569</v>
      </c>
      <c r="G656" t="s">
        <v>17</v>
      </c>
      <c r="H656" t="s">
        <v>20</v>
      </c>
      <c r="I656">
        <v>41.5</v>
      </c>
      <c r="J656">
        <v>100</v>
      </c>
      <c r="K656" s="61">
        <v>0</v>
      </c>
      <c r="L656" s="61">
        <f t="shared" si="55"/>
        <v>-100</v>
      </c>
      <c r="M656" t="s">
        <v>190</v>
      </c>
      <c r="N656" t="s">
        <v>627</v>
      </c>
      <c r="O656">
        <f t="shared" si="53"/>
        <v>0</v>
      </c>
      <c r="P656">
        <f t="shared" si="52"/>
        <v>1</v>
      </c>
      <c r="Q656">
        <f t="shared" si="54"/>
        <v>0</v>
      </c>
    </row>
    <row r="657" spans="1:17" x14ac:dyDescent="0.3">
      <c r="A657">
        <v>10</v>
      </c>
      <c r="B657" t="s">
        <v>44</v>
      </c>
      <c r="C657" s="1">
        <v>44877</v>
      </c>
      <c r="D657">
        <v>22</v>
      </c>
      <c r="E657" t="s">
        <v>569</v>
      </c>
      <c r="F657" t="s">
        <v>539</v>
      </c>
      <c r="G657" t="s">
        <v>17</v>
      </c>
      <c r="H657" t="s">
        <v>28</v>
      </c>
      <c r="I657">
        <v>2.5</v>
      </c>
      <c r="J657">
        <v>100</v>
      </c>
      <c r="K657" s="61">
        <v>190.91</v>
      </c>
      <c r="L657" s="61">
        <f t="shared" si="55"/>
        <v>90.91</v>
      </c>
      <c r="M657" t="s">
        <v>556</v>
      </c>
      <c r="N657" t="s">
        <v>671</v>
      </c>
      <c r="O657">
        <f t="shared" si="53"/>
        <v>1</v>
      </c>
      <c r="P657">
        <f t="shared" si="52"/>
        <v>0</v>
      </c>
      <c r="Q657">
        <f t="shared" si="54"/>
        <v>0</v>
      </c>
    </row>
    <row r="658" spans="1:17" x14ac:dyDescent="0.3">
      <c r="A658">
        <v>10</v>
      </c>
      <c r="B658" t="s">
        <v>44</v>
      </c>
      <c r="C658" s="1">
        <v>44877</v>
      </c>
      <c r="D658">
        <v>22</v>
      </c>
      <c r="E658" t="s">
        <v>204</v>
      </c>
      <c r="F658" t="s">
        <v>540</v>
      </c>
      <c r="G658" t="s">
        <v>17</v>
      </c>
      <c r="H658" t="s">
        <v>28</v>
      </c>
      <c r="I658">
        <v>-21</v>
      </c>
      <c r="J658">
        <v>100</v>
      </c>
      <c r="K658" s="61">
        <v>195</v>
      </c>
      <c r="L658" s="61">
        <f t="shared" si="55"/>
        <v>95</v>
      </c>
      <c r="M658" t="s">
        <v>556</v>
      </c>
      <c r="N658" t="s">
        <v>575</v>
      </c>
      <c r="O658">
        <f t="shared" si="53"/>
        <v>1</v>
      </c>
      <c r="P658">
        <f t="shared" si="52"/>
        <v>0</v>
      </c>
      <c r="Q658">
        <f t="shared" si="54"/>
        <v>0</v>
      </c>
    </row>
    <row r="659" spans="1:17" x14ac:dyDescent="0.3">
      <c r="A659">
        <v>10</v>
      </c>
      <c r="B659" t="s">
        <v>44</v>
      </c>
      <c r="C659" s="1">
        <v>44877</v>
      </c>
      <c r="D659">
        <v>22</v>
      </c>
      <c r="E659" t="s">
        <v>45</v>
      </c>
      <c r="F659" t="s">
        <v>266</v>
      </c>
      <c r="G659" t="s">
        <v>17</v>
      </c>
      <c r="H659" t="s">
        <v>28</v>
      </c>
      <c r="I659">
        <v>-10</v>
      </c>
      <c r="J659">
        <v>100</v>
      </c>
      <c r="K659" s="61">
        <v>0</v>
      </c>
      <c r="L659" s="61">
        <f t="shared" si="55"/>
        <v>-100</v>
      </c>
      <c r="M659" t="s">
        <v>381</v>
      </c>
      <c r="N659" t="s">
        <v>468</v>
      </c>
      <c r="O659">
        <f t="shared" si="53"/>
        <v>0</v>
      </c>
      <c r="P659">
        <f t="shared" si="52"/>
        <v>1</v>
      </c>
      <c r="Q659">
        <f t="shared" si="54"/>
        <v>0</v>
      </c>
    </row>
    <row r="660" spans="1:17" x14ac:dyDescent="0.3">
      <c r="A660">
        <v>10</v>
      </c>
      <c r="B660" t="s">
        <v>140</v>
      </c>
      <c r="C660" s="1">
        <v>44875</v>
      </c>
      <c r="D660">
        <v>20</v>
      </c>
      <c r="E660" t="s">
        <v>311</v>
      </c>
      <c r="F660" t="s">
        <v>286</v>
      </c>
      <c r="G660" t="s">
        <v>17</v>
      </c>
      <c r="H660" t="s">
        <v>20</v>
      </c>
      <c r="I660">
        <v>41.5</v>
      </c>
      <c r="J660">
        <v>100</v>
      </c>
      <c r="K660" s="61">
        <v>183.33</v>
      </c>
      <c r="L660" s="61">
        <f t="shared" si="55"/>
        <v>83.330000000000013</v>
      </c>
      <c r="M660" t="s">
        <v>381</v>
      </c>
      <c r="N660" t="s">
        <v>678</v>
      </c>
      <c r="O660">
        <f t="shared" si="53"/>
        <v>1</v>
      </c>
      <c r="P660">
        <f t="shared" si="52"/>
        <v>0</v>
      </c>
      <c r="Q660">
        <f t="shared" si="54"/>
        <v>0</v>
      </c>
    </row>
    <row r="661" spans="1:17" x14ac:dyDescent="0.3">
      <c r="A661">
        <v>10</v>
      </c>
      <c r="B661" t="s">
        <v>140</v>
      </c>
      <c r="C661" s="1">
        <v>44878</v>
      </c>
      <c r="D661">
        <v>9</v>
      </c>
      <c r="E661" t="s">
        <v>309</v>
      </c>
      <c r="F661" t="s">
        <v>310</v>
      </c>
      <c r="G661" t="s">
        <v>17</v>
      </c>
      <c r="H661" t="s">
        <v>28</v>
      </c>
      <c r="I661">
        <v>-2.5</v>
      </c>
      <c r="J661">
        <v>100</v>
      </c>
      <c r="K661" s="61">
        <v>190.91</v>
      </c>
      <c r="L661" s="61">
        <f t="shared" si="55"/>
        <v>90.91</v>
      </c>
      <c r="M661" t="s">
        <v>190</v>
      </c>
      <c r="N661" t="s">
        <v>463</v>
      </c>
      <c r="O661">
        <f t="shared" si="53"/>
        <v>1</v>
      </c>
      <c r="P661">
        <f t="shared" si="52"/>
        <v>0</v>
      </c>
      <c r="Q661">
        <f t="shared" si="54"/>
        <v>0</v>
      </c>
    </row>
    <row r="662" spans="1:17" x14ac:dyDescent="0.3">
      <c r="A662">
        <v>10</v>
      </c>
      <c r="B662" t="s">
        <v>140</v>
      </c>
      <c r="C662" s="1">
        <v>44878</v>
      </c>
      <c r="D662">
        <v>9</v>
      </c>
      <c r="E662" t="s">
        <v>309</v>
      </c>
      <c r="F662" t="s">
        <v>310</v>
      </c>
      <c r="G662" t="s">
        <v>17</v>
      </c>
      <c r="H662" t="s">
        <v>32</v>
      </c>
      <c r="I662">
        <v>-140</v>
      </c>
      <c r="J662">
        <v>140</v>
      </c>
      <c r="K662" s="61">
        <v>240</v>
      </c>
      <c r="L662" s="61">
        <f t="shared" si="55"/>
        <v>100</v>
      </c>
      <c r="M662" t="s">
        <v>381</v>
      </c>
      <c r="N662" t="s">
        <v>677</v>
      </c>
      <c r="O662">
        <f t="shared" si="53"/>
        <v>1</v>
      </c>
      <c r="P662">
        <f t="shared" si="52"/>
        <v>0</v>
      </c>
      <c r="Q662">
        <f t="shared" si="54"/>
        <v>0</v>
      </c>
    </row>
    <row r="663" spans="1:17" x14ac:dyDescent="0.3">
      <c r="A663">
        <v>10</v>
      </c>
      <c r="B663" t="s">
        <v>140</v>
      </c>
      <c r="C663" s="1">
        <v>44878</v>
      </c>
      <c r="D663">
        <v>9</v>
      </c>
      <c r="E663" t="s">
        <v>676</v>
      </c>
      <c r="F663" t="s">
        <v>154</v>
      </c>
      <c r="G663" t="s">
        <v>17</v>
      </c>
      <c r="H663" t="s">
        <v>24</v>
      </c>
      <c r="I663">
        <v>45</v>
      </c>
      <c r="J663">
        <v>100</v>
      </c>
      <c r="K663" s="61">
        <v>0</v>
      </c>
      <c r="L663" s="61">
        <f t="shared" si="55"/>
        <v>-100</v>
      </c>
      <c r="M663" t="s">
        <v>381</v>
      </c>
      <c r="N663" t="s">
        <v>675</v>
      </c>
      <c r="O663">
        <f t="shared" si="53"/>
        <v>0</v>
      </c>
      <c r="P663">
        <f t="shared" si="52"/>
        <v>1</v>
      </c>
      <c r="Q663">
        <f t="shared" si="54"/>
        <v>0</v>
      </c>
    </row>
    <row r="664" spans="1:17" x14ac:dyDescent="0.3">
      <c r="A664">
        <v>10</v>
      </c>
      <c r="B664" t="s">
        <v>140</v>
      </c>
      <c r="C664" s="1">
        <v>44878</v>
      </c>
      <c r="D664">
        <v>13</v>
      </c>
      <c r="E664" t="s">
        <v>161</v>
      </c>
      <c r="G664" t="s">
        <v>17</v>
      </c>
      <c r="H664" t="s">
        <v>291</v>
      </c>
      <c r="I664">
        <v>20</v>
      </c>
      <c r="J664">
        <v>100</v>
      </c>
      <c r="K664" s="61">
        <v>0</v>
      </c>
      <c r="L664" s="61">
        <f t="shared" si="55"/>
        <v>-100</v>
      </c>
      <c r="M664" t="s">
        <v>381</v>
      </c>
      <c r="N664" t="s">
        <v>589</v>
      </c>
      <c r="O664">
        <f t="shared" si="53"/>
        <v>0</v>
      </c>
      <c r="P664">
        <f t="shared" si="52"/>
        <v>1</v>
      </c>
      <c r="Q664">
        <f t="shared" si="54"/>
        <v>0</v>
      </c>
    </row>
    <row r="665" spans="1:17" x14ac:dyDescent="0.3">
      <c r="A665">
        <v>10</v>
      </c>
      <c r="B665" t="s">
        <v>140</v>
      </c>
      <c r="C665" s="1">
        <v>44878</v>
      </c>
      <c r="D665">
        <v>13</v>
      </c>
      <c r="E665" t="s">
        <v>54</v>
      </c>
      <c r="F665" t="s">
        <v>314</v>
      </c>
      <c r="G665" t="s">
        <v>17</v>
      </c>
      <c r="H665" t="s">
        <v>28</v>
      </c>
      <c r="I665">
        <v>4.5</v>
      </c>
      <c r="J665">
        <v>100</v>
      </c>
      <c r="K665" s="61">
        <v>0</v>
      </c>
      <c r="L665" s="61">
        <f t="shared" si="55"/>
        <v>-100</v>
      </c>
      <c r="M665" t="s">
        <v>190</v>
      </c>
      <c r="N665" t="s">
        <v>635</v>
      </c>
      <c r="O665">
        <f t="shared" si="53"/>
        <v>0</v>
      </c>
      <c r="P665">
        <f t="shared" si="52"/>
        <v>1</v>
      </c>
      <c r="Q665">
        <f t="shared" si="54"/>
        <v>0</v>
      </c>
    </row>
    <row r="666" spans="1:17" ht="13.8" customHeight="1" x14ac:dyDescent="0.3">
      <c r="A666">
        <v>10</v>
      </c>
      <c r="B666" t="s">
        <v>140</v>
      </c>
      <c r="C666" s="1">
        <v>44878</v>
      </c>
      <c r="D666">
        <v>13</v>
      </c>
      <c r="E666" t="s">
        <v>293</v>
      </c>
      <c r="F666" t="s">
        <v>68</v>
      </c>
      <c r="G666" t="s">
        <v>17</v>
      </c>
      <c r="H666" t="s">
        <v>28</v>
      </c>
      <c r="I666">
        <v>-6.5</v>
      </c>
      <c r="J666">
        <v>100</v>
      </c>
      <c r="K666" s="61">
        <v>0</v>
      </c>
      <c r="L666" s="61">
        <f t="shared" si="55"/>
        <v>-100</v>
      </c>
      <c r="M666" t="s">
        <v>190</v>
      </c>
      <c r="N666" t="s">
        <v>463</v>
      </c>
      <c r="O666">
        <f t="shared" si="53"/>
        <v>0</v>
      </c>
      <c r="P666">
        <f t="shared" si="52"/>
        <v>1</v>
      </c>
      <c r="Q666">
        <f t="shared" si="54"/>
        <v>0</v>
      </c>
    </row>
    <row r="667" spans="1:17" x14ac:dyDescent="0.3">
      <c r="A667">
        <v>10</v>
      </c>
      <c r="B667" t="s">
        <v>140</v>
      </c>
      <c r="C667" s="1">
        <v>44878</v>
      </c>
      <c r="D667">
        <v>13</v>
      </c>
      <c r="E667" t="s">
        <v>68</v>
      </c>
      <c r="F667" t="s">
        <v>293</v>
      </c>
      <c r="G667" t="s">
        <v>17</v>
      </c>
      <c r="H667" t="s">
        <v>24</v>
      </c>
      <c r="I667">
        <v>43.5</v>
      </c>
      <c r="J667">
        <v>0</v>
      </c>
      <c r="K667" s="61">
        <v>0</v>
      </c>
      <c r="L667" s="61">
        <f t="shared" si="55"/>
        <v>0</v>
      </c>
      <c r="N667" t="s">
        <v>675</v>
      </c>
      <c r="O667">
        <f t="shared" si="53"/>
        <v>0</v>
      </c>
      <c r="P667">
        <f t="shared" si="52"/>
        <v>0</v>
      </c>
      <c r="Q667">
        <f t="shared" si="54"/>
        <v>1</v>
      </c>
    </row>
    <row r="668" spans="1:17" x14ac:dyDescent="0.3">
      <c r="A668">
        <v>10</v>
      </c>
      <c r="B668" t="s">
        <v>140</v>
      </c>
      <c r="C668" s="1">
        <v>44878</v>
      </c>
      <c r="D668">
        <v>13</v>
      </c>
      <c r="E668" t="s">
        <v>288</v>
      </c>
      <c r="F668" t="s">
        <v>674</v>
      </c>
      <c r="G668" t="s">
        <v>17</v>
      </c>
      <c r="H668" t="s">
        <v>20</v>
      </c>
      <c r="I668">
        <v>48.5</v>
      </c>
      <c r="J668">
        <v>100</v>
      </c>
      <c r="K668" s="61">
        <v>0</v>
      </c>
      <c r="L668" s="61">
        <f t="shared" si="55"/>
        <v>-100</v>
      </c>
      <c r="M668" t="s">
        <v>190</v>
      </c>
      <c r="N668" t="s">
        <v>583</v>
      </c>
      <c r="O668">
        <f t="shared" si="53"/>
        <v>0</v>
      </c>
      <c r="P668">
        <f t="shared" si="52"/>
        <v>1</v>
      </c>
      <c r="Q668">
        <f t="shared" si="54"/>
        <v>0</v>
      </c>
    </row>
    <row r="669" spans="1:17" x14ac:dyDescent="0.3">
      <c r="A669">
        <v>10</v>
      </c>
      <c r="B669" t="s">
        <v>140</v>
      </c>
      <c r="C669" s="1">
        <v>44878</v>
      </c>
      <c r="D669">
        <v>13</v>
      </c>
      <c r="E669" t="s">
        <v>374</v>
      </c>
      <c r="G669" t="s">
        <v>17</v>
      </c>
      <c r="H669" t="s">
        <v>302</v>
      </c>
      <c r="I669">
        <v>25.5</v>
      </c>
      <c r="J669">
        <v>100</v>
      </c>
      <c r="K669" s="61">
        <v>0</v>
      </c>
      <c r="L669" s="61">
        <f t="shared" si="55"/>
        <v>-100</v>
      </c>
      <c r="M669" t="s">
        <v>381</v>
      </c>
      <c r="N669" t="s">
        <v>673</v>
      </c>
      <c r="O669">
        <f t="shared" si="53"/>
        <v>0</v>
      </c>
      <c r="P669">
        <f t="shared" si="52"/>
        <v>1</v>
      </c>
      <c r="Q669">
        <f t="shared" si="54"/>
        <v>0</v>
      </c>
    </row>
    <row r="670" spans="1:17" x14ac:dyDescent="0.3">
      <c r="A670">
        <v>10</v>
      </c>
      <c r="B670" t="s">
        <v>140</v>
      </c>
      <c r="C670" s="1">
        <v>44878</v>
      </c>
      <c r="D670">
        <v>13</v>
      </c>
      <c r="E670" t="s">
        <v>354</v>
      </c>
      <c r="G670" t="s">
        <v>17</v>
      </c>
      <c r="H670" t="s">
        <v>302</v>
      </c>
      <c r="I670">
        <v>26.5</v>
      </c>
      <c r="J670">
        <v>100</v>
      </c>
      <c r="K670" s="61">
        <v>0</v>
      </c>
      <c r="L670" s="61">
        <f t="shared" si="55"/>
        <v>-100</v>
      </c>
      <c r="M670" t="s">
        <v>381</v>
      </c>
      <c r="N670" t="s">
        <v>573</v>
      </c>
      <c r="O670">
        <f t="shared" si="53"/>
        <v>0</v>
      </c>
      <c r="P670">
        <f t="shared" si="52"/>
        <v>1</v>
      </c>
      <c r="Q670">
        <f t="shared" si="54"/>
        <v>0</v>
      </c>
    </row>
    <row r="671" spans="1:17" x14ac:dyDescent="0.3">
      <c r="A671">
        <v>10</v>
      </c>
      <c r="B671" t="s">
        <v>140</v>
      </c>
      <c r="C671" s="1">
        <v>44878</v>
      </c>
      <c r="D671">
        <v>13</v>
      </c>
      <c r="E671" t="s">
        <v>143</v>
      </c>
      <c r="G671" t="s">
        <v>17</v>
      </c>
      <c r="H671" t="s">
        <v>291</v>
      </c>
      <c r="I671">
        <v>19.5</v>
      </c>
      <c r="J671">
        <v>100</v>
      </c>
      <c r="K671" s="61">
        <v>0</v>
      </c>
      <c r="L671" s="61">
        <f t="shared" si="55"/>
        <v>-100</v>
      </c>
      <c r="M671" t="s">
        <v>381</v>
      </c>
      <c r="N671" t="s">
        <v>589</v>
      </c>
      <c r="O671">
        <f t="shared" si="53"/>
        <v>0</v>
      </c>
      <c r="P671">
        <f t="shared" si="52"/>
        <v>1</v>
      </c>
      <c r="Q671">
        <f t="shared" si="54"/>
        <v>0</v>
      </c>
    </row>
    <row r="672" spans="1:17" x14ac:dyDescent="0.3">
      <c r="A672">
        <v>10</v>
      </c>
      <c r="B672" t="s">
        <v>140</v>
      </c>
      <c r="C672" s="1">
        <v>44878</v>
      </c>
      <c r="D672">
        <v>13</v>
      </c>
      <c r="E672" t="s">
        <v>312</v>
      </c>
      <c r="F672" t="s">
        <v>298</v>
      </c>
      <c r="G672" t="s">
        <v>17</v>
      </c>
      <c r="H672" t="s">
        <v>24</v>
      </c>
      <c r="I672">
        <v>39.5</v>
      </c>
      <c r="J672">
        <v>100</v>
      </c>
      <c r="K672" s="61">
        <v>0</v>
      </c>
      <c r="L672" s="61">
        <f t="shared" si="55"/>
        <v>-100</v>
      </c>
      <c r="M672" t="s">
        <v>381</v>
      </c>
      <c r="N672" t="s">
        <v>572</v>
      </c>
      <c r="O672">
        <f t="shared" si="53"/>
        <v>0</v>
      </c>
      <c r="P672">
        <f t="shared" si="52"/>
        <v>1</v>
      </c>
      <c r="Q672">
        <f t="shared" si="54"/>
        <v>0</v>
      </c>
    </row>
    <row r="673" spans="1:17" x14ac:dyDescent="0.3">
      <c r="A673">
        <v>10</v>
      </c>
      <c r="B673" t="s">
        <v>140</v>
      </c>
      <c r="C673" s="1">
        <v>44878</v>
      </c>
      <c r="D673">
        <v>13</v>
      </c>
      <c r="E673" t="s">
        <v>172</v>
      </c>
      <c r="G673" t="s">
        <v>17</v>
      </c>
      <c r="H673" t="s">
        <v>291</v>
      </c>
      <c r="I673">
        <v>19.5</v>
      </c>
      <c r="J673">
        <v>100</v>
      </c>
      <c r="K673" s="61">
        <v>0</v>
      </c>
      <c r="L673" s="61">
        <f t="shared" ref="L673:L680" si="56">K673-J673</f>
        <v>-100</v>
      </c>
      <c r="M673" t="s">
        <v>381</v>
      </c>
      <c r="N673" t="s">
        <v>672</v>
      </c>
      <c r="O673">
        <f t="shared" si="53"/>
        <v>0</v>
      </c>
      <c r="P673">
        <f t="shared" si="52"/>
        <v>1</v>
      </c>
      <c r="Q673">
        <f t="shared" si="54"/>
        <v>0</v>
      </c>
    </row>
    <row r="674" spans="1:17" x14ac:dyDescent="0.3">
      <c r="A674">
        <v>10</v>
      </c>
      <c r="B674" t="s">
        <v>140</v>
      </c>
      <c r="C674" s="1">
        <v>44878</v>
      </c>
      <c r="D674">
        <v>16</v>
      </c>
      <c r="E674" t="s">
        <v>670</v>
      </c>
      <c r="F674" t="s">
        <v>289</v>
      </c>
      <c r="G674" t="s">
        <v>17</v>
      </c>
      <c r="H674" t="s">
        <v>28</v>
      </c>
      <c r="I674">
        <v>-4</v>
      </c>
      <c r="J674">
        <v>100</v>
      </c>
      <c r="K674" s="61">
        <v>0</v>
      </c>
      <c r="L674" s="61">
        <f t="shared" si="56"/>
        <v>-100</v>
      </c>
      <c r="M674" t="s">
        <v>381</v>
      </c>
      <c r="N674" t="s">
        <v>671</v>
      </c>
      <c r="O674">
        <f t="shared" si="53"/>
        <v>0</v>
      </c>
      <c r="P674">
        <f t="shared" ref="P674:P685" si="57">IF(L674&lt;0,1,0)</f>
        <v>1</v>
      </c>
      <c r="Q674">
        <f t="shared" si="54"/>
        <v>0</v>
      </c>
    </row>
    <row r="675" spans="1:17" x14ac:dyDescent="0.3">
      <c r="A675">
        <v>10</v>
      </c>
      <c r="B675" t="s">
        <v>140</v>
      </c>
      <c r="C675" s="1">
        <v>44878</v>
      </c>
      <c r="D675">
        <v>16</v>
      </c>
      <c r="E675" t="s">
        <v>289</v>
      </c>
      <c r="F675" t="s">
        <v>670</v>
      </c>
      <c r="G675" t="s">
        <v>17</v>
      </c>
      <c r="H675" t="s">
        <v>24</v>
      </c>
      <c r="I675">
        <v>41</v>
      </c>
      <c r="J675">
        <v>100</v>
      </c>
      <c r="K675" s="61">
        <v>195.23</v>
      </c>
      <c r="L675" s="61">
        <f t="shared" si="56"/>
        <v>95.22999999999999</v>
      </c>
      <c r="M675" t="s">
        <v>381</v>
      </c>
      <c r="N675" t="s">
        <v>668</v>
      </c>
      <c r="O675">
        <f t="shared" si="53"/>
        <v>1</v>
      </c>
      <c r="P675">
        <f t="shared" si="57"/>
        <v>0</v>
      </c>
      <c r="Q675">
        <f t="shared" si="54"/>
        <v>0</v>
      </c>
    </row>
    <row r="676" spans="1:17" x14ac:dyDescent="0.3">
      <c r="A676">
        <v>10</v>
      </c>
      <c r="B676" t="s">
        <v>140</v>
      </c>
      <c r="C676" s="1">
        <v>44878</v>
      </c>
      <c r="D676">
        <v>16</v>
      </c>
      <c r="E676" t="s">
        <v>308</v>
      </c>
      <c r="F676" t="s">
        <v>315</v>
      </c>
      <c r="G676" t="s">
        <v>17</v>
      </c>
      <c r="H676" t="s">
        <v>28</v>
      </c>
      <c r="I676">
        <v>3.5</v>
      </c>
      <c r="J676">
        <v>100</v>
      </c>
      <c r="K676" s="61">
        <v>190.91</v>
      </c>
      <c r="L676" s="61">
        <f t="shared" si="56"/>
        <v>90.91</v>
      </c>
      <c r="M676" t="s">
        <v>190</v>
      </c>
      <c r="N676" t="s">
        <v>610</v>
      </c>
      <c r="O676">
        <f t="shared" si="53"/>
        <v>1</v>
      </c>
      <c r="P676">
        <f t="shared" si="57"/>
        <v>0</v>
      </c>
      <c r="Q676">
        <f t="shared" si="54"/>
        <v>0</v>
      </c>
    </row>
    <row r="677" spans="1:17" x14ac:dyDescent="0.3">
      <c r="A677">
        <v>10</v>
      </c>
      <c r="B677" t="s">
        <v>140</v>
      </c>
      <c r="C677" s="1">
        <v>44878</v>
      </c>
      <c r="D677">
        <v>16</v>
      </c>
      <c r="E677" t="s">
        <v>308</v>
      </c>
      <c r="F677" t="s">
        <v>315</v>
      </c>
      <c r="G677" t="s">
        <v>17</v>
      </c>
      <c r="H677" t="s">
        <v>32</v>
      </c>
      <c r="I677">
        <v>170</v>
      </c>
      <c r="J677">
        <v>100</v>
      </c>
      <c r="K677" s="61">
        <v>270</v>
      </c>
      <c r="L677" s="61">
        <f t="shared" si="56"/>
        <v>170</v>
      </c>
      <c r="M677" t="s">
        <v>381</v>
      </c>
      <c r="N677" t="s">
        <v>669</v>
      </c>
      <c r="O677">
        <f t="shared" si="53"/>
        <v>1</v>
      </c>
      <c r="P677">
        <f t="shared" si="57"/>
        <v>0</v>
      </c>
      <c r="Q677">
        <f t="shared" si="54"/>
        <v>0</v>
      </c>
    </row>
    <row r="678" spans="1:17" x14ac:dyDescent="0.3">
      <c r="A678">
        <v>10</v>
      </c>
      <c r="B678" t="s">
        <v>140</v>
      </c>
      <c r="C678" s="1">
        <v>44878</v>
      </c>
      <c r="D678">
        <v>16</v>
      </c>
      <c r="E678" t="s">
        <v>170</v>
      </c>
      <c r="G678" t="s">
        <v>17</v>
      </c>
      <c r="H678" t="s">
        <v>291</v>
      </c>
      <c r="I678">
        <v>20.5</v>
      </c>
      <c r="J678">
        <v>100</v>
      </c>
      <c r="K678" s="61">
        <v>200</v>
      </c>
      <c r="L678" s="61">
        <f t="shared" si="56"/>
        <v>100</v>
      </c>
      <c r="M678" t="s">
        <v>381</v>
      </c>
      <c r="N678" t="s">
        <v>589</v>
      </c>
      <c r="O678">
        <f t="shared" ref="O678:O685" si="58">IF(L678&gt;0,1,0)</f>
        <v>1</v>
      </c>
      <c r="P678">
        <f t="shared" si="57"/>
        <v>0</v>
      </c>
      <c r="Q678">
        <f t="shared" ref="Q678:Q685" si="59">IF(L678=0,1,0)</f>
        <v>0</v>
      </c>
    </row>
    <row r="679" spans="1:17" x14ac:dyDescent="0.3">
      <c r="A679">
        <v>10</v>
      </c>
      <c r="B679" t="s">
        <v>140</v>
      </c>
      <c r="C679" s="1">
        <v>44878</v>
      </c>
      <c r="D679">
        <v>16</v>
      </c>
      <c r="E679" t="s">
        <v>305</v>
      </c>
      <c r="F679" t="s">
        <v>306</v>
      </c>
      <c r="G679" t="s">
        <v>17</v>
      </c>
      <c r="H679" t="s">
        <v>24</v>
      </c>
      <c r="I679">
        <v>38</v>
      </c>
      <c r="J679">
        <v>100</v>
      </c>
      <c r="K679" s="61">
        <v>190.9</v>
      </c>
      <c r="L679" s="61">
        <f t="shared" si="56"/>
        <v>90.9</v>
      </c>
      <c r="M679" t="s">
        <v>381</v>
      </c>
      <c r="N679" t="s">
        <v>668</v>
      </c>
      <c r="O679">
        <f t="shared" si="58"/>
        <v>1</v>
      </c>
      <c r="P679">
        <f t="shared" si="57"/>
        <v>0</v>
      </c>
      <c r="Q679">
        <f t="shared" si="59"/>
        <v>0</v>
      </c>
    </row>
    <row r="680" spans="1:17" x14ac:dyDescent="0.3">
      <c r="A680">
        <v>10</v>
      </c>
      <c r="B680" t="s">
        <v>140</v>
      </c>
      <c r="C680" s="1">
        <v>44878</v>
      </c>
      <c r="D680">
        <v>16</v>
      </c>
      <c r="E680" t="s">
        <v>165</v>
      </c>
      <c r="G680" t="s">
        <v>17</v>
      </c>
      <c r="H680" t="s">
        <v>291</v>
      </c>
      <c r="I680">
        <v>17.5</v>
      </c>
      <c r="J680">
        <v>100</v>
      </c>
      <c r="K680" s="61">
        <v>195</v>
      </c>
      <c r="L680" s="61">
        <f t="shared" si="56"/>
        <v>95</v>
      </c>
      <c r="M680" t="s">
        <v>556</v>
      </c>
      <c r="N680" t="s">
        <v>589</v>
      </c>
      <c r="O680">
        <f t="shared" si="58"/>
        <v>1</v>
      </c>
      <c r="P680">
        <f t="shared" si="57"/>
        <v>0</v>
      </c>
      <c r="Q680">
        <f t="shared" si="59"/>
        <v>0</v>
      </c>
    </row>
    <row r="681" spans="1:17" x14ac:dyDescent="0.3">
      <c r="A681">
        <v>10</v>
      </c>
      <c r="B681" t="s">
        <v>140</v>
      </c>
      <c r="C681" s="1">
        <v>44878</v>
      </c>
      <c r="D681">
        <v>20</v>
      </c>
      <c r="E681" t="s">
        <v>301</v>
      </c>
      <c r="F681" t="s">
        <v>313</v>
      </c>
      <c r="G681" t="s">
        <v>17</v>
      </c>
      <c r="H681" t="s">
        <v>28</v>
      </c>
      <c r="I681">
        <v>8</v>
      </c>
      <c r="J681">
        <v>100</v>
      </c>
      <c r="K681" s="61">
        <v>0</v>
      </c>
      <c r="L681" s="61">
        <v>190.9</v>
      </c>
      <c r="M681" t="s">
        <v>381</v>
      </c>
      <c r="N681" t="s">
        <v>616</v>
      </c>
      <c r="O681">
        <f t="shared" si="58"/>
        <v>1</v>
      </c>
      <c r="P681">
        <f t="shared" si="57"/>
        <v>0</v>
      </c>
      <c r="Q681">
        <f t="shared" si="59"/>
        <v>0</v>
      </c>
    </row>
    <row r="682" spans="1:17" x14ac:dyDescent="0.3">
      <c r="A682">
        <v>10</v>
      </c>
      <c r="B682" t="s">
        <v>140</v>
      </c>
      <c r="C682" s="1">
        <v>44878</v>
      </c>
      <c r="D682">
        <v>20</v>
      </c>
      <c r="E682" t="s">
        <v>301</v>
      </c>
      <c r="F682" t="s">
        <v>313</v>
      </c>
      <c r="G682" t="s">
        <v>17</v>
      </c>
      <c r="H682" t="s">
        <v>32</v>
      </c>
      <c r="I682">
        <v>275</v>
      </c>
      <c r="J682">
        <v>100</v>
      </c>
      <c r="K682" s="61">
        <v>0</v>
      </c>
      <c r="L682" s="61">
        <f>K682-J682</f>
        <v>-100</v>
      </c>
      <c r="M682" t="s">
        <v>381</v>
      </c>
      <c r="N682" t="s">
        <v>604</v>
      </c>
      <c r="O682">
        <f t="shared" si="58"/>
        <v>0</v>
      </c>
      <c r="P682">
        <f t="shared" si="57"/>
        <v>1</v>
      </c>
      <c r="Q682">
        <f t="shared" si="59"/>
        <v>0</v>
      </c>
    </row>
    <row r="683" spans="1:17" x14ac:dyDescent="0.3">
      <c r="A683">
        <v>10</v>
      </c>
      <c r="B683" t="s">
        <v>140</v>
      </c>
      <c r="C683" s="1">
        <v>44878</v>
      </c>
      <c r="D683">
        <v>20</v>
      </c>
      <c r="E683" t="s">
        <v>159</v>
      </c>
      <c r="G683" t="s">
        <v>17</v>
      </c>
      <c r="H683" t="s">
        <v>291</v>
      </c>
      <c r="I683">
        <v>17.5</v>
      </c>
      <c r="J683">
        <v>100</v>
      </c>
      <c r="K683" s="61">
        <v>0</v>
      </c>
      <c r="L683" s="61">
        <f>K683-J683</f>
        <v>-100</v>
      </c>
      <c r="M683" t="s">
        <v>381</v>
      </c>
      <c r="N683" t="s">
        <v>589</v>
      </c>
      <c r="O683">
        <f t="shared" si="58"/>
        <v>0</v>
      </c>
      <c r="P683">
        <f t="shared" si="57"/>
        <v>1</v>
      </c>
      <c r="Q683">
        <f t="shared" si="59"/>
        <v>0</v>
      </c>
    </row>
    <row r="684" spans="1:17" x14ac:dyDescent="0.3">
      <c r="A684">
        <v>10</v>
      </c>
      <c r="B684" t="s">
        <v>140</v>
      </c>
      <c r="C684" s="1">
        <v>44879</v>
      </c>
      <c r="D684">
        <v>20</v>
      </c>
      <c r="E684" t="s">
        <v>48</v>
      </c>
      <c r="F684" t="s">
        <v>300</v>
      </c>
      <c r="G684" t="s">
        <v>17</v>
      </c>
      <c r="H684" t="s">
        <v>28</v>
      </c>
      <c r="I684">
        <v>11</v>
      </c>
      <c r="J684">
        <v>100</v>
      </c>
      <c r="K684" s="61">
        <v>190.9</v>
      </c>
      <c r="L684" s="61">
        <f>K684-J684</f>
        <v>90.9</v>
      </c>
      <c r="M684" t="s">
        <v>381</v>
      </c>
      <c r="N684" t="s">
        <v>571</v>
      </c>
      <c r="O684">
        <f t="shared" si="58"/>
        <v>1</v>
      </c>
      <c r="P684">
        <f t="shared" si="57"/>
        <v>0</v>
      </c>
      <c r="Q684">
        <f t="shared" si="59"/>
        <v>0</v>
      </c>
    </row>
    <row r="685" spans="1:17" x14ac:dyDescent="0.3">
      <c r="A685">
        <v>10</v>
      </c>
      <c r="B685" t="s">
        <v>140</v>
      </c>
      <c r="C685" s="1">
        <v>44879</v>
      </c>
      <c r="D685">
        <v>20</v>
      </c>
      <c r="E685" t="s">
        <v>48</v>
      </c>
      <c r="G685" t="s">
        <v>17</v>
      </c>
      <c r="H685" t="s">
        <v>291</v>
      </c>
      <c r="I685">
        <v>15.5</v>
      </c>
      <c r="J685">
        <v>100</v>
      </c>
      <c r="K685" s="61">
        <v>190.9</v>
      </c>
      <c r="L685" s="61">
        <f>K685-J685</f>
        <v>90.9</v>
      </c>
      <c r="M685" t="s">
        <v>556</v>
      </c>
      <c r="N685" t="s">
        <v>667</v>
      </c>
      <c r="O685">
        <f t="shared" si="58"/>
        <v>1</v>
      </c>
      <c r="P685">
        <f t="shared" si="57"/>
        <v>0</v>
      </c>
      <c r="Q685">
        <f t="shared" si="5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EA95-0E0C-4BBD-A9A6-2B504D6CA01A}">
  <dimension ref="A1:N52"/>
  <sheetViews>
    <sheetView tabSelected="1" workbookViewId="0">
      <selection activeCell="A29" sqref="A29:XFD31"/>
    </sheetView>
  </sheetViews>
  <sheetFormatPr defaultRowHeight="14.4" outlineLevelRow="2" x14ac:dyDescent="0.3"/>
  <cols>
    <col min="2" max="2" width="5.6640625" bestFit="1" customWidth="1"/>
    <col min="3" max="3" width="10.5546875" style="77" bestFit="1" customWidth="1"/>
    <col min="4" max="4" width="5" bestFit="1" customWidth="1"/>
    <col min="5" max="5" width="13.5546875" bestFit="1" customWidth="1"/>
    <col min="6" max="6" width="12.77734375" bestFit="1" customWidth="1"/>
    <col min="11" max="12" width="8.88671875" style="61"/>
  </cols>
  <sheetData>
    <row r="1" spans="1:14" x14ac:dyDescent="0.3">
      <c r="A1" t="s">
        <v>0</v>
      </c>
      <c r="B1" t="s">
        <v>1</v>
      </c>
      <c r="C1" s="7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1" t="s">
        <v>10</v>
      </c>
      <c r="L1" s="61" t="s">
        <v>11</v>
      </c>
      <c r="M1" t="s">
        <v>12</v>
      </c>
      <c r="N1" t="s">
        <v>13</v>
      </c>
    </row>
    <row r="2" spans="1:14" s="9" customFormat="1" outlineLevel="2" x14ac:dyDescent="0.3">
      <c r="A2" s="9" t="s">
        <v>44</v>
      </c>
      <c r="B2" s="9">
        <v>16</v>
      </c>
      <c r="C2" s="85">
        <v>44919</v>
      </c>
      <c r="D2" s="9">
        <v>13</v>
      </c>
      <c r="E2" s="9" t="s">
        <v>55</v>
      </c>
      <c r="F2" s="9" t="s">
        <v>762</v>
      </c>
      <c r="G2" s="9" t="s">
        <v>17</v>
      </c>
      <c r="H2" s="9" t="s">
        <v>28</v>
      </c>
      <c r="I2" s="9">
        <v>7</v>
      </c>
      <c r="J2" s="9">
        <v>80</v>
      </c>
      <c r="K2" s="62">
        <v>149.56</v>
      </c>
      <c r="L2" s="62">
        <f>K2-J2</f>
        <v>69.56</v>
      </c>
      <c r="M2" s="9" t="s">
        <v>381</v>
      </c>
      <c r="N2" s="9" t="s">
        <v>196</v>
      </c>
    </row>
    <row r="3" spans="1:14" s="17" customFormat="1" outlineLevel="2" x14ac:dyDescent="0.3">
      <c r="A3" s="17" t="s">
        <v>44</v>
      </c>
      <c r="B3" s="17">
        <v>16</v>
      </c>
      <c r="C3" s="86">
        <v>44922</v>
      </c>
      <c r="E3" s="17" t="s">
        <v>764</v>
      </c>
      <c r="F3" s="17" t="s">
        <v>765</v>
      </c>
      <c r="G3" s="17" t="s">
        <v>17</v>
      </c>
      <c r="H3" s="17" t="s">
        <v>28</v>
      </c>
      <c r="I3" s="17">
        <v>3.5</v>
      </c>
      <c r="J3" s="17">
        <v>100</v>
      </c>
      <c r="K3" s="64"/>
      <c r="L3" s="64">
        <f t="shared" ref="L3:L49" si="0">K3-J3</f>
        <v>-100</v>
      </c>
      <c r="M3" s="17" t="s">
        <v>556</v>
      </c>
      <c r="N3" s="17" t="s">
        <v>769</v>
      </c>
    </row>
    <row r="4" spans="1:14" s="17" customFormat="1" outlineLevel="2" x14ac:dyDescent="0.3">
      <c r="A4" s="17" t="s">
        <v>44</v>
      </c>
      <c r="B4" s="17">
        <v>16</v>
      </c>
      <c r="C4" s="86">
        <v>44922</v>
      </c>
      <c r="E4" s="17" t="s">
        <v>527</v>
      </c>
      <c r="F4" s="17" t="s">
        <v>332</v>
      </c>
      <c r="G4" s="17" t="s">
        <v>17</v>
      </c>
      <c r="H4" s="17" t="s">
        <v>28</v>
      </c>
      <c r="I4" s="17">
        <v>-4</v>
      </c>
      <c r="J4" s="17">
        <v>100</v>
      </c>
      <c r="K4" s="64"/>
      <c r="L4" s="64">
        <f t="shared" si="0"/>
        <v>-100</v>
      </c>
      <c r="M4" s="17" t="s">
        <v>190</v>
      </c>
      <c r="N4" s="17" t="s">
        <v>766</v>
      </c>
    </row>
    <row r="5" spans="1:14" s="17" customFormat="1" outlineLevel="2" x14ac:dyDescent="0.3">
      <c r="A5" s="17" t="s">
        <v>44</v>
      </c>
      <c r="B5" s="17">
        <v>16</v>
      </c>
      <c r="C5" s="86">
        <v>44923</v>
      </c>
      <c r="E5" s="17" t="s">
        <v>380</v>
      </c>
      <c r="F5" s="17" t="s">
        <v>113</v>
      </c>
      <c r="G5" s="17" t="s">
        <v>17</v>
      </c>
      <c r="H5" s="17" t="s">
        <v>28</v>
      </c>
      <c r="I5" s="17">
        <v>3.5</v>
      </c>
      <c r="J5" s="17">
        <v>95</v>
      </c>
      <c r="K5" s="64"/>
      <c r="L5" s="64">
        <f t="shared" si="0"/>
        <v>-95</v>
      </c>
      <c r="M5" s="17" t="s">
        <v>190</v>
      </c>
      <c r="N5" s="17" t="s">
        <v>769</v>
      </c>
    </row>
    <row r="6" spans="1:14" s="17" customFormat="1" outlineLevel="2" x14ac:dyDescent="0.3">
      <c r="A6" s="17" t="s">
        <v>44</v>
      </c>
      <c r="B6" s="17">
        <v>16</v>
      </c>
      <c r="C6" s="86">
        <v>44923</v>
      </c>
      <c r="E6" s="17" t="s">
        <v>380</v>
      </c>
      <c r="F6" s="17" t="s">
        <v>113</v>
      </c>
      <c r="G6" s="17" t="s">
        <v>17</v>
      </c>
      <c r="H6" s="17" t="s">
        <v>32</v>
      </c>
      <c r="I6" s="17">
        <v>140</v>
      </c>
      <c r="J6" s="17">
        <v>100</v>
      </c>
      <c r="K6" s="64"/>
      <c r="L6" s="64">
        <f t="shared" si="0"/>
        <v>-100</v>
      </c>
      <c r="M6" s="17" t="s">
        <v>381</v>
      </c>
      <c r="N6" s="17" t="s">
        <v>770</v>
      </c>
    </row>
    <row r="7" spans="1:14" s="9" customFormat="1" outlineLevel="2" x14ac:dyDescent="0.3">
      <c r="A7" s="9" t="s">
        <v>44</v>
      </c>
      <c r="B7" s="9">
        <v>16</v>
      </c>
      <c r="C7" s="85">
        <v>44923</v>
      </c>
      <c r="E7" s="9" t="s">
        <v>99</v>
      </c>
      <c r="F7" s="9" t="s">
        <v>250</v>
      </c>
      <c r="G7" s="9" t="s">
        <v>17</v>
      </c>
      <c r="H7" s="9" t="s">
        <v>24</v>
      </c>
      <c r="I7" s="9">
        <v>68.5</v>
      </c>
      <c r="J7" s="9">
        <v>95</v>
      </c>
      <c r="K7" s="62">
        <v>181.36</v>
      </c>
      <c r="L7" s="62">
        <f t="shared" si="0"/>
        <v>86.360000000000014</v>
      </c>
      <c r="M7" s="9" t="s">
        <v>556</v>
      </c>
      <c r="N7" s="9" t="s">
        <v>766</v>
      </c>
    </row>
    <row r="8" spans="1:14" s="9" customFormat="1" outlineLevel="2" x14ac:dyDescent="0.3">
      <c r="A8" s="9" t="s">
        <v>44</v>
      </c>
      <c r="B8" s="9">
        <v>16</v>
      </c>
      <c r="C8" s="85">
        <v>44923</v>
      </c>
      <c r="E8" s="9" t="s">
        <v>88</v>
      </c>
      <c r="F8" s="9" t="s">
        <v>118</v>
      </c>
      <c r="G8" s="9" t="s">
        <v>17</v>
      </c>
      <c r="H8" s="9" t="s">
        <v>28</v>
      </c>
      <c r="I8" s="9">
        <v>13.5</v>
      </c>
      <c r="J8" s="9">
        <v>100</v>
      </c>
      <c r="K8" s="62">
        <v>184.22</v>
      </c>
      <c r="L8" s="62">
        <f t="shared" si="0"/>
        <v>84.22</v>
      </c>
      <c r="M8" s="9" t="s">
        <v>381</v>
      </c>
      <c r="N8" s="9" t="s">
        <v>771</v>
      </c>
    </row>
    <row r="9" spans="1:14" s="17" customFormat="1" outlineLevel="2" x14ac:dyDescent="0.3">
      <c r="A9" s="17" t="s">
        <v>44</v>
      </c>
      <c r="B9" s="17">
        <v>16</v>
      </c>
      <c r="C9" s="86">
        <v>44923</v>
      </c>
      <c r="E9" s="17" t="s">
        <v>88</v>
      </c>
      <c r="F9" s="17" t="s">
        <v>118</v>
      </c>
      <c r="G9" s="17" t="s">
        <v>17</v>
      </c>
      <c r="H9" s="17" t="s">
        <v>32</v>
      </c>
      <c r="I9" s="17">
        <v>400</v>
      </c>
      <c r="J9" s="17">
        <v>50</v>
      </c>
      <c r="K9" s="64"/>
      <c r="L9" s="64">
        <f t="shared" ref="L9" si="1">K9-J9</f>
        <v>-50</v>
      </c>
      <c r="M9" s="17" t="s">
        <v>381</v>
      </c>
      <c r="N9" s="17" t="s">
        <v>771</v>
      </c>
    </row>
    <row r="10" spans="1:14" s="17" customFormat="1" outlineLevel="2" x14ac:dyDescent="0.3">
      <c r="A10" s="17" t="s">
        <v>44</v>
      </c>
      <c r="B10" s="17">
        <v>16</v>
      </c>
      <c r="C10" s="86">
        <v>44923</v>
      </c>
      <c r="E10" s="17" t="s">
        <v>523</v>
      </c>
      <c r="F10" s="17" t="s">
        <v>343</v>
      </c>
      <c r="G10" s="17" t="s">
        <v>17</v>
      </c>
      <c r="H10" s="17" t="s">
        <v>28</v>
      </c>
      <c r="I10" s="17">
        <v>-3.5</v>
      </c>
      <c r="J10" s="17">
        <v>100</v>
      </c>
      <c r="K10" s="64"/>
      <c r="L10" s="64">
        <f t="shared" ref="L10" si="2">K10-J10</f>
        <v>-100</v>
      </c>
      <c r="M10" s="17" t="s">
        <v>381</v>
      </c>
      <c r="N10" s="17" t="s">
        <v>772</v>
      </c>
    </row>
    <row r="11" spans="1:14" s="9" customFormat="1" outlineLevel="2" x14ac:dyDescent="0.3">
      <c r="A11" s="9" t="s">
        <v>44</v>
      </c>
      <c r="B11" s="9">
        <v>16</v>
      </c>
      <c r="C11" s="85">
        <v>44924</v>
      </c>
      <c r="E11" s="9" t="s">
        <v>202</v>
      </c>
      <c r="F11" s="9" t="s">
        <v>722</v>
      </c>
      <c r="G11" s="9" t="s">
        <v>17</v>
      </c>
      <c r="H11" s="9" t="s">
        <v>28</v>
      </c>
      <c r="I11" s="9">
        <v>11</v>
      </c>
      <c r="J11" s="9">
        <v>80</v>
      </c>
      <c r="K11" s="62">
        <v>152.72</v>
      </c>
      <c r="L11" s="62">
        <f t="shared" si="0"/>
        <v>72.72</v>
      </c>
      <c r="M11" s="9" t="s">
        <v>381</v>
      </c>
      <c r="N11" s="9" t="s">
        <v>773</v>
      </c>
    </row>
    <row r="12" spans="1:14" s="17" customFormat="1" outlineLevel="2" x14ac:dyDescent="0.3">
      <c r="A12" s="17" t="s">
        <v>44</v>
      </c>
      <c r="B12" s="17">
        <v>16</v>
      </c>
      <c r="C12" s="86">
        <v>44924</v>
      </c>
      <c r="E12" s="17" t="s">
        <v>202</v>
      </c>
      <c r="F12" s="17" t="s">
        <v>722</v>
      </c>
      <c r="G12" s="17" t="s">
        <v>17</v>
      </c>
      <c r="H12" s="17" t="s">
        <v>20</v>
      </c>
      <c r="I12" s="17">
        <v>44</v>
      </c>
      <c r="J12" s="17">
        <v>80</v>
      </c>
      <c r="K12" s="64"/>
      <c r="L12" s="64">
        <f t="shared" ref="L12" si="3">K12-J12</f>
        <v>-80</v>
      </c>
      <c r="M12" s="17" t="s">
        <v>381</v>
      </c>
      <c r="N12" s="17" t="s">
        <v>774</v>
      </c>
    </row>
    <row r="13" spans="1:14" s="17" customFormat="1" outlineLevel="2" x14ac:dyDescent="0.3">
      <c r="A13" s="17" t="s">
        <v>44</v>
      </c>
      <c r="B13" s="17">
        <v>16</v>
      </c>
      <c r="C13" s="86">
        <v>44924</v>
      </c>
      <c r="E13" s="17" t="s">
        <v>202</v>
      </c>
      <c r="F13" s="17" t="s">
        <v>722</v>
      </c>
      <c r="G13" s="17" t="s">
        <v>17</v>
      </c>
      <c r="H13" s="17" t="s">
        <v>32</v>
      </c>
      <c r="I13" s="17">
        <v>330</v>
      </c>
      <c r="J13" s="17">
        <v>80</v>
      </c>
      <c r="K13" s="64"/>
      <c r="L13" s="64">
        <f t="shared" ref="L13" si="4">K13-J13</f>
        <v>-80</v>
      </c>
      <c r="M13" s="17" t="s">
        <v>381</v>
      </c>
      <c r="N13" s="17" t="s">
        <v>778</v>
      </c>
    </row>
    <row r="14" spans="1:14" s="17" customFormat="1" outlineLevel="2" x14ac:dyDescent="0.3">
      <c r="A14" s="17" t="s">
        <v>44</v>
      </c>
      <c r="B14" s="17">
        <v>16</v>
      </c>
      <c r="C14" s="86">
        <v>44924</v>
      </c>
      <c r="E14" s="17" t="s">
        <v>129</v>
      </c>
      <c r="F14" s="17" t="s">
        <v>50</v>
      </c>
      <c r="G14" s="17" t="s">
        <v>17</v>
      </c>
      <c r="H14" s="17" t="s">
        <v>28</v>
      </c>
      <c r="I14" s="17">
        <v>-3.5</v>
      </c>
      <c r="J14" s="17">
        <v>100</v>
      </c>
      <c r="K14" s="64"/>
      <c r="L14" s="64">
        <f t="shared" si="0"/>
        <v>-100</v>
      </c>
      <c r="M14" s="17" t="s">
        <v>381</v>
      </c>
      <c r="N14" s="17" t="s">
        <v>775</v>
      </c>
    </row>
    <row r="15" spans="1:14" s="9" customFormat="1" outlineLevel="2" x14ac:dyDescent="0.3">
      <c r="A15" s="9" t="s">
        <v>44</v>
      </c>
      <c r="B15" s="9">
        <v>16</v>
      </c>
      <c r="C15" s="85">
        <v>44924</v>
      </c>
      <c r="E15" s="9" t="s">
        <v>269</v>
      </c>
      <c r="F15" s="9" t="s">
        <v>273</v>
      </c>
      <c r="G15" s="9" t="s">
        <v>17</v>
      </c>
      <c r="H15" s="9" t="s">
        <v>28</v>
      </c>
      <c r="I15" s="9">
        <v>9.5</v>
      </c>
      <c r="J15" s="9">
        <v>100</v>
      </c>
      <c r="K15" s="62">
        <v>190.9</v>
      </c>
      <c r="L15" s="62">
        <f t="shared" ref="L15" si="5">K15-J15</f>
        <v>90.9</v>
      </c>
      <c r="M15" s="9" t="s">
        <v>381</v>
      </c>
      <c r="N15" s="9" t="s">
        <v>646</v>
      </c>
    </row>
    <row r="16" spans="1:14" s="17" customFormat="1" outlineLevel="2" x14ac:dyDescent="0.3">
      <c r="A16" s="17" t="s">
        <v>44</v>
      </c>
      <c r="B16" s="17">
        <v>16</v>
      </c>
      <c r="C16" s="86">
        <v>44924</v>
      </c>
      <c r="E16" s="17" t="s">
        <v>269</v>
      </c>
      <c r="F16" s="17" t="s">
        <v>273</v>
      </c>
      <c r="G16" s="17" t="s">
        <v>17</v>
      </c>
      <c r="H16" s="17" t="s">
        <v>32</v>
      </c>
      <c r="I16" s="17">
        <v>280</v>
      </c>
      <c r="J16" s="17">
        <v>50</v>
      </c>
      <c r="K16" s="64"/>
      <c r="L16" s="64">
        <f t="shared" ref="L16" si="6">K16-J16</f>
        <v>-50</v>
      </c>
      <c r="M16" s="17" t="s">
        <v>381</v>
      </c>
      <c r="N16" s="17" t="s">
        <v>778</v>
      </c>
    </row>
    <row r="17" spans="1:14" s="17" customFormat="1" outlineLevel="2" x14ac:dyDescent="0.3">
      <c r="A17" s="17" t="s">
        <v>44</v>
      </c>
      <c r="B17" s="17">
        <v>16</v>
      </c>
      <c r="C17" s="86">
        <v>44925</v>
      </c>
      <c r="E17" s="17" t="s">
        <v>763</v>
      </c>
      <c r="G17" s="17" t="s">
        <v>17</v>
      </c>
      <c r="H17" s="17" t="s">
        <v>28</v>
      </c>
      <c r="I17" s="17">
        <v>-1</v>
      </c>
      <c r="J17" s="17">
        <v>100</v>
      </c>
      <c r="K17" s="64"/>
      <c r="L17" s="64">
        <f t="shared" si="0"/>
        <v>-100</v>
      </c>
      <c r="M17" s="17" t="s">
        <v>381</v>
      </c>
      <c r="N17" s="17" t="s">
        <v>768</v>
      </c>
    </row>
    <row r="18" spans="1:14" s="17" customFormat="1" outlineLevel="2" x14ac:dyDescent="0.3">
      <c r="A18" s="17" t="s">
        <v>44</v>
      </c>
      <c r="B18" s="17">
        <v>16</v>
      </c>
      <c r="C18" s="86">
        <v>44925</v>
      </c>
      <c r="E18" s="17" t="s">
        <v>466</v>
      </c>
      <c r="G18" s="17" t="s">
        <v>17</v>
      </c>
      <c r="H18" s="17" t="s">
        <v>28</v>
      </c>
      <c r="I18" s="17">
        <v>2.5</v>
      </c>
      <c r="J18" s="17">
        <v>100</v>
      </c>
      <c r="K18" s="64"/>
      <c r="L18" s="64">
        <f t="shared" si="0"/>
        <v>-100</v>
      </c>
      <c r="M18" s="17" t="s">
        <v>381</v>
      </c>
      <c r="N18" s="17" t="s">
        <v>767</v>
      </c>
    </row>
    <row r="19" spans="1:14" s="9" customFormat="1" outlineLevel="2" x14ac:dyDescent="0.3">
      <c r="A19" s="9" t="s">
        <v>44</v>
      </c>
      <c r="B19" s="9">
        <v>16</v>
      </c>
      <c r="C19" s="85">
        <v>44925</v>
      </c>
      <c r="E19" s="9" t="s">
        <v>776</v>
      </c>
      <c r="F19" s="9" t="s">
        <v>410</v>
      </c>
      <c r="G19" s="9" t="s">
        <v>17</v>
      </c>
      <c r="H19" s="9" t="s">
        <v>28</v>
      </c>
      <c r="I19" s="9">
        <v>-2.5</v>
      </c>
      <c r="J19" s="9">
        <v>105</v>
      </c>
      <c r="K19" s="62">
        <v>200.45</v>
      </c>
      <c r="L19" s="62">
        <f t="shared" ref="L19" si="7">K19-J19</f>
        <v>95.449999999999989</v>
      </c>
      <c r="M19" s="9" t="s">
        <v>556</v>
      </c>
      <c r="N19" s="9" t="s">
        <v>769</v>
      </c>
    </row>
    <row r="20" spans="1:14" s="17" customFormat="1" outlineLevel="2" x14ac:dyDescent="0.3">
      <c r="A20" s="17" t="s">
        <v>44</v>
      </c>
      <c r="B20" s="17">
        <v>16</v>
      </c>
      <c r="C20" s="86">
        <v>44925</v>
      </c>
      <c r="E20" s="17" t="s">
        <v>132</v>
      </c>
      <c r="F20" s="17" t="s">
        <v>230</v>
      </c>
      <c r="G20" s="17" t="s">
        <v>17</v>
      </c>
      <c r="H20" s="17" t="s">
        <v>28</v>
      </c>
      <c r="I20" s="17">
        <v>-6</v>
      </c>
      <c r="J20" s="17">
        <v>100</v>
      </c>
      <c r="K20" s="64"/>
      <c r="L20" s="64">
        <f t="shared" ref="L20:L25" si="8">K20-J20</f>
        <v>-100</v>
      </c>
      <c r="M20" s="17" t="s">
        <v>381</v>
      </c>
      <c r="N20" s="17" t="s">
        <v>777</v>
      </c>
    </row>
    <row r="21" spans="1:14" s="9" customFormat="1" outlineLevel="2" x14ac:dyDescent="0.3">
      <c r="A21" s="9" t="s">
        <v>44</v>
      </c>
      <c r="B21" s="9">
        <v>16</v>
      </c>
      <c r="C21" s="85">
        <v>44926</v>
      </c>
      <c r="E21" s="9" t="s">
        <v>390</v>
      </c>
      <c r="F21" s="9" t="s">
        <v>779</v>
      </c>
      <c r="G21" s="9" t="s">
        <v>17</v>
      </c>
      <c r="H21" s="9" t="s">
        <v>28</v>
      </c>
      <c r="I21" s="9">
        <v>-7</v>
      </c>
      <c r="J21" s="9">
        <v>100</v>
      </c>
      <c r="K21" s="62">
        <v>190.91</v>
      </c>
      <c r="L21" s="62">
        <f t="shared" ref="L21" si="9">K21-J21</f>
        <v>90.91</v>
      </c>
      <c r="M21" s="9" t="s">
        <v>556</v>
      </c>
      <c r="N21" s="9" t="s">
        <v>781</v>
      </c>
    </row>
    <row r="22" spans="1:14" s="17" customFormat="1" outlineLevel="2" x14ac:dyDescent="0.3">
      <c r="A22" s="17" t="s">
        <v>44</v>
      </c>
      <c r="B22" s="17">
        <v>16</v>
      </c>
      <c r="C22" s="86">
        <v>44926</v>
      </c>
      <c r="E22" s="17" t="s">
        <v>390</v>
      </c>
      <c r="F22" s="17" t="s">
        <v>779</v>
      </c>
      <c r="G22" s="17" t="s">
        <v>17</v>
      </c>
      <c r="H22" s="17" t="s">
        <v>20</v>
      </c>
      <c r="I22" s="17">
        <v>56.5</v>
      </c>
      <c r="J22" s="17">
        <v>100</v>
      </c>
      <c r="K22" s="64"/>
      <c r="L22" s="64">
        <f t="shared" si="8"/>
        <v>-100</v>
      </c>
      <c r="M22" s="17" t="s">
        <v>190</v>
      </c>
      <c r="N22" s="17" t="s">
        <v>780</v>
      </c>
    </row>
    <row r="23" spans="1:14" s="17" customFormat="1" outlineLevel="2" x14ac:dyDescent="0.3">
      <c r="A23" s="17" t="s">
        <v>44</v>
      </c>
      <c r="B23" s="17">
        <v>16</v>
      </c>
      <c r="C23" s="86">
        <v>44926</v>
      </c>
      <c r="E23" s="17" t="s">
        <v>254</v>
      </c>
      <c r="F23" s="17" t="s">
        <v>78</v>
      </c>
      <c r="G23" s="17" t="s">
        <v>17</v>
      </c>
      <c r="H23" s="17" t="s">
        <v>32</v>
      </c>
      <c r="I23" s="17">
        <v>115</v>
      </c>
      <c r="J23" s="17">
        <v>140</v>
      </c>
      <c r="K23" s="64"/>
      <c r="L23" s="64">
        <f>K23-J23</f>
        <v>-140</v>
      </c>
      <c r="M23" s="17" t="s">
        <v>381</v>
      </c>
      <c r="N23" s="17">
        <v>100</v>
      </c>
    </row>
    <row r="24" spans="1:14" s="9" customFormat="1" outlineLevel="2" x14ac:dyDescent="0.3">
      <c r="A24" s="9" t="s">
        <v>44</v>
      </c>
      <c r="B24" s="9">
        <v>16</v>
      </c>
      <c r="C24" s="85">
        <v>44926</v>
      </c>
      <c r="E24" s="9" t="s">
        <v>254</v>
      </c>
      <c r="F24" s="9" t="s">
        <v>78</v>
      </c>
      <c r="G24" s="9" t="s">
        <v>17</v>
      </c>
      <c r="H24" s="9" t="s">
        <v>20</v>
      </c>
      <c r="I24" s="9">
        <v>31.5</v>
      </c>
      <c r="J24" s="9">
        <v>100</v>
      </c>
      <c r="K24" s="62">
        <v>185</v>
      </c>
      <c r="L24" s="62">
        <f>K24-J24</f>
        <v>85</v>
      </c>
      <c r="M24" s="9" t="s">
        <v>556</v>
      </c>
      <c r="N24" s="9" t="s">
        <v>767</v>
      </c>
    </row>
    <row r="25" spans="1:14" s="9" customFormat="1" outlineLevel="2" x14ac:dyDescent="0.3">
      <c r="A25" s="9" t="s">
        <v>44</v>
      </c>
      <c r="B25" s="9">
        <v>16</v>
      </c>
      <c r="C25" s="85">
        <v>44926</v>
      </c>
      <c r="E25" s="9" t="s">
        <v>725</v>
      </c>
      <c r="F25" s="9" t="s">
        <v>122</v>
      </c>
      <c r="G25" s="9" t="s">
        <v>17</v>
      </c>
      <c r="H25" s="9" t="s">
        <v>28</v>
      </c>
      <c r="I25" s="9">
        <v>5.5</v>
      </c>
      <c r="J25" s="9">
        <v>100</v>
      </c>
      <c r="K25" s="62">
        <v>186.96</v>
      </c>
      <c r="L25" s="62">
        <f t="shared" si="8"/>
        <v>86.960000000000008</v>
      </c>
      <c r="M25" s="9" t="s">
        <v>190</v>
      </c>
      <c r="N25" s="9" t="s">
        <v>772</v>
      </c>
    </row>
    <row r="26" spans="1:14" s="17" customFormat="1" outlineLevel="2" x14ac:dyDescent="0.3">
      <c r="A26" s="17" t="s">
        <v>44</v>
      </c>
      <c r="B26" s="17">
        <v>16</v>
      </c>
      <c r="C26" s="86">
        <v>44926</v>
      </c>
      <c r="E26" s="17" t="s">
        <v>725</v>
      </c>
      <c r="F26" s="17" t="s">
        <v>122</v>
      </c>
      <c r="G26" s="17" t="s">
        <v>17</v>
      </c>
      <c r="H26" s="17" t="s">
        <v>32</v>
      </c>
      <c r="I26" s="17">
        <v>180</v>
      </c>
      <c r="J26" s="17">
        <v>80</v>
      </c>
      <c r="K26" s="64"/>
      <c r="L26" s="64">
        <f t="shared" ref="L26" si="10">K26-J26</f>
        <v>-80</v>
      </c>
      <c r="M26" s="17" t="s">
        <v>381</v>
      </c>
      <c r="N26" s="17" t="s">
        <v>783</v>
      </c>
    </row>
    <row r="27" spans="1:14" s="17" customFormat="1" outlineLevel="2" x14ac:dyDescent="0.3">
      <c r="A27" s="17" t="s">
        <v>44</v>
      </c>
      <c r="B27" s="17">
        <v>16</v>
      </c>
      <c r="C27" s="86">
        <v>44926</v>
      </c>
      <c r="E27" s="17" t="s">
        <v>725</v>
      </c>
      <c r="F27" s="17" t="s">
        <v>122</v>
      </c>
      <c r="G27" s="17" t="s">
        <v>17</v>
      </c>
      <c r="H27" s="17" t="s">
        <v>20</v>
      </c>
      <c r="I27" s="17">
        <v>61.5</v>
      </c>
      <c r="J27" s="17">
        <v>80</v>
      </c>
      <c r="K27" s="64"/>
      <c r="L27" s="64">
        <f t="shared" ref="L27:L28" si="11">K27-J27</f>
        <v>-80</v>
      </c>
      <c r="M27" s="17" t="s">
        <v>556</v>
      </c>
      <c r="N27" s="17" t="s">
        <v>782</v>
      </c>
    </row>
    <row r="28" spans="1:14" s="17" customFormat="1" outlineLevel="2" x14ac:dyDescent="0.3">
      <c r="A28" s="17" t="s">
        <v>44</v>
      </c>
      <c r="B28" s="17">
        <v>16</v>
      </c>
      <c r="C28" s="86">
        <v>44928</v>
      </c>
      <c r="E28" s="17" t="s">
        <v>115</v>
      </c>
      <c r="F28" s="17" t="s">
        <v>53</v>
      </c>
      <c r="G28" s="17" t="s">
        <v>17</v>
      </c>
      <c r="H28" s="17" t="s">
        <v>28</v>
      </c>
      <c r="I28" s="17">
        <v>-2</v>
      </c>
      <c r="J28" s="17">
        <v>100</v>
      </c>
      <c r="K28" s="64"/>
      <c r="L28" s="64">
        <f t="shared" si="11"/>
        <v>-100</v>
      </c>
      <c r="M28" s="17" t="s">
        <v>784</v>
      </c>
      <c r="N28" s="17" t="s">
        <v>772</v>
      </c>
    </row>
    <row r="29" spans="1:14" s="84" customFormat="1" outlineLevel="1" x14ac:dyDescent="0.3">
      <c r="A29" s="90" t="s">
        <v>187</v>
      </c>
      <c r="C29" s="88"/>
      <c r="J29" s="84">
        <f>SUBTOTAL(9,J2:J28)</f>
        <v>2515</v>
      </c>
      <c r="K29" s="89">
        <f>SUBTOTAL(9,K2:K28)</f>
        <v>1622.0800000000002</v>
      </c>
      <c r="L29" s="89">
        <f>SUBTOTAL(9,L2:L28)</f>
        <v>-892.92</v>
      </c>
    </row>
    <row r="30" spans="1:14" s="17" customFormat="1" outlineLevel="2" x14ac:dyDescent="0.3">
      <c r="A30" s="17" t="s">
        <v>140</v>
      </c>
      <c r="B30" s="17">
        <v>16</v>
      </c>
      <c r="C30" s="86">
        <v>44919</v>
      </c>
      <c r="D30" s="17">
        <v>13</v>
      </c>
      <c r="E30" s="17" t="s">
        <v>143</v>
      </c>
      <c r="F30" s="17" t="s">
        <v>153</v>
      </c>
      <c r="G30" s="17" t="s">
        <v>17</v>
      </c>
      <c r="H30" s="17" t="s">
        <v>24</v>
      </c>
      <c r="I30" s="17">
        <v>32</v>
      </c>
      <c r="J30" s="17">
        <v>80</v>
      </c>
      <c r="K30" s="64">
        <v>0</v>
      </c>
      <c r="L30" s="64">
        <f t="shared" si="0"/>
        <v>-80</v>
      </c>
      <c r="M30" s="17" t="s">
        <v>381</v>
      </c>
      <c r="N30" s="17" t="s">
        <v>761</v>
      </c>
    </row>
    <row r="31" spans="1:14" s="17" customFormat="1" outlineLevel="2" x14ac:dyDescent="0.3">
      <c r="A31" s="17" t="s">
        <v>140</v>
      </c>
      <c r="B31" s="17">
        <v>16</v>
      </c>
      <c r="C31" s="86">
        <v>44919</v>
      </c>
      <c r="D31" s="17">
        <v>13</v>
      </c>
      <c r="E31" s="17" t="s">
        <v>152</v>
      </c>
      <c r="F31" s="17" t="s">
        <v>150</v>
      </c>
      <c r="G31" s="17" t="s">
        <v>17</v>
      </c>
      <c r="H31" s="17" t="s">
        <v>24</v>
      </c>
      <c r="I31" s="17">
        <v>34.5</v>
      </c>
      <c r="J31" s="17">
        <v>80</v>
      </c>
      <c r="K31" s="64">
        <v>0</v>
      </c>
      <c r="L31" s="64">
        <f t="shared" si="0"/>
        <v>-80</v>
      </c>
      <c r="M31" s="17" t="s">
        <v>381</v>
      </c>
      <c r="N31" s="17" t="s">
        <v>759</v>
      </c>
    </row>
    <row r="32" spans="1:14" s="17" customFormat="1" outlineLevel="2" x14ac:dyDescent="0.3">
      <c r="A32" s="17" t="s">
        <v>140</v>
      </c>
      <c r="B32" s="17">
        <v>16</v>
      </c>
      <c r="C32" s="86">
        <v>44919</v>
      </c>
      <c r="D32" s="17">
        <v>13</v>
      </c>
      <c r="E32" s="17" t="s">
        <v>169</v>
      </c>
      <c r="F32" s="17" t="s">
        <v>371</v>
      </c>
      <c r="G32" s="17" t="s">
        <v>17</v>
      </c>
      <c r="H32" s="17" t="s">
        <v>28</v>
      </c>
      <c r="I32" s="17">
        <v>3</v>
      </c>
      <c r="J32" s="17">
        <v>80</v>
      </c>
      <c r="K32" s="64">
        <v>0</v>
      </c>
      <c r="L32" s="64">
        <f t="shared" si="0"/>
        <v>-80</v>
      </c>
      <c r="M32" s="17" t="s">
        <v>556</v>
      </c>
      <c r="N32" s="17" t="s">
        <v>555</v>
      </c>
    </row>
    <row r="33" spans="1:14" s="17" customFormat="1" outlineLevel="2" x14ac:dyDescent="0.3">
      <c r="A33" s="17" t="s">
        <v>140</v>
      </c>
      <c r="B33" s="17">
        <v>16</v>
      </c>
      <c r="C33" s="86">
        <v>44919</v>
      </c>
      <c r="D33" s="17">
        <v>13</v>
      </c>
      <c r="E33" s="17" t="s">
        <v>169</v>
      </c>
      <c r="F33" s="17" t="s">
        <v>371</v>
      </c>
      <c r="G33" s="17" t="s">
        <v>17</v>
      </c>
      <c r="H33" s="17" t="s">
        <v>32</v>
      </c>
      <c r="I33" s="17">
        <v>145</v>
      </c>
      <c r="J33" s="17">
        <v>80</v>
      </c>
      <c r="K33" s="64">
        <v>0</v>
      </c>
      <c r="L33" s="64">
        <f t="shared" si="0"/>
        <v>-80</v>
      </c>
      <c r="M33" s="17" t="s">
        <v>381</v>
      </c>
      <c r="N33" s="17" t="s">
        <v>585</v>
      </c>
    </row>
    <row r="34" spans="1:14" s="17" customFormat="1" outlineLevel="2" x14ac:dyDescent="0.3">
      <c r="A34" s="17" t="s">
        <v>140</v>
      </c>
      <c r="B34" s="17">
        <v>16</v>
      </c>
      <c r="C34" s="86">
        <v>44919</v>
      </c>
      <c r="D34" s="17">
        <v>13</v>
      </c>
      <c r="E34" s="17" t="s">
        <v>374</v>
      </c>
      <c r="F34" s="17" t="s">
        <v>151</v>
      </c>
      <c r="G34" s="17" t="s">
        <v>17</v>
      </c>
      <c r="H34" s="17" t="s">
        <v>28</v>
      </c>
      <c r="I34" s="17">
        <v>8.5</v>
      </c>
      <c r="J34" s="17">
        <v>80</v>
      </c>
      <c r="K34" s="64">
        <v>0</v>
      </c>
      <c r="L34" s="64">
        <f t="shared" si="0"/>
        <v>-80</v>
      </c>
      <c r="M34" s="17" t="s">
        <v>190</v>
      </c>
      <c r="N34" s="17" t="s">
        <v>595</v>
      </c>
    </row>
    <row r="35" spans="1:14" s="17" customFormat="1" outlineLevel="2" x14ac:dyDescent="0.3">
      <c r="A35" s="17" t="s">
        <v>140</v>
      </c>
      <c r="B35" s="17">
        <v>16</v>
      </c>
      <c r="C35" s="86">
        <v>44919</v>
      </c>
      <c r="D35" s="17">
        <v>13</v>
      </c>
      <c r="E35" s="17" t="s">
        <v>363</v>
      </c>
      <c r="F35" s="17" t="s">
        <v>144</v>
      </c>
      <c r="G35" s="17" t="s">
        <v>17</v>
      </c>
      <c r="H35" s="17" t="s">
        <v>20</v>
      </c>
      <c r="I35" s="17">
        <v>48.5</v>
      </c>
      <c r="J35" s="17">
        <v>80</v>
      </c>
      <c r="K35" s="64">
        <v>0</v>
      </c>
      <c r="L35" s="64">
        <f t="shared" si="0"/>
        <v>-80</v>
      </c>
      <c r="M35" s="17" t="s">
        <v>556</v>
      </c>
      <c r="N35" s="17" t="s">
        <v>583</v>
      </c>
    </row>
    <row r="36" spans="1:14" s="9" customFormat="1" outlineLevel="2" x14ac:dyDescent="0.3">
      <c r="A36" s="9" t="s">
        <v>140</v>
      </c>
      <c r="B36" s="9">
        <v>16</v>
      </c>
      <c r="C36" s="85">
        <v>44919</v>
      </c>
      <c r="D36" s="9">
        <v>13</v>
      </c>
      <c r="E36" s="9" t="s">
        <v>166</v>
      </c>
      <c r="F36" s="9" t="s">
        <v>155</v>
      </c>
      <c r="G36" s="9" t="s">
        <v>17</v>
      </c>
      <c r="H36" s="9" t="s">
        <v>28</v>
      </c>
      <c r="I36" s="9">
        <v>3</v>
      </c>
      <c r="J36" s="9">
        <v>80</v>
      </c>
      <c r="K36" s="62">
        <v>142.5</v>
      </c>
      <c r="L36" s="62">
        <f t="shared" si="0"/>
        <v>62.5</v>
      </c>
      <c r="M36" s="9" t="s">
        <v>381</v>
      </c>
      <c r="N36" s="9" t="s">
        <v>555</v>
      </c>
    </row>
    <row r="37" spans="1:14" s="9" customFormat="1" outlineLevel="2" x14ac:dyDescent="0.3">
      <c r="A37" s="9" t="s">
        <v>140</v>
      </c>
      <c r="B37" s="9">
        <v>16</v>
      </c>
      <c r="C37" s="85">
        <v>44919</v>
      </c>
      <c r="D37" s="9">
        <v>13</v>
      </c>
      <c r="E37" s="9" t="s">
        <v>166</v>
      </c>
      <c r="F37" s="9" t="s">
        <v>155</v>
      </c>
      <c r="G37" s="9" t="s">
        <v>17</v>
      </c>
      <c r="H37" s="9" t="s">
        <v>32</v>
      </c>
      <c r="I37" s="9">
        <v>125</v>
      </c>
      <c r="J37" s="9">
        <v>80</v>
      </c>
      <c r="K37" s="62">
        <v>180</v>
      </c>
      <c r="L37" s="62">
        <f t="shared" si="0"/>
        <v>100</v>
      </c>
      <c r="M37" s="9" t="s">
        <v>381</v>
      </c>
      <c r="N37" s="9" t="s">
        <v>760</v>
      </c>
    </row>
    <row r="38" spans="1:14" s="17" customFormat="1" outlineLevel="2" x14ac:dyDescent="0.3">
      <c r="A38" s="17" t="s">
        <v>140</v>
      </c>
      <c r="B38" s="17">
        <v>16</v>
      </c>
      <c r="C38" s="86">
        <v>44919</v>
      </c>
      <c r="D38" s="17">
        <v>13</v>
      </c>
      <c r="E38" s="17" t="s">
        <v>376</v>
      </c>
      <c r="F38" s="17" t="s">
        <v>158</v>
      </c>
      <c r="G38" s="17" t="s">
        <v>17</v>
      </c>
      <c r="H38" s="17" t="s">
        <v>28</v>
      </c>
      <c r="I38" s="17">
        <v>-3</v>
      </c>
      <c r="J38" s="17">
        <v>80</v>
      </c>
      <c r="K38" s="64">
        <v>0</v>
      </c>
      <c r="L38" s="64">
        <f t="shared" si="0"/>
        <v>-80</v>
      </c>
      <c r="M38" s="17" t="s">
        <v>381</v>
      </c>
      <c r="N38" s="17" t="s">
        <v>625</v>
      </c>
    </row>
    <row r="39" spans="1:14" s="17" customFormat="1" outlineLevel="2" x14ac:dyDescent="0.3">
      <c r="A39" s="17" t="s">
        <v>140</v>
      </c>
      <c r="B39" s="17">
        <v>16</v>
      </c>
      <c r="C39" s="86">
        <v>44919</v>
      </c>
      <c r="D39" s="17">
        <v>13</v>
      </c>
      <c r="E39" s="17" t="s">
        <v>158</v>
      </c>
      <c r="F39" s="17" t="s">
        <v>376</v>
      </c>
      <c r="G39" s="17" t="s">
        <v>17</v>
      </c>
      <c r="H39" s="17" t="s">
        <v>24</v>
      </c>
      <c r="I39" s="17">
        <v>35.5</v>
      </c>
      <c r="J39" s="17">
        <v>100</v>
      </c>
      <c r="K39" s="64">
        <v>0</v>
      </c>
      <c r="L39" s="64">
        <f t="shared" si="0"/>
        <v>-100</v>
      </c>
      <c r="M39" s="17" t="s">
        <v>190</v>
      </c>
      <c r="N39" s="17" t="s">
        <v>759</v>
      </c>
    </row>
    <row r="40" spans="1:14" s="17" customFormat="1" outlineLevel="2" x14ac:dyDescent="0.3">
      <c r="A40" s="17" t="s">
        <v>140</v>
      </c>
      <c r="B40" s="17">
        <v>16</v>
      </c>
      <c r="C40" s="86">
        <v>44919</v>
      </c>
      <c r="D40" s="17">
        <v>16</v>
      </c>
      <c r="E40" s="17" t="s">
        <v>479</v>
      </c>
      <c r="F40" s="17" t="s">
        <v>183</v>
      </c>
      <c r="G40" s="17" t="s">
        <v>17</v>
      </c>
      <c r="H40" s="17" t="s">
        <v>28</v>
      </c>
      <c r="I40" s="17">
        <v>6</v>
      </c>
      <c r="J40" s="17">
        <v>100</v>
      </c>
      <c r="K40" s="64">
        <v>0</v>
      </c>
      <c r="L40" s="64">
        <f t="shared" si="0"/>
        <v>-100</v>
      </c>
      <c r="M40" s="17" t="s">
        <v>381</v>
      </c>
      <c r="N40" s="17" t="s">
        <v>616</v>
      </c>
    </row>
    <row r="41" spans="1:14" s="5" customFormat="1" outlineLevel="2" x14ac:dyDescent="0.3">
      <c r="A41" s="5" t="s">
        <v>140</v>
      </c>
      <c r="B41" s="5">
        <v>16</v>
      </c>
      <c r="C41" s="87">
        <v>44919</v>
      </c>
      <c r="D41" s="5">
        <v>20</v>
      </c>
      <c r="E41" s="5" t="s">
        <v>173</v>
      </c>
      <c r="F41" s="5" t="s">
        <v>486</v>
      </c>
      <c r="G41" s="5" t="s">
        <v>17</v>
      </c>
      <c r="H41" s="5" t="s">
        <v>28</v>
      </c>
      <c r="I41" s="5">
        <v>2.5</v>
      </c>
      <c r="J41" s="5">
        <v>0</v>
      </c>
      <c r="K41" s="63">
        <v>0</v>
      </c>
      <c r="L41" s="63">
        <f t="shared" si="0"/>
        <v>0</v>
      </c>
      <c r="N41" s="5" t="s">
        <v>586</v>
      </c>
    </row>
    <row r="42" spans="1:14" s="5" customFormat="1" outlineLevel="2" x14ac:dyDescent="0.3">
      <c r="A42" s="5" t="s">
        <v>140</v>
      </c>
      <c r="B42" s="5">
        <v>16</v>
      </c>
      <c r="C42" s="87">
        <v>44919</v>
      </c>
      <c r="D42" s="5">
        <v>20</v>
      </c>
      <c r="E42" s="5" t="s">
        <v>173</v>
      </c>
      <c r="F42" s="5" t="s">
        <v>486</v>
      </c>
      <c r="G42" s="5" t="s">
        <v>17</v>
      </c>
      <c r="H42" s="5" t="s">
        <v>24</v>
      </c>
      <c r="I42" s="5">
        <v>38</v>
      </c>
      <c r="J42" s="5">
        <v>0</v>
      </c>
      <c r="K42" s="63">
        <v>0</v>
      </c>
      <c r="L42" s="63">
        <f t="shared" si="0"/>
        <v>0</v>
      </c>
      <c r="N42" s="5" t="s">
        <v>572</v>
      </c>
    </row>
    <row r="43" spans="1:14" s="9" customFormat="1" outlineLevel="2" x14ac:dyDescent="0.3">
      <c r="A43" s="9" t="s">
        <v>140</v>
      </c>
      <c r="B43" s="9">
        <v>16</v>
      </c>
      <c r="C43" s="85">
        <v>44920</v>
      </c>
      <c r="D43" s="9">
        <v>16</v>
      </c>
      <c r="E43" s="9" t="s">
        <v>182</v>
      </c>
      <c r="F43" s="9" t="s">
        <v>172</v>
      </c>
      <c r="G43" s="9" t="s">
        <v>17</v>
      </c>
      <c r="H43" s="9" t="s">
        <v>28</v>
      </c>
      <c r="I43" s="9">
        <v>3</v>
      </c>
      <c r="J43" s="9">
        <v>100</v>
      </c>
      <c r="K43" s="62">
        <v>190.9</v>
      </c>
      <c r="L43" s="62">
        <f t="shared" si="0"/>
        <v>90.9</v>
      </c>
      <c r="M43" s="9" t="s">
        <v>556</v>
      </c>
      <c r="N43" s="9" t="s">
        <v>555</v>
      </c>
    </row>
    <row r="44" spans="1:14" s="9" customFormat="1" outlineLevel="2" x14ac:dyDescent="0.3">
      <c r="A44" s="9" t="s">
        <v>140</v>
      </c>
      <c r="B44" s="9">
        <v>16</v>
      </c>
      <c r="C44" s="85">
        <v>44920</v>
      </c>
      <c r="D44" s="9">
        <v>16</v>
      </c>
      <c r="E44" s="9" t="s">
        <v>182</v>
      </c>
      <c r="F44" s="9" t="s">
        <v>172</v>
      </c>
      <c r="G44" s="9" t="s">
        <v>17</v>
      </c>
      <c r="H44" s="9" t="s">
        <v>32</v>
      </c>
      <c r="I44" s="9">
        <v>140</v>
      </c>
      <c r="J44" s="9">
        <v>100</v>
      </c>
      <c r="K44" s="62">
        <v>240</v>
      </c>
      <c r="L44" s="62">
        <f t="shared" si="0"/>
        <v>140</v>
      </c>
      <c r="M44" s="9" t="s">
        <v>190</v>
      </c>
      <c r="N44" s="9" t="s">
        <v>760</v>
      </c>
    </row>
    <row r="45" spans="1:14" s="9" customFormat="1" outlineLevel="2" x14ac:dyDescent="0.3">
      <c r="A45" s="9" t="s">
        <v>140</v>
      </c>
      <c r="B45" s="9">
        <v>16</v>
      </c>
      <c r="C45" s="85">
        <v>44920</v>
      </c>
      <c r="D45" s="9">
        <v>16</v>
      </c>
      <c r="E45" s="9" t="s">
        <v>182</v>
      </c>
      <c r="F45" s="9" t="s">
        <v>172</v>
      </c>
      <c r="G45" s="9" t="s">
        <v>17</v>
      </c>
      <c r="H45" s="9" t="s">
        <v>24</v>
      </c>
      <c r="I45" s="9">
        <v>36</v>
      </c>
      <c r="J45" s="9">
        <v>100</v>
      </c>
      <c r="K45" s="62">
        <v>190.9</v>
      </c>
      <c r="L45" s="62">
        <f t="shared" si="0"/>
        <v>90.9</v>
      </c>
      <c r="M45" s="9" t="s">
        <v>381</v>
      </c>
      <c r="N45" s="9" t="s">
        <v>759</v>
      </c>
    </row>
    <row r="46" spans="1:14" s="9" customFormat="1" outlineLevel="2" x14ac:dyDescent="0.3">
      <c r="A46" s="9" t="s">
        <v>140</v>
      </c>
      <c r="B46" s="9">
        <v>16</v>
      </c>
      <c r="C46" s="85">
        <v>44920</v>
      </c>
      <c r="D46" s="9">
        <v>20</v>
      </c>
      <c r="E46" s="9" t="s">
        <v>165</v>
      </c>
      <c r="F46" s="9" t="s">
        <v>178</v>
      </c>
      <c r="G46" s="9" t="s">
        <v>17</v>
      </c>
      <c r="H46" s="9" t="s">
        <v>28</v>
      </c>
      <c r="I46" s="9">
        <v>7.5</v>
      </c>
      <c r="J46" s="9">
        <v>100</v>
      </c>
      <c r="K46" s="62">
        <v>190.9</v>
      </c>
      <c r="L46" s="62">
        <f t="shared" si="0"/>
        <v>90.9</v>
      </c>
      <c r="M46" s="9" t="s">
        <v>381</v>
      </c>
      <c r="N46" s="9" t="s">
        <v>616</v>
      </c>
    </row>
    <row r="47" spans="1:14" s="17" customFormat="1" outlineLevel="2" x14ac:dyDescent="0.3">
      <c r="A47" s="17" t="s">
        <v>140</v>
      </c>
      <c r="B47" s="17">
        <v>16</v>
      </c>
      <c r="C47" s="86">
        <v>44920</v>
      </c>
      <c r="D47" s="17">
        <v>20</v>
      </c>
      <c r="E47" s="17" t="s">
        <v>165</v>
      </c>
      <c r="F47" s="17" t="s">
        <v>178</v>
      </c>
      <c r="G47" s="17" t="s">
        <v>17</v>
      </c>
      <c r="H47" s="17" t="s">
        <v>32</v>
      </c>
      <c r="I47" s="17">
        <v>300</v>
      </c>
      <c r="J47" s="17">
        <v>50</v>
      </c>
      <c r="K47" s="64">
        <v>0</v>
      </c>
      <c r="L47" s="64">
        <f t="shared" si="0"/>
        <v>-50</v>
      </c>
      <c r="M47" s="17" t="s">
        <v>190</v>
      </c>
      <c r="N47" s="17" t="s">
        <v>620</v>
      </c>
    </row>
    <row r="48" spans="1:14" s="17" customFormat="1" outlineLevel="2" x14ac:dyDescent="0.3">
      <c r="A48" s="17" t="s">
        <v>140</v>
      </c>
      <c r="B48" s="17">
        <v>16</v>
      </c>
      <c r="C48" s="86">
        <v>44921</v>
      </c>
      <c r="D48" s="17">
        <v>20</v>
      </c>
      <c r="E48" s="17" t="s">
        <v>356</v>
      </c>
      <c r="F48" s="17" t="s">
        <v>159</v>
      </c>
      <c r="G48" s="17" t="s">
        <v>17</v>
      </c>
      <c r="H48" s="17" t="s">
        <v>28</v>
      </c>
      <c r="I48" s="17">
        <v>4.5</v>
      </c>
      <c r="J48" s="17">
        <v>100</v>
      </c>
      <c r="K48" s="64">
        <v>0</v>
      </c>
      <c r="L48" s="64">
        <f t="shared" si="0"/>
        <v>-100</v>
      </c>
      <c r="M48" s="17" t="s">
        <v>190</v>
      </c>
      <c r="N48" s="17" t="s">
        <v>610</v>
      </c>
    </row>
    <row r="49" spans="1:14" s="17" customFormat="1" outlineLevel="2" x14ac:dyDescent="0.3">
      <c r="A49" s="17" t="s">
        <v>140</v>
      </c>
      <c r="B49" s="17">
        <v>16</v>
      </c>
      <c r="C49" s="86">
        <v>44921</v>
      </c>
      <c r="D49" s="17">
        <v>20</v>
      </c>
      <c r="E49" s="17" t="s">
        <v>356</v>
      </c>
      <c r="F49" s="17" t="s">
        <v>159</v>
      </c>
      <c r="G49" s="17" t="s">
        <v>17</v>
      </c>
      <c r="H49" s="17" t="s">
        <v>32</v>
      </c>
      <c r="I49" s="17">
        <v>175</v>
      </c>
      <c r="J49" s="17">
        <v>100</v>
      </c>
      <c r="K49" s="64">
        <v>0</v>
      </c>
      <c r="L49" s="64">
        <f t="shared" si="0"/>
        <v>-100</v>
      </c>
      <c r="M49" s="17" t="s">
        <v>381</v>
      </c>
      <c r="N49" s="17" t="s">
        <v>758</v>
      </c>
    </row>
    <row r="50" spans="1:14" outlineLevel="1" x14ac:dyDescent="0.3">
      <c r="A50" s="4" t="s">
        <v>188</v>
      </c>
      <c r="J50">
        <f>SUBTOTAL(9,J30:J49)</f>
        <v>1570</v>
      </c>
      <c r="K50" s="61">
        <f>SUBTOTAL(9,K30:K49)</f>
        <v>1135.2</v>
      </c>
      <c r="L50" s="61">
        <f>SUBTOTAL(9,L30:L49)</f>
        <v>-434.80000000000007</v>
      </c>
    </row>
    <row r="51" spans="1:14" outlineLevel="1" x14ac:dyDescent="0.3"/>
    <row r="52" spans="1:14" outlineLevel="1" x14ac:dyDescent="0.3">
      <c r="A52" s="4" t="s">
        <v>189</v>
      </c>
      <c r="J52">
        <f>SUBTOTAL(9,J2:J51)</f>
        <v>4085</v>
      </c>
      <c r="K52" s="61">
        <f>SUBTOTAL(9,K2:K51)</f>
        <v>2757.28</v>
      </c>
      <c r="L52" s="61">
        <f>SUBTOTAL(9,L2:L51)</f>
        <v>-1327.7199999999998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A3D4-0CB0-4B46-BB32-A1B0A2CD46EE}">
  <dimension ref="A1:M12"/>
  <sheetViews>
    <sheetView workbookViewId="0">
      <selection activeCell="J12" sqref="J12"/>
    </sheetView>
  </sheetViews>
  <sheetFormatPr defaultRowHeight="14.4" x14ac:dyDescent="0.3"/>
  <cols>
    <col min="11" max="12" width="8.88671875" style="6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5" t="s">
        <v>9</v>
      </c>
      <c r="K1" s="61" t="s">
        <v>10</v>
      </c>
      <c r="L1" s="61" t="s">
        <v>11</v>
      </c>
      <c r="M1" t="s">
        <v>12</v>
      </c>
    </row>
    <row r="2" spans="1:13" s="9" customFormat="1" x14ac:dyDescent="0.3">
      <c r="A2" s="9" t="s">
        <v>737</v>
      </c>
      <c r="B2" s="9">
        <v>13</v>
      </c>
      <c r="C2" s="82">
        <v>44898</v>
      </c>
      <c r="D2" s="9">
        <v>10</v>
      </c>
      <c r="E2" s="9" t="s">
        <v>736</v>
      </c>
      <c r="F2" s="9" t="s">
        <v>754</v>
      </c>
      <c r="G2" s="9" t="s">
        <v>17</v>
      </c>
      <c r="H2" s="9" t="s">
        <v>24</v>
      </c>
      <c r="I2" s="9">
        <v>2.5</v>
      </c>
      <c r="J2" s="42">
        <v>100</v>
      </c>
      <c r="K2" s="62">
        <v>240</v>
      </c>
      <c r="L2" s="62">
        <f>K2-J2</f>
        <v>140</v>
      </c>
      <c r="M2" s="9" t="s">
        <v>381</v>
      </c>
    </row>
    <row r="3" spans="1:13" s="9" customFormat="1" x14ac:dyDescent="0.3">
      <c r="A3" s="9" t="s">
        <v>44</v>
      </c>
      <c r="B3" s="9">
        <v>13</v>
      </c>
      <c r="C3" s="82">
        <v>44897</v>
      </c>
      <c r="D3" s="9">
        <v>20</v>
      </c>
      <c r="E3" s="9" t="s">
        <v>115</v>
      </c>
      <c r="F3" s="9" t="s">
        <v>75</v>
      </c>
      <c r="G3" s="9" t="s">
        <v>17</v>
      </c>
      <c r="H3" s="9" t="s">
        <v>24</v>
      </c>
      <c r="I3" s="9">
        <v>67.5</v>
      </c>
      <c r="J3" s="9">
        <v>100</v>
      </c>
      <c r="K3" s="62">
        <v>190.9</v>
      </c>
      <c r="L3" s="62">
        <f t="shared" ref="L3:L10" si="0">K3-J3</f>
        <v>90.9</v>
      </c>
      <c r="M3" s="9" t="s">
        <v>381</v>
      </c>
    </row>
    <row r="4" spans="1:13" s="9" customFormat="1" x14ac:dyDescent="0.3">
      <c r="A4" s="9" t="s">
        <v>44</v>
      </c>
      <c r="B4" s="9">
        <v>13</v>
      </c>
      <c r="C4" s="82">
        <v>44898</v>
      </c>
      <c r="D4" s="9">
        <v>13</v>
      </c>
      <c r="E4" s="9" t="s">
        <v>755</v>
      </c>
      <c r="F4" s="9" t="s">
        <v>223</v>
      </c>
      <c r="G4" s="9" t="s">
        <v>17</v>
      </c>
      <c r="H4" s="9" t="s">
        <v>28</v>
      </c>
      <c r="I4" s="9">
        <v>1.5</v>
      </c>
      <c r="J4" s="9">
        <v>100</v>
      </c>
      <c r="K4" s="62">
        <v>195</v>
      </c>
      <c r="L4" s="62">
        <f t="shared" si="0"/>
        <v>95</v>
      </c>
      <c r="M4" s="9" t="s">
        <v>556</v>
      </c>
    </row>
    <row r="5" spans="1:13" s="17" customFormat="1" x14ac:dyDescent="0.3">
      <c r="A5" s="17" t="s">
        <v>44</v>
      </c>
      <c r="B5" s="17">
        <v>13</v>
      </c>
      <c r="C5" s="83">
        <v>44898</v>
      </c>
      <c r="D5" s="17">
        <v>15</v>
      </c>
      <c r="E5" s="17" t="s">
        <v>753</v>
      </c>
      <c r="F5" s="17" t="s">
        <v>124</v>
      </c>
      <c r="G5" s="17" t="s">
        <v>17</v>
      </c>
      <c r="H5" s="17" t="s">
        <v>20</v>
      </c>
      <c r="I5" s="17">
        <v>50</v>
      </c>
      <c r="J5" s="17">
        <v>100</v>
      </c>
      <c r="K5" s="64">
        <v>0</v>
      </c>
      <c r="L5" s="64">
        <f t="shared" si="0"/>
        <v>-100</v>
      </c>
      <c r="M5" s="17" t="s">
        <v>381</v>
      </c>
    </row>
    <row r="6" spans="1:13" s="9" customFormat="1" x14ac:dyDescent="0.3">
      <c r="A6" s="9" t="s">
        <v>44</v>
      </c>
      <c r="B6" s="9">
        <v>13</v>
      </c>
      <c r="C6" s="82">
        <v>44898</v>
      </c>
      <c r="D6" s="9">
        <v>15</v>
      </c>
      <c r="E6" s="9" t="s">
        <v>380</v>
      </c>
      <c r="F6" s="9" t="s">
        <v>53</v>
      </c>
      <c r="G6" s="9" t="s">
        <v>17</v>
      </c>
      <c r="H6" s="9" t="s">
        <v>32</v>
      </c>
      <c r="I6" s="9">
        <v>155</v>
      </c>
      <c r="J6" s="9">
        <v>100</v>
      </c>
      <c r="K6" s="62">
        <v>190.9</v>
      </c>
      <c r="L6" s="62">
        <f t="shared" si="0"/>
        <v>90.9</v>
      </c>
      <c r="M6" s="9" t="s">
        <v>381</v>
      </c>
    </row>
    <row r="7" spans="1:13" s="17" customFormat="1" x14ac:dyDescent="0.3">
      <c r="A7" s="17" t="s">
        <v>44</v>
      </c>
      <c r="B7" s="17">
        <v>13</v>
      </c>
      <c r="C7" s="83">
        <v>44898</v>
      </c>
      <c r="D7" s="17">
        <v>15</v>
      </c>
      <c r="E7" s="17" t="s">
        <v>53</v>
      </c>
      <c r="F7" s="17" t="s">
        <v>380</v>
      </c>
      <c r="G7" s="17" t="s">
        <v>17</v>
      </c>
      <c r="H7" s="17" t="s">
        <v>28</v>
      </c>
      <c r="I7" s="17">
        <v>-4</v>
      </c>
      <c r="J7" s="17">
        <v>100</v>
      </c>
      <c r="K7" s="64">
        <v>0</v>
      </c>
      <c r="L7" s="64">
        <f t="shared" si="0"/>
        <v>-100</v>
      </c>
      <c r="M7" s="17" t="s">
        <v>190</v>
      </c>
    </row>
    <row r="8" spans="1:13" s="17" customFormat="1" x14ac:dyDescent="0.3">
      <c r="A8" s="17" t="s">
        <v>44</v>
      </c>
      <c r="B8" s="17">
        <v>13</v>
      </c>
      <c r="C8" s="83">
        <v>44898</v>
      </c>
      <c r="D8" s="17">
        <v>15</v>
      </c>
      <c r="E8" s="17" t="s">
        <v>122</v>
      </c>
      <c r="F8" s="17" t="s">
        <v>256</v>
      </c>
      <c r="G8" s="17" t="s">
        <v>17</v>
      </c>
      <c r="H8" s="17" t="s">
        <v>20</v>
      </c>
      <c r="I8" s="17">
        <v>52.5</v>
      </c>
      <c r="J8" s="17">
        <v>100</v>
      </c>
      <c r="K8" s="64">
        <v>0</v>
      </c>
      <c r="L8" s="64">
        <f t="shared" si="0"/>
        <v>-100</v>
      </c>
      <c r="M8" s="17" t="s">
        <v>190</v>
      </c>
    </row>
    <row r="9" spans="1:13" s="9" customFormat="1" x14ac:dyDescent="0.3">
      <c r="A9" s="9" t="s">
        <v>44</v>
      </c>
      <c r="B9" s="9">
        <v>13</v>
      </c>
      <c r="C9" s="82">
        <v>44898</v>
      </c>
      <c r="D9" s="9">
        <v>20</v>
      </c>
      <c r="E9" s="9" t="s">
        <v>756</v>
      </c>
      <c r="F9" s="9" t="s">
        <v>757</v>
      </c>
      <c r="G9" s="9" t="s">
        <v>17</v>
      </c>
      <c r="H9" s="9" t="s">
        <v>28</v>
      </c>
      <c r="I9" s="9">
        <v>-7.5</v>
      </c>
      <c r="J9" s="9">
        <v>100</v>
      </c>
      <c r="K9" s="62">
        <v>0</v>
      </c>
      <c r="L9" s="62">
        <f t="shared" si="0"/>
        <v>-100</v>
      </c>
      <c r="M9" s="9" t="s">
        <v>190</v>
      </c>
    </row>
    <row r="10" spans="1:13" s="9" customFormat="1" x14ac:dyDescent="0.3">
      <c r="A10" s="9" t="s">
        <v>44</v>
      </c>
      <c r="B10" s="9">
        <v>13</v>
      </c>
      <c r="C10" s="82">
        <v>44898</v>
      </c>
      <c r="D10" s="9">
        <v>20</v>
      </c>
      <c r="E10" s="9" t="s">
        <v>756</v>
      </c>
      <c r="F10" s="9" t="s">
        <v>757</v>
      </c>
      <c r="G10" s="9" t="s">
        <v>17</v>
      </c>
      <c r="H10" s="9" t="s">
        <v>20</v>
      </c>
      <c r="I10" s="9">
        <v>63.5</v>
      </c>
      <c r="J10" s="9">
        <v>0</v>
      </c>
      <c r="K10" s="62">
        <v>0</v>
      </c>
      <c r="L10" s="62">
        <f t="shared" si="0"/>
        <v>0</v>
      </c>
      <c r="M10" s="9" t="s">
        <v>196</v>
      </c>
    </row>
    <row r="11" spans="1:13" s="17" customFormat="1" x14ac:dyDescent="0.3">
      <c r="A11" s="17" t="s">
        <v>44</v>
      </c>
      <c r="B11" s="17">
        <v>13</v>
      </c>
      <c r="C11" s="83">
        <v>44898</v>
      </c>
      <c r="D11" s="17">
        <v>20</v>
      </c>
      <c r="E11" s="17" t="s">
        <v>67</v>
      </c>
      <c r="F11" s="17" t="s">
        <v>511</v>
      </c>
      <c r="G11" s="17" t="s">
        <v>17</v>
      </c>
      <c r="H11" s="17" t="s">
        <v>20</v>
      </c>
      <c r="I11" s="17">
        <v>52</v>
      </c>
      <c r="J11" s="17">
        <v>100</v>
      </c>
      <c r="K11" s="64">
        <v>0</v>
      </c>
      <c r="L11" s="64">
        <f>K11-J11</f>
        <v>-100</v>
      </c>
      <c r="M11" s="17" t="s">
        <v>381</v>
      </c>
    </row>
    <row r="12" spans="1:13" s="17" customFormat="1" x14ac:dyDescent="0.3">
      <c r="A12" s="17" t="s">
        <v>44</v>
      </c>
      <c r="B12" s="17">
        <v>13</v>
      </c>
      <c r="C12" s="83">
        <v>44898</v>
      </c>
      <c r="D12" s="17">
        <v>20</v>
      </c>
      <c r="E12" s="17" t="s">
        <v>67</v>
      </c>
      <c r="F12" s="17" t="s">
        <v>511</v>
      </c>
      <c r="G12" s="17" t="s">
        <v>17</v>
      </c>
      <c r="H12" s="17" t="s">
        <v>28</v>
      </c>
      <c r="I12" s="17">
        <v>16.5</v>
      </c>
      <c r="J12" s="17">
        <v>0</v>
      </c>
      <c r="K12" s="64">
        <v>0</v>
      </c>
      <c r="L12" s="64">
        <f>K12-J12</f>
        <v>0</v>
      </c>
      <c r="M12" s="17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BBBC-33CD-43CC-9B89-ED62A8902B02}">
  <dimension ref="A1:N24"/>
  <sheetViews>
    <sheetView workbookViewId="0">
      <selection activeCell="B24" sqref="B24"/>
    </sheetView>
  </sheetViews>
  <sheetFormatPr defaultRowHeight="14.4" x14ac:dyDescent="0.3"/>
  <cols>
    <col min="3" max="3" width="10.5546875" bestFit="1" customWidth="1"/>
    <col min="5" max="5" width="10.88671875" bestFit="1" customWidth="1"/>
    <col min="6" max="6" width="12.21875" bestFit="1" customWidth="1"/>
    <col min="8" max="8" width="10.6640625" bestFit="1" customWidth="1"/>
    <col min="10" max="10" width="8.88671875" style="35"/>
    <col min="11" max="12" width="8.88671875" style="6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5" t="s">
        <v>9</v>
      </c>
      <c r="K1" s="61" t="s">
        <v>10</v>
      </c>
      <c r="L1" s="61" t="s">
        <v>11</v>
      </c>
      <c r="M1" t="s">
        <v>12</v>
      </c>
      <c r="N1" t="s">
        <v>13</v>
      </c>
    </row>
    <row r="2" spans="1:14" s="17" customFormat="1" x14ac:dyDescent="0.3">
      <c r="A2" s="17" t="s">
        <v>140</v>
      </c>
      <c r="B2" s="17">
        <v>12</v>
      </c>
      <c r="C2" s="18">
        <v>44889</v>
      </c>
      <c r="D2" s="17">
        <v>20</v>
      </c>
      <c r="E2" s="17" t="s">
        <v>294</v>
      </c>
      <c r="F2" s="17" t="s">
        <v>722</v>
      </c>
      <c r="G2" s="17" t="s">
        <v>17</v>
      </c>
      <c r="H2" s="17" t="s">
        <v>28</v>
      </c>
      <c r="I2" s="17">
        <v>3</v>
      </c>
      <c r="J2" s="80">
        <v>100</v>
      </c>
      <c r="K2" s="64">
        <v>0</v>
      </c>
      <c r="L2" s="64">
        <f t="shared" ref="L2:L23" si="0">K2-J2</f>
        <v>-100</v>
      </c>
      <c r="M2" s="17" t="s">
        <v>381</v>
      </c>
    </row>
    <row r="3" spans="1:14" s="9" customFormat="1" x14ac:dyDescent="0.3">
      <c r="A3" s="9" t="s">
        <v>140</v>
      </c>
      <c r="B3" s="9">
        <v>12</v>
      </c>
      <c r="C3" s="10">
        <v>44889</v>
      </c>
      <c r="D3" s="9">
        <v>20</v>
      </c>
      <c r="E3" s="9" t="s">
        <v>314</v>
      </c>
      <c r="F3" s="9" t="s">
        <v>748</v>
      </c>
      <c r="G3" s="9" t="s">
        <v>17</v>
      </c>
      <c r="H3" s="9" t="s">
        <v>28</v>
      </c>
      <c r="I3" s="9">
        <v>9.5</v>
      </c>
      <c r="J3" s="42">
        <v>100</v>
      </c>
      <c r="K3" s="62">
        <v>190.9</v>
      </c>
      <c r="L3" s="62">
        <f t="shared" si="0"/>
        <v>90.9</v>
      </c>
      <c r="M3" s="9" t="s">
        <v>381</v>
      </c>
    </row>
    <row r="4" spans="1:14" s="9" customFormat="1" x14ac:dyDescent="0.3">
      <c r="A4" s="9" t="s">
        <v>140</v>
      </c>
      <c r="B4" s="9">
        <v>12</v>
      </c>
      <c r="C4" s="10">
        <v>44892</v>
      </c>
      <c r="D4" s="9">
        <v>13</v>
      </c>
      <c r="E4" s="9" t="s">
        <v>303</v>
      </c>
      <c r="F4" s="9" t="s">
        <v>295</v>
      </c>
      <c r="G4" s="9" t="s">
        <v>17</v>
      </c>
      <c r="H4" s="9" t="s">
        <v>24</v>
      </c>
      <c r="I4" s="9">
        <v>43</v>
      </c>
      <c r="J4" s="42">
        <v>80</v>
      </c>
      <c r="K4" s="62">
        <v>152.72</v>
      </c>
      <c r="L4" s="62">
        <f t="shared" si="0"/>
        <v>72.72</v>
      </c>
      <c r="M4" s="9" t="s">
        <v>381</v>
      </c>
    </row>
    <row r="5" spans="1:14" s="9" customFormat="1" x14ac:dyDescent="0.3">
      <c r="A5" s="9" t="s">
        <v>140</v>
      </c>
      <c r="B5" s="9">
        <v>12</v>
      </c>
      <c r="C5" s="10">
        <v>44892</v>
      </c>
      <c r="D5" s="9">
        <v>13</v>
      </c>
      <c r="E5" s="9" t="s">
        <v>303</v>
      </c>
      <c r="F5" s="9" t="s">
        <v>295</v>
      </c>
      <c r="G5" s="9" t="s">
        <v>17</v>
      </c>
      <c r="H5" s="9" t="s">
        <v>28</v>
      </c>
      <c r="I5" s="9">
        <v>3.5</v>
      </c>
      <c r="J5" s="42">
        <v>80</v>
      </c>
      <c r="K5" s="62">
        <v>156</v>
      </c>
      <c r="L5" s="62">
        <f t="shared" si="0"/>
        <v>76</v>
      </c>
      <c r="M5" s="9" t="s">
        <v>556</v>
      </c>
    </row>
    <row r="6" spans="1:14" s="9" customFormat="1" x14ac:dyDescent="0.3">
      <c r="A6" s="9" t="s">
        <v>140</v>
      </c>
      <c r="B6" s="9">
        <v>12</v>
      </c>
      <c r="C6" s="10">
        <v>44892</v>
      </c>
      <c r="D6" s="9">
        <v>13</v>
      </c>
      <c r="E6" s="9" t="s">
        <v>303</v>
      </c>
      <c r="F6" s="9" t="s">
        <v>295</v>
      </c>
      <c r="G6" s="9" t="s">
        <v>17</v>
      </c>
      <c r="H6" s="9" t="s">
        <v>32</v>
      </c>
      <c r="I6" s="9">
        <v>160</v>
      </c>
      <c r="J6" s="42">
        <v>80</v>
      </c>
      <c r="K6" s="62">
        <v>208</v>
      </c>
      <c r="L6" s="62">
        <f t="shared" si="0"/>
        <v>128</v>
      </c>
      <c r="M6" s="9" t="s">
        <v>556</v>
      </c>
    </row>
    <row r="7" spans="1:14" s="17" customFormat="1" x14ac:dyDescent="0.3">
      <c r="A7" s="17" t="s">
        <v>140</v>
      </c>
      <c r="B7" s="17">
        <v>12</v>
      </c>
      <c r="C7" s="18">
        <v>44892</v>
      </c>
      <c r="D7" s="17">
        <v>13</v>
      </c>
      <c r="E7" s="17" t="s">
        <v>54</v>
      </c>
      <c r="F7" s="17" t="s">
        <v>237</v>
      </c>
      <c r="G7" s="17" t="s">
        <v>17</v>
      </c>
      <c r="H7" s="17" t="s">
        <v>28</v>
      </c>
      <c r="I7" s="17">
        <v>14</v>
      </c>
      <c r="J7" s="80">
        <v>100</v>
      </c>
      <c r="K7" s="64">
        <v>0</v>
      </c>
      <c r="L7" s="64">
        <f t="shared" si="0"/>
        <v>-100</v>
      </c>
      <c r="M7" s="17" t="s">
        <v>556</v>
      </c>
    </row>
    <row r="8" spans="1:14" s="9" customFormat="1" x14ac:dyDescent="0.3">
      <c r="A8" s="9" t="s">
        <v>140</v>
      </c>
      <c r="B8" s="9">
        <v>12</v>
      </c>
      <c r="C8" s="10">
        <v>44892</v>
      </c>
      <c r="D8" s="9">
        <v>13</v>
      </c>
      <c r="E8" s="9" t="s">
        <v>285</v>
      </c>
      <c r="F8" s="9" t="s">
        <v>309</v>
      </c>
      <c r="G8" s="9" t="s">
        <v>17</v>
      </c>
      <c r="H8" s="9" t="s">
        <v>28</v>
      </c>
      <c r="I8" s="9">
        <v>3.5</v>
      </c>
      <c r="J8" s="42">
        <v>80</v>
      </c>
      <c r="K8" s="62">
        <v>149.56</v>
      </c>
      <c r="L8" s="62">
        <f t="shared" si="0"/>
        <v>69.56</v>
      </c>
      <c r="M8" s="9" t="s">
        <v>381</v>
      </c>
    </row>
    <row r="9" spans="1:14" s="9" customFormat="1" x14ac:dyDescent="0.3">
      <c r="A9" s="9" t="s">
        <v>140</v>
      </c>
      <c r="B9" s="9">
        <v>12</v>
      </c>
      <c r="C9" s="10">
        <v>44892</v>
      </c>
      <c r="D9" s="9">
        <v>13</v>
      </c>
      <c r="E9" s="9" t="s">
        <v>285</v>
      </c>
      <c r="F9" s="9" t="s">
        <v>309</v>
      </c>
      <c r="G9" s="9" t="s">
        <v>17</v>
      </c>
      <c r="H9" s="9" t="s">
        <v>32</v>
      </c>
      <c r="I9" s="9">
        <v>160</v>
      </c>
      <c r="J9" s="42">
        <v>80</v>
      </c>
      <c r="K9" s="62">
        <v>208</v>
      </c>
      <c r="L9" s="62">
        <f t="shared" si="0"/>
        <v>128</v>
      </c>
      <c r="M9" s="9" t="s">
        <v>381</v>
      </c>
    </row>
    <row r="10" spans="1:14" s="17" customFormat="1" x14ac:dyDescent="0.3">
      <c r="A10" s="17" t="s">
        <v>140</v>
      </c>
      <c r="B10" s="17">
        <v>12</v>
      </c>
      <c r="C10" s="18">
        <v>44892</v>
      </c>
      <c r="D10" s="17">
        <v>13</v>
      </c>
      <c r="E10" s="17" t="s">
        <v>285</v>
      </c>
      <c r="F10" s="17" t="s">
        <v>309</v>
      </c>
      <c r="G10" s="17" t="s">
        <v>17</v>
      </c>
      <c r="H10" s="17" t="s">
        <v>24</v>
      </c>
      <c r="I10" s="17">
        <v>42</v>
      </c>
      <c r="J10" s="80">
        <v>80</v>
      </c>
      <c r="K10" s="64">
        <v>0</v>
      </c>
      <c r="L10" s="64">
        <f t="shared" si="0"/>
        <v>-80</v>
      </c>
      <c r="M10" s="17" t="s">
        <v>381</v>
      </c>
    </row>
    <row r="11" spans="1:14" s="17" customFormat="1" x14ac:dyDescent="0.3">
      <c r="A11" s="17" t="s">
        <v>140</v>
      </c>
      <c r="B11" s="17">
        <v>12</v>
      </c>
      <c r="C11" s="18">
        <v>44892</v>
      </c>
      <c r="D11" s="17">
        <v>13</v>
      </c>
      <c r="E11" s="17" t="s">
        <v>297</v>
      </c>
      <c r="F11" s="17" t="s">
        <v>749</v>
      </c>
      <c r="G11" s="17" t="s">
        <v>17</v>
      </c>
      <c r="H11" s="17" t="s">
        <v>24</v>
      </c>
      <c r="I11" s="17">
        <v>42.5</v>
      </c>
      <c r="J11" s="80">
        <v>100</v>
      </c>
      <c r="K11" s="64">
        <v>0</v>
      </c>
      <c r="L11" s="64">
        <f t="shared" si="0"/>
        <v>-100</v>
      </c>
      <c r="M11" s="17" t="s">
        <v>381</v>
      </c>
    </row>
    <row r="12" spans="1:14" s="17" customFormat="1" x14ac:dyDescent="0.3">
      <c r="A12" s="17" t="s">
        <v>140</v>
      </c>
      <c r="B12" s="17">
        <v>12</v>
      </c>
      <c r="C12" s="18">
        <v>44892</v>
      </c>
      <c r="D12" s="17">
        <v>13</v>
      </c>
      <c r="E12" s="17" t="s">
        <v>311</v>
      </c>
      <c r="F12" s="17" t="s">
        <v>750</v>
      </c>
      <c r="G12" s="17" t="s">
        <v>17</v>
      </c>
      <c r="H12" s="17" t="s">
        <v>28</v>
      </c>
      <c r="I12" s="17">
        <v>3.5</v>
      </c>
      <c r="J12" s="80">
        <v>100</v>
      </c>
      <c r="K12" s="64">
        <v>0</v>
      </c>
      <c r="L12" s="64">
        <f t="shared" si="0"/>
        <v>-100</v>
      </c>
      <c r="M12" s="17" t="s">
        <v>381</v>
      </c>
    </row>
    <row r="13" spans="1:14" s="17" customFormat="1" x14ac:dyDescent="0.3">
      <c r="A13" s="17" t="s">
        <v>140</v>
      </c>
      <c r="B13" s="17">
        <v>12</v>
      </c>
      <c r="C13" s="18">
        <v>44892</v>
      </c>
      <c r="D13" s="17">
        <v>13</v>
      </c>
      <c r="E13" s="17" t="s">
        <v>311</v>
      </c>
      <c r="F13" s="17" t="s">
        <v>750</v>
      </c>
      <c r="G13" s="17" t="s">
        <v>17</v>
      </c>
      <c r="H13" s="17" t="s">
        <v>32</v>
      </c>
      <c r="I13" s="17">
        <v>165</v>
      </c>
      <c r="J13" s="80">
        <v>100</v>
      </c>
      <c r="K13" s="64">
        <v>0</v>
      </c>
      <c r="L13" s="64">
        <f t="shared" si="0"/>
        <v>-100</v>
      </c>
      <c r="M13" s="17" t="s">
        <v>381</v>
      </c>
    </row>
    <row r="14" spans="1:14" s="17" customFormat="1" x14ac:dyDescent="0.3">
      <c r="A14" s="17" t="s">
        <v>140</v>
      </c>
      <c r="B14" s="17">
        <v>12</v>
      </c>
      <c r="C14" s="18">
        <v>44892</v>
      </c>
      <c r="D14" s="17">
        <v>13</v>
      </c>
      <c r="E14" s="17" t="s">
        <v>312</v>
      </c>
      <c r="F14" s="17" t="s">
        <v>286</v>
      </c>
      <c r="G14" s="17" t="s">
        <v>17</v>
      </c>
      <c r="H14" s="17" t="s">
        <v>24</v>
      </c>
      <c r="I14" s="17">
        <v>36.5</v>
      </c>
      <c r="J14" s="80">
        <v>100</v>
      </c>
      <c r="K14" s="64">
        <v>0</v>
      </c>
      <c r="L14" s="64">
        <f t="shared" si="0"/>
        <v>-100</v>
      </c>
      <c r="M14" s="17" t="s">
        <v>381</v>
      </c>
    </row>
    <row r="15" spans="1:14" s="9" customFormat="1" x14ac:dyDescent="0.3">
      <c r="A15" s="9" t="s">
        <v>140</v>
      </c>
      <c r="B15" s="9">
        <v>12</v>
      </c>
      <c r="C15" s="10">
        <v>44892</v>
      </c>
      <c r="D15" s="9">
        <v>16</v>
      </c>
      <c r="E15" s="9" t="s">
        <v>305</v>
      </c>
      <c r="F15" s="9" t="s">
        <v>301</v>
      </c>
      <c r="G15" s="9" t="s">
        <v>17</v>
      </c>
      <c r="H15" s="9" t="s">
        <v>28</v>
      </c>
      <c r="I15" s="9">
        <v>3</v>
      </c>
      <c r="J15" s="42">
        <v>100</v>
      </c>
      <c r="K15" s="62">
        <v>180</v>
      </c>
      <c r="L15" s="62">
        <f t="shared" si="0"/>
        <v>80</v>
      </c>
      <c r="M15" s="9" t="s">
        <v>381</v>
      </c>
    </row>
    <row r="16" spans="1:14" s="5" customFormat="1" x14ac:dyDescent="0.3">
      <c r="A16" s="5" t="s">
        <v>140</v>
      </c>
      <c r="B16" s="5">
        <v>12</v>
      </c>
      <c r="C16" s="6">
        <v>44892</v>
      </c>
      <c r="D16" s="5">
        <v>16</v>
      </c>
      <c r="E16" s="5" t="s">
        <v>305</v>
      </c>
      <c r="F16" s="5" t="s">
        <v>301</v>
      </c>
      <c r="G16" s="5" t="s">
        <v>17</v>
      </c>
      <c r="H16" s="5" t="s">
        <v>32</v>
      </c>
      <c r="I16" s="5">
        <v>135</v>
      </c>
      <c r="J16" s="41">
        <v>0</v>
      </c>
      <c r="K16" s="63">
        <v>0</v>
      </c>
      <c r="L16" s="63">
        <f t="shared" si="0"/>
        <v>0</v>
      </c>
      <c r="N16" s="5">
        <v>175</v>
      </c>
    </row>
    <row r="17" spans="1:14" s="5" customFormat="1" x14ac:dyDescent="0.3">
      <c r="A17" s="5" t="s">
        <v>140</v>
      </c>
      <c r="B17" s="5">
        <v>12</v>
      </c>
      <c r="C17" s="6">
        <v>44892</v>
      </c>
      <c r="D17" s="5">
        <v>16</v>
      </c>
      <c r="E17" s="5" t="s">
        <v>306</v>
      </c>
      <c r="F17" s="5" t="s">
        <v>290</v>
      </c>
      <c r="G17" s="5" t="s">
        <v>17</v>
      </c>
      <c r="H17" s="5" t="s">
        <v>28</v>
      </c>
      <c r="I17" s="5">
        <v>16</v>
      </c>
      <c r="J17" s="41">
        <v>100</v>
      </c>
      <c r="K17" s="63">
        <v>100</v>
      </c>
      <c r="L17" s="63">
        <f t="shared" si="0"/>
        <v>0</v>
      </c>
      <c r="M17" s="5" t="s">
        <v>381</v>
      </c>
    </row>
    <row r="18" spans="1:14" s="17" customFormat="1" x14ac:dyDescent="0.3">
      <c r="A18" s="17" t="s">
        <v>140</v>
      </c>
      <c r="B18" s="17">
        <v>12</v>
      </c>
      <c r="C18" s="18">
        <v>44892</v>
      </c>
      <c r="D18" s="17">
        <v>16</v>
      </c>
      <c r="E18" s="17" t="s">
        <v>306</v>
      </c>
      <c r="F18" s="17" t="s">
        <v>290</v>
      </c>
      <c r="G18" s="17" t="s">
        <v>17</v>
      </c>
      <c r="H18" s="17" t="s">
        <v>24</v>
      </c>
      <c r="I18" s="17">
        <v>42</v>
      </c>
      <c r="J18" s="80">
        <v>100</v>
      </c>
      <c r="K18" s="64">
        <v>0</v>
      </c>
      <c r="L18" s="64">
        <f t="shared" si="0"/>
        <v>-100</v>
      </c>
      <c r="M18" s="17" t="s">
        <v>190</v>
      </c>
    </row>
    <row r="19" spans="1:14" s="9" customFormat="1" x14ac:dyDescent="0.3">
      <c r="A19" s="9" t="s">
        <v>140</v>
      </c>
      <c r="B19" s="9">
        <v>12</v>
      </c>
      <c r="C19" s="10">
        <v>44892</v>
      </c>
      <c r="D19" s="9">
        <v>16</v>
      </c>
      <c r="G19" s="9" t="s">
        <v>752</v>
      </c>
      <c r="H19" s="9" t="s">
        <v>752</v>
      </c>
      <c r="J19" s="42">
        <v>100</v>
      </c>
      <c r="K19" s="62">
        <v>260</v>
      </c>
      <c r="L19" s="62">
        <f t="shared" si="0"/>
        <v>160</v>
      </c>
      <c r="M19" s="9" t="s">
        <v>381</v>
      </c>
      <c r="N19" s="9" t="s">
        <v>751</v>
      </c>
    </row>
    <row r="20" spans="1:14" s="17" customFormat="1" x14ac:dyDescent="0.3">
      <c r="A20" s="17" t="s">
        <v>140</v>
      </c>
      <c r="B20" s="17">
        <v>12</v>
      </c>
      <c r="C20" s="18">
        <v>44892</v>
      </c>
      <c r="D20" s="17">
        <v>20</v>
      </c>
      <c r="E20" s="17" t="s">
        <v>308</v>
      </c>
      <c r="F20" s="17" t="s">
        <v>300</v>
      </c>
      <c r="G20" s="17" t="s">
        <v>17</v>
      </c>
      <c r="H20" s="17" t="s">
        <v>28</v>
      </c>
      <c r="I20" s="17">
        <v>6.5</v>
      </c>
      <c r="J20" s="80">
        <v>100</v>
      </c>
      <c r="K20" s="64">
        <v>0</v>
      </c>
      <c r="L20" s="64">
        <f t="shared" si="0"/>
        <v>-100</v>
      </c>
      <c r="M20" s="17" t="s">
        <v>381</v>
      </c>
    </row>
    <row r="21" spans="1:14" s="17" customFormat="1" x14ac:dyDescent="0.3">
      <c r="A21" s="17" t="s">
        <v>140</v>
      </c>
      <c r="B21" s="17">
        <v>12</v>
      </c>
      <c r="C21" s="18">
        <v>44892</v>
      </c>
      <c r="D21" s="17">
        <v>20</v>
      </c>
      <c r="E21" s="17" t="s">
        <v>308</v>
      </c>
      <c r="F21" s="17" t="s">
        <v>300</v>
      </c>
      <c r="G21" s="17" t="s">
        <v>17</v>
      </c>
      <c r="H21" s="17" t="s">
        <v>32</v>
      </c>
      <c r="I21" s="17">
        <v>225</v>
      </c>
      <c r="J21" s="80">
        <v>100</v>
      </c>
      <c r="K21" s="64">
        <v>0</v>
      </c>
      <c r="L21" s="64">
        <f t="shared" si="0"/>
        <v>-100</v>
      </c>
      <c r="M21" s="17" t="s">
        <v>381</v>
      </c>
    </row>
    <row r="22" spans="1:14" x14ac:dyDescent="0.3">
      <c r="A22" t="s">
        <v>140</v>
      </c>
      <c r="B22">
        <v>12</v>
      </c>
      <c r="C22" s="1">
        <v>44893</v>
      </c>
      <c r="D22">
        <v>20</v>
      </c>
      <c r="G22" t="s">
        <v>17</v>
      </c>
      <c r="H22" t="s">
        <v>28</v>
      </c>
      <c r="J22" s="35">
        <v>0</v>
      </c>
      <c r="K22" s="61">
        <v>0</v>
      </c>
      <c r="L22" s="61">
        <f t="shared" si="0"/>
        <v>0</v>
      </c>
    </row>
    <row r="23" spans="1:14" x14ac:dyDescent="0.3">
      <c r="A23" t="s">
        <v>140</v>
      </c>
      <c r="B23">
        <v>12</v>
      </c>
      <c r="C23" s="1">
        <v>44893</v>
      </c>
      <c r="D23">
        <v>20</v>
      </c>
      <c r="G23" t="s">
        <v>17</v>
      </c>
      <c r="H23" t="s">
        <v>302</v>
      </c>
      <c r="J23" s="35">
        <v>0</v>
      </c>
      <c r="K23" s="61">
        <v>0</v>
      </c>
      <c r="L23" s="61">
        <f t="shared" si="0"/>
        <v>0</v>
      </c>
    </row>
    <row r="24" spans="1:14" x14ac:dyDescent="0.3">
      <c r="J24" s="35">
        <f>SUM(J2:J23)</f>
        <v>1780</v>
      </c>
      <c r="K24" s="61">
        <f>SUM(K2:K23)</f>
        <v>1605.18</v>
      </c>
      <c r="L24" s="61">
        <f>SUM(L2:L23)</f>
        <v>-174.82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039A-739D-4722-AE00-1359F05BEAD5}">
  <dimension ref="A1:N63"/>
  <sheetViews>
    <sheetView topLeftCell="A25" workbookViewId="0">
      <selection activeCell="A60" sqref="A60:XFD61"/>
    </sheetView>
  </sheetViews>
  <sheetFormatPr defaultRowHeight="14.4" outlineLevelRow="2" x14ac:dyDescent="0.3"/>
  <cols>
    <col min="3" max="3" width="10.5546875" bestFit="1" customWidth="1"/>
    <col min="5" max="5" width="10.88671875" bestFit="1" customWidth="1"/>
    <col min="6" max="6" width="12.21875" bestFit="1" customWidth="1"/>
    <col min="8" max="8" width="10.6640625" bestFit="1" customWidth="1"/>
    <col min="10" max="10" width="8.88671875" style="35"/>
    <col min="11" max="12" width="8.88671875" style="6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5" t="s">
        <v>9</v>
      </c>
      <c r="K1" s="61" t="s">
        <v>10</v>
      </c>
      <c r="L1" s="61" t="s">
        <v>11</v>
      </c>
      <c r="M1" t="s">
        <v>12</v>
      </c>
      <c r="N1" t="s">
        <v>13</v>
      </c>
    </row>
    <row r="2" spans="1:14" s="17" customFormat="1" outlineLevel="2" x14ac:dyDescent="0.3">
      <c r="A2" s="17" t="s">
        <v>44</v>
      </c>
      <c r="B2" s="17">
        <v>11</v>
      </c>
      <c r="C2" s="18">
        <v>44881</v>
      </c>
      <c r="D2" s="17">
        <v>20</v>
      </c>
      <c r="E2" s="17" t="s">
        <v>733</v>
      </c>
      <c r="F2" s="17" t="s">
        <v>732</v>
      </c>
      <c r="G2" s="17" t="s">
        <v>17</v>
      </c>
      <c r="H2" s="17" t="s">
        <v>28</v>
      </c>
      <c r="I2" s="17">
        <v>-10</v>
      </c>
      <c r="J2" s="80">
        <v>100</v>
      </c>
      <c r="K2" s="64">
        <v>0</v>
      </c>
      <c r="L2" s="64">
        <f t="shared" ref="L2:L36" si="0">K2-J2</f>
        <v>-100</v>
      </c>
      <c r="M2" s="17" t="s">
        <v>190</v>
      </c>
      <c r="N2" s="17" t="s">
        <v>726</v>
      </c>
    </row>
    <row r="3" spans="1:14" s="17" customFormat="1" outlineLevel="2" x14ac:dyDescent="0.3">
      <c r="A3" s="17" t="s">
        <v>44</v>
      </c>
      <c r="B3" s="17">
        <v>11</v>
      </c>
      <c r="C3" s="18">
        <v>44882</v>
      </c>
      <c r="D3" s="17">
        <v>20</v>
      </c>
      <c r="E3" s="17" t="s">
        <v>222</v>
      </c>
      <c r="F3" s="17" t="s">
        <v>53</v>
      </c>
      <c r="G3" s="17" t="s">
        <v>17</v>
      </c>
      <c r="H3" s="17" t="s">
        <v>20</v>
      </c>
      <c r="I3" s="17">
        <v>65.5</v>
      </c>
      <c r="J3" s="80">
        <v>100</v>
      </c>
      <c r="K3" s="64">
        <v>0</v>
      </c>
      <c r="L3" s="64">
        <f t="shared" si="0"/>
        <v>-100</v>
      </c>
      <c r="M3" s="17" t="s">
        <v>190</v>
      </c>
      <c r="N3" s="17" t="s">
        <v>731</v>
      </c>
    </row>
    <row r="4" spans="1:14" s="17" customFormat="1" outlineLevel="2" x14ac:dyDescent="0.3">
      <c r="A4" s="17" t="s">
        <v>44</v>
      </c>
      <c r="B4" s="17">
        <v>11</v>
      </c>
      <c r="C4" s="18">
        <v>44883</v>
      </c>
      <c r="D4" s="17">
        <v>20</v>
      </c>
      <c r="E4" s="17" t="s">
        <v>569</v>
      </c>
      <c r="F4" s="17" t="s">
        <v>730</v>
      </c>
      <c r="G4" s="17" t="s">
        <v>17</v>
      </c>
      <c r="H4" s="17" t="s">
        <v>20</v>
      </c>
      <c r="I4" s="17">
        <v>36</v>
      </c>
      <c r="J4" s="80">
        <v>100</v>
      </c>
      <c r="K4" s="64">
        <v>0</v>
      </c>
      <c r="L4" s="64">
        <f t="shared" si="0"/>
        <v>-100</v>
      </c>
      <c r="M4" s="17" t="s">
        <v>190</v>
      </c>
      <c r="N4" s="17" t="s">
        <v>729</v>
      </c>
    </row>
    <row r="5" spans="1:14" s="9" customFormat="1" outlineLevel="2" x14ac:dyDescent="0.3">
      <c r="A5" s="9" t="s">
        <v>44</v>
      </c>
      <c r="B5" s="9">
        <v>11</v>
      </c>
      <c r="C5" s="10">
        <v>44884</v>
      </c>
      <c r="D5" s="9">
        <v>12</v>
      </c>
      <c r="E5" s="9" t="s">
        <v>524</v>
      </c>
      <c r="F5" s="9" t="s">
        <v>341</v>
      </c>
      <c r="G5" s="9" t="s">
        <v>17</v>
      </c>
      <c r="H5" s="9" t="s">
        <v>28</v>
      </c>
      <c r="I5" s="9">
        <v>10</v>
      </c>
      <c r="J5" s="42">
        <v>100</v>
      </c>
      <c r="K5" s="62">
        <v>190.91</v>
      </c>
      <c r="L5" s="62">
        <f t="shared" si="0"/>
        <v>90.91</v>
      </c>
      <c r="M5" s="9" t="s">
        <v>190</v>
      </c>
      <c r="N5" s="9" t="s">
        <v>728</v>
      </c>
    </row>
    <row r="6" spans="1:14" s="9" customFormat="1" outlineLevel="2" x14ac:dyDescent="0.3">
      <c r="A6" s="9" t="s">
        <v>44</v>
      </c>
      <c r="B6" s="9">
        <v>11</v>
      </c>
      <c r="C6" s="10">
        <v>44884</v>
      </c>
      <c r="D6" s="9">
        <v>12</v>
      </c>
      <c r="E6" s="9" t="s">
        <v>524</v>
      </c>
      <c r="G6" s="9" t="s">
        <v>17</v>
      </c>
      <c r="H6" s="9" t="s">
        <v>32</v>
      </c>
      <c r="I6" s="9">
        <v>300</v>
      </c>
      <c r="J6" s="42">
        <v>50</v>
      </c>
      <c r="K6" s="62">
        <v>200</v>
      </c>
      <c r="L6" s="62">
        <f t="shared" si="0"/>
        <v>150</v>
      </c>
      <c r="M6" s="9" t="s">
        <v>556</v>
      </c>
      <c r="N6" s="9" t="s">
        <v>715</v>
      </c>
    </row>
    <row r="7" spans="1:14" s="9" customFormat="1" outlineLevel="2" x14ac:dyDescent="0.3">
      <c r="A7" s="9" t="s">
        <v>44</v>
      </c>
      <c r="B7" s="9">
        <v>11</v>
      </c>
      <c r="C7" s="10">
        <v>44884</v>
      </c>
      <c r="D7" s="9">
        <v>12</v>
      </c>
      <c r="E7" s="9" t="s">
        <v>513</v>
      </c>
      <c r="F7" s="9" t="s">
        <v>511</v>
      </c>
      <c r="G7" s="9" t="s">
        <v>17</v>
      </c>
      <c r="H7" s="9" t="s">
        <v>28</v>
      </c>
      <c r="I7" s="9">
        <v>17.5</v>
      </c>
      <c r="J7" s="42">
        <v>100</v>
      </c>
      <c r="K7" s="62">
        <v>190.91</v>
      </c>
      <c r="L7" s="62">
        <f t="shared" si="0"/>
        <v>90.91</v>
      </c>
      <c r="M7" s="9" t="s">
        <v>190</v>
      </c>
      <c r="N7" s="9" t="s">
        <v>704</v>
      </c>
    </row>
    <row r="8" spans="1:14" s="9" customFormat="1" outlineLevel="2" x14ac:dyDescent="0.3">
      <c r="A8" s="9" t="s">
        <v>44</v>
      </c>
      <c r="B8" s="9">
        <v>11</v>
      </c>
      <c r="C8" s="10">
        <v>44884</v>
      </c>
      <c r="D8" s="9">
        <v>12</v>
      </c>
      <c r="E8" s="9" t="s">
        <v>513</v>
      </c>
      <c r="F8" s="9" t="s">
        <v>511</v>
      </c>
      <c r="G8" s="9" t="s">
        <v>17</v>
      </c>
      <c r="H8" s="9" t="s">
        <v>20</v>
      </c>
      <c r="I8" s="9">
        <v>45.5</v>
      </c>
      <c r="J8" s="42">
        <v>100</v>
      </c>
      <c r="K8" s="62">
        <v>186.25</v>
      </c>
      <c r="L8" s="62">
        <f t="shared" si="0"/>
        <v>86.25</v>
      </c>
      <c r="M8" s="9" t="s">
        <v>381</v>
      </c>
      <c r="N8" s="9" t="s">
        <v>716</v>
      </c>
    </row>
    <row r="9" spans="1:14" s="17" customFormat="1" outlineLevel="2" x14ac:dyDescent="0.3">
      <c r="A9" s="17" t="s">
        <v>44</v>
      </c>
      <c r="B9" s="17">
        <v>11</v>
      </c>
      <c r="C9" s="18">
        <v>44884</v>
      </c>
      <c r="D9" s="17">
        <v>12</v>
      </c>
      <c r="E9" s="17" t="s">
        <v>249</v>
      </c>
      <c r="F9" s="17" t="s">
        <v>225</v>
      </c>
      <c r="G9" s="17" t="s">
        <v>17</v>
      </c>
      <c r="H9" s="17" t="s">
        <v>28</v>
      </c>
      <c r="I9" s="17">
        <v>-32.5</v>
      </c>
      <c r="J9" s="80">
        <v>100</v>
      </c>
      <c r="K9" s="64">
        <v>0</v>
      </c>
      <c r="L9" s="64">
        <f t="shared" si="0"/>
        <v>-100</v>
      </c>
      <c r="M9" s="17" t="s">
        <v>556</v>
      </c>
      <c r="N9" s="17" t="s">
        <v>727</v>
      </c>
    </row>
    <row r="10" spans="1:14" s="9" customFormat="1" outlineLevel="2" x14ac:dyDescent="0.3">
      <c r="A10" s="9" t="s">
        <v>44</v>
      </c>
      <c r="B10" s="9">
        <v>11</v>
      </c>
      <c r="C10" s="10">
        <v>44884</v>
      </c>
      <c r="D10" s="9">
        <v>12</v>
      </c>
      <c r="E10" s="9" t="s">
        <v>87</v>
      </c>
      <c r="F10" s="9" t="s">
        <v>223</v>
      </c>
      <c r="G10" s="9" t="s">
        <v>17</v>
      </c>
      <c r="H10" s="9" t="s">
        <v>28</v>
      </c>
      <c r="I10" s="9">
        <v>2.5</v>
      </c>
      <c r="J10" s="42">
        <v>100</v>
      </c>
      <c r="K10" s="62">
        <v>195</v>
      </c>
      <c r="L10" s="62">
        <f t="shared" si="0"/>
        <v>95</v>
      </c>
      <c r="M10" s="9" t="s">
        <v>556</v>
      </c>
      <c r="N10" s="9" t="s">
        <v>582</v>
      </c>
    </row>
    <row r="11" spans="1:14" s="17" customFormat="1" outlineLevel="2" x14ac:dyDescent="0.3">
      <c r="A11" s="17" t="s">
        <v>44</v>
      </c>
      <c r="B11" s="17">
        <v>11</v>
      </c>
      <c r="C11" s="18">
        <v>44884</v>
      </c>
      <c r="D11" s="17">
        <v>12</v>
      </c>
      <c r="E11" s="17" t="s">
        <v>380</v>
      </c>
      <c r="F11" s="17" t="s">
        <v>80</v>
      </c>
      <c r="G11" s="17" t="s">
        <v>17</v>
      </c>
      <c r="H11" s="17" t="s">
        <v>28</v>
      </c>
      <c r="I11" s="17">
        <v>-15.5</v>
      </c>
      <c r="J11" s="80">
        <v>100</v>
      </c>
      <c r="K11" s="64">
        <v>0</v>
      </c>
      <c r="L11" s="64">
        <f t="shared" si="0"/>
        <v>-100</v>
      </c>
      <c r="M11" s="17" t="s">
        <v>381</v>
      </c>
      <c r="N11" s="17" t="s">
        <v>667</v>
      </c>
    </row>
    <row r="12" spans="1:14" s="17" customFormat="1" outlineLevel="2" x14ac:dyDescent="0.3">
      <c r="A12" s="17" t="s">
        <v>44</v>
      </c>
      <c r="B12" s="17">
        <v>11</v>
      </c>
      <c r="C12" s="18">
        <v>44884</v>
      </c>
      <c r="D12" s="17">
        <v>12</v>
      </c>
      <c r="E12" s="17" t="s">
        <v>399</v>
      </c>
      <c r="F12" s="17" t="s">
        <v>139</v>
      </c>
      <c r="G12" s="17" t="s">
        <v>17</v>
      </c>
      <c r="H12" s="17" t="s">
        <v>28</v>
      </c>
      <c r="I12" s="17">
        <v>-10.5</v>
      </c>
      <c r="J12" s="80">
        <v>100</v>
      </c>
      <c r="K12" s="64">
        <v>0</v>
      </c>
      <c r="L12" s="64">
        <f t="shared" si="0"/>
        <v>-100</v>
      </c>
      <c r="M12" s="17" t="s">
        <v>190</v>
      </c>
      <c r="N12" s="17" t="s">
        <v>726</v>
      </c>
    </row>
    <row r="13" spans="1:14" s="17" customFormat="1" outlineLevel="2" x14ac:dyDescent="0.3">
      <c r="A13" s="17" t="s">
        <v>44</v>
      </c>
      <c r="B13" s="17">
        <v>11</v>
      </c>
      <c r="C13" s="18">
        <v>44884</v>
      </c>
      <c r="D13" s="17">
        <v>12</v>
      </c>
      <c r="E13" s="17" t="s">
        <v>399</v>
      </c>
      <c r="F13" s="17" t="s">
        <v>139</v>
      </c>
      <c r="G13" s="17" t="s">
        <v>17</v>
      </c>
      <c r="H13" s="17" t="s">
        <v>20</v>
      </c>
      <c r="I13" s="17">
        <v>47.5</v>
      </c>
      <c r="J13" s="80">
        <v>100</v>
      </c>
      <c r="K13" s="64">
        <v>0</v>
      </c>
      <c r="L13" s="64">
        <f t="shared" si="0"/>
        <v>-100</v>
      </c>
      <c r="M13" s="17" t="s">
        <v>556</v>
      </c>
      <c r="N13" s="17" t="s">
        <v>196</v>
      </c>
    </row>
    <row r="14" spans="1:14" s="9" customFormat="1" outlineLevel="2" x14ac:dyDescent="0.3">
      <c r="A14" s="9" t="s">
        <v>44</v>
      </c>
      <c r="B14" s="9">
        <v>11</v>
      </c>
      <c r="C14" s="10">
        <v>44884</v>
      </c>
      <c r="D14" s="9">
        <v>12</v>
      </c>
      <c r="E14" s="9" t="s">
        <v>274</v>
      </c>
      <c r="F14" s="9" t="s">
        <v>241</v>
      </c>
      <c r="G14" s="9" t="s">
        <v>17</v>
      </c>
      <c r="H14" s="9" t="s">
        <v>24</v>
      </c>
      <c r="I14" s="9">
        <v>42.5</v>
      </c>
      <c r="J14" s="42">
        <v>100</v>
      </c>
      <c r="K14" s="62">
        <v>186.95</v>
      </c>
      <c r="L14" s="62">
        <f t="shared" si="0"/>
        <v>86.949999999999989</v>
      </c>
      <c r="M14" s="9" t="s">
        <v>381</v>
      </c>
      <c r="N14" s="9" t="s">
        <v>675</v>
      </c>
    </row>
    <row r="15" spans="1:14" s="17" customFormat="1" outlineLevel="2" x14ac:dyDescent="0.3">
      <c r="A15" s="17" t="s">
        <v>44</v>
      </c>
      <c r="B15" s="17">
        <v>11</v>
      </c>
      <c r="C15" s="18">
        <v>44884</v>
      </c>
      <c r="D15" s="17">
        <v>12</v>
      </c>
      <c r="E15" s="17" t="s">
        <v>138</v>
      </c>
      <c r="G15" s="17" t="s">
        <v>17</v>
      </c>
      <c r="H15" s="17" t="s">
        <v>32</v>
      </c>
      <c r="I15" s="17">
        <v>330</v>
      </c>
      <c r="J15" s="80">
        <v>50</v>
      </c>
      <c r="K15" s="64">
        <v>0</v>
      </c>
      <c r="L15" s="64">
        <f t="shared" si="0"/>
        <v>-50</v>
      </c>
      <c r="M15" s="17" t="s">
        <v>556</v>
      </c>
      <c r="N15" s="17" t="s">
        <v>715</v>
      </c>
    </row>
    <row r="16" spans="1:14" s="17" customFormat="1" outlineLevel="2" x14ac:dyDescent="0.3">
      <c r="A16" s="17" t="s">
        <v>44</v>
      </c>
      <c r="B16" s="17">
        <v>11</v>
      </c>
      <c r="C16" s="18">
        <v>44884</v>
      </c>
      <c r="D16" s="17">
        <v>12</v>
      </c>
      <c r="E16" s="17" t="s">
        <v>65</v>
      </c>
      <c r="F16" s="17" t="s">
        <v>113</v>
      </c>
      <c r="G16" s="17" t="s">
        <v>17</v>
      </c>
      <c r="H16" s="17" t="s">
        <v>28</v>
      </c>
      <c r="I16" s="17">
        <v>-7</v>
      </c>
      <c r="J16" s="80">
        <v>100</v>
      </c>
      <c r="K16" s="64">
        <v>0</v>
      </c>
      <c r="L16" s="64">
        <f t="shared" si="0"/>
        <v>-100</v>
      </c>
      <c r="M16" s="17" t="s">
        <v>381</v>
      </c>
      <c r="N16" s="17" t="s">
        <v>196</v>
      </c>
    </row>
    <row r="17" spans="1:14" s="17" customFormat="1" outlineLevel="2" x14ac:dyDescent="0.3">
      <c r="A17" s="17" t="s">
        <v>44</v>
      </c>
      <c r="B17" s="17">
        <v>11</v>
      </c>
      <c r="C17" s="18">
        <v>44884</v>
      </c>
      <c r="D17" s="17">
        <v>12</v>
      </c>
      <c r="E17" s="17" t="s">
        <v>229</v>
      </c>
      <c r="F17" s="17" t="s">
        <v>464</v>
      </c>
      <c r="G17" s="17" t="s">
        <v>17</v>
      </c>
      <c r="H17" s="17" t="s">
        <v>28</v>
      </c>
      <c r="I17" s="17">
        <v>-14</v>
      </c>
      <c r="J17" s="80">
        <v>100</v>
      </c>
      <c r="K17" s="64">
        <v>0</v>
      </c>
      <c r="L17" s="64">
        <f t="shared" si="0"/>
        <v>-100</v>
      </c>
      <c r="M17" s="17" t="s">
        <v>556</v>
      </c>
      <c r="N17" s="17" t="s">
        <v>196</v>
      </c>
    </row>
    <row r="18" spans="1:14" s="5" customFormat="1" outlineLevel="2" x14ac:dyDescent="0.3">
      <c r="A18" s="5" t="s">
        <v>44</v>
      </c>
      <c r="B18" s="5">
        <v>11</v>
      </c>
      <c r="C18" s="6">
        <v>44884</v>
      </c>
      <c r="D18" s="5">
        <v>15</v>
      </c>
      <c r="E18" s="5" t="s">
        <v>416</v>
      </c>
      <c r="F18" s="5" t="s">
        <v>687</v>
      </c>
      <c r="G18" s="5" t="s">
        <v>17</v>
      </c>
      <c r="H18" s="5" t="s">
        <v>28</v>
      </c>
      <c r="I18" s="5">
        <v>22.5</v>
      </c>
      <c r="J18" s="41">
        <v>0</v>
      </c>
      <c r="K18" s="63">
        <v>0</v>
      </c>
      <c r="L18" s="63">
        <f t="shared" si="0"/>
        <v>0</v>
      </c>
      <c r="N18" s="5" t="s">
        <v>724</v>
      </c>
    </row>
    <row r="19" spans="1:14" s="9" customFormat="1" outlineLevel="2" x14ac:dyDescent="0.3">
      <c r="A19" s="9" t="s">
        <v>44</v>
      </c>
      <c r="B19" s="9">
        <v>11</v>
      </c>
      <c r="C19" s="10">
        <v>44884</v>
      </c>
      <c r="D19" s="9">
        <v>15</v>
      </c>
      <c r="E19" s="9" t="s">
        <v>297</v>
      </c>
      <c r="F19" s="9" t="s">
        <v>226</v>
      </c>
      <c r="G19" s="9" t="s">
        <v>17</v>
      </c>
      <c r="H19" s="9" t="s">
        <v>28</v>
      </c>
      <c r="I19" s="9">
        <v>-17</v>
      </c>
      <c r="J19" s="42">
        <v>100</v>
      </c>
      <c r="K19" s="62">
        <v>190.91</v>
      </c>
      <c r="L19" s="62">
        <f t="shared" si="0"/>
        <v>90.91</v>
      </c>
      <c r="M19" s="9" t="s">
        <v>190</v>
      </c>
      <c r="N19" s="9" t="s">
        <v>667</v>
      </c>
    </row>
    <row r="20" spans="1:14" s="5" customFormat="1" outlineLevel="2" x14ac:dyDescent="0.3">
      <c r="A20" s="5" t="s">
        <v>44</v>
      </c>
      <c r="B20" s="5">
        <v>11</v>
      </c>
      <c r="C20" s="6">
        <v>44884</v>
      </c>
      <c r="D20" s="5">
        <v>15</v>
      </c>
      <c r="E20" s="5" t="s">
        <v>94</v>
      </c>
      <c r="F20" s="5" t="s">
        <v>725</v>
      </c>
      <c r="G20" s="5" t="s">
        <v>17</v>
      </c>
      <c r="H20" s="5" t="s">
        <v>28</v>
      </c>
      <c r="I20" s="5">
        <v>27.5</v>
      </c>
      <c r="J20" s="41">
        <v>0</v>
      </c>
      <c r="K20" s="63">
        <v>0</v>
      </c>
      <c r="L20" s="63">
        <f t="shared" si="0"/>
        <v>0</v>
      </c>
      <c r="N20" s="5" t="s">
        <v>724</v>
      </c>
    </row>
    <row r="21" spans="1:14" s="9" customFormat="1" outlineLevel="2" x14ac:dyDescent="0.3">
      <c r="A21" s="9" t="s">
        <v>44</v>
      </c>
      <c r="B21" s="9">
        <v>11</v>
      </c>
      <c r="C21" s="10">
        <v>44884</v>
      </c>
      <c r="D21" s="9">
        <v>15</v>
      </c>
      <c r="E21" s="9" t="s">
        <v>522</v>
      </c>
      <c r="F21" s="9" t="s">
        <v>723</v>
      </c>
      <c r="G21" s="9" t="s">
        <v>17</v>
      </c>
      <c r="H21" s="9" t="s">
        <v>28</v>
      </c>
      <c r="I21" s="9">
        <v>-5</v>
      </c>
      <c r="J21" s="42">
        <v>100</v>
      </c>
      <c r="K21" s="62">
        <v>186.95</v>
      </c>
      <c r="L21" s="62">
        <f t="shared" si="0"/>
        <v>86.949999999999989</v>
      </c>
      <c r="M21" s="9" t="s">
        <v>381</v>
      </c>
      <c r="N21" s="9" t="s">
        <v>196</v>
      </c>
    </row>
    <row r="22" spans="1:14" s="17" customFormat="1" outlineLevel="2" x14ac:dyDescent="0.3">
      <c r="A22" s="17" t="s">
        <v>44</v>
      </c>
      <c r="B22" s="17">
        <v>11</v>
      </c>
      <c r="C22" s="18">
        <v>44884</v>
      </c>
      <c r="D22" s="17">
        <v>15</v>
      </c>
      <c r="E22" s="17" t="s">
        <v>346</v>
      </c>
      <c r="F22" s="17" t="s">
        <v>132</v>
      </c>
      <c r="G22" s="17" t="s">
        <v>17</v>
      </c>
      <c r="H22" s="17" t="s">
        <v>20</v>
      </c>
      <c r="I22" s="17">
        <v>47.5</v>
      </c>
      <c r="J22" s="80">
        <v>100</v>
      </c>
      <c r="K22" s="64">
        <v>0</v>
      </c>
      <c r="L22" s="64">
        <f t="shared" si="0"/>
        <v>-100</v>
      </c>
      <c r="M22" s="17" t="s">
        <v>190</v>
      </c>
      <c r="N22" s="17" t="s">
        <v>196</v>
      </c>
    </row>
    <row r="23" spans="1:14" s="9" customFormat="1" outlineLevel="2" x14ac:dyDescent="0.3">
      <c r="A23" s="9" t="s">
        <v>44</v>
      </c>
      <c r="B23" s="9">
        <v>11</v>
      </c>
      <c r="C23" s="10">
        <v>44884</v>
      </c>
      <c r="D23" s="9">
        <v>15</v>
      </c>
      <c r="E23" s="9" t="s">
        <v>78</v>
      </c>
      <c r="F23" s="9" t="s">
        <v>722</v>
      </c>
      <c r="G23" s="9" t="s">
        <v>17</v>
      </c>
      <c r="H23" s="9" t="s">
        <v>20</v>
      </c>
      <c r="I23" s="9">
        <v>31.5</v>
      </c>
      <c r="J23" s="42">
        <v>100</v>
      </c>
      <c r="K23" s="62">
        <v>190.9</v>
      </c>
      <c r="L23" s="62">
        <f t="shared" si="0"/>
        <v>90.9</v>
      </c>
      <c r="M23" s="9" t="s">
        <v>381</v>
      </c>
      <c r="N23" s="9" t="s">
        <v>196</v>
      </c>
    </row>
    <row r="24" spans="1:14" s="5" customFormat="1" outlineLevel="2" x14ac:dyDescent="0.3">
      <c r="A24" s="5" t="s">
        <v>44</v>
      </c>
      <c r="B24" s="5">
        <v>11</v>
      </c>
      <c r="C24" s="6">
        <v>44884</v>
      </c>
      <c r="D24" s="5">
        <v>15</v>
      </c>
      <c r="E24" s="5" t="s">
        <v>336</v>
      </c>
      <c r="F24" s="5" t="s">
        <v>251</v>
      </c>
      <c r="G24" s="5" t="s">
        <v>17</v>
      </c>
      <c r="H24" s="5" t="s">
        <v>28</v>
      </c>
      <c r="I24" s="5">
        <v>-19.5</v>
      </c>
      <c r="J24" s="41">
        <v>0</v>
      </c>
      <c r="K24" s="63">
        <v>0</v>
      </c>
      <c r="L24" s="63">
        <f t="shared" si="0"/>
        <v>0</v>
      </c>
      <c r="N24" s="5" t="s">
        <v>716</v>
      </c>
    </row>
    <row r="25" spans="1:14" s="17" customFormat="1" outlineLevel="2" x14ac:dyDescent="0.3">
      <c r="A25" s="17" t="s">
        <v>44</v>
      </c>
      <c r="B25" s="17">
        <v>11</v>
      </c>
      <c r="C25" s="18">
        <v>44884</v>
      </c>
      <c r="D25" s="17">
        <v>15</v>
      </c>
      <c r="E25" s="17" t="s">
        <v>99</v>
      </c>
      <c r="F25" s="17" t="s">
        <v>129</v>
      </c>
      <c r="G25" s="17" t="s">
        <v>17</v>
      </c>
      <c r="H25" s="17" t="s">
        <v>28</v>
      </c>
      <c r="I25" s="17">
        <v>9</v>
      </c>
      <c r="J25" s="80">
        <v>100</v>
      </c>
      <c r="K25" s="64">
        <v>0</v>
      </c>
      <c r="L25" s="64">
        <f t="shared" si="0"/>
        <v>-100</v>
      </c>
      <c r="M25" s="17" t="s">
        <v>190</v>
      </c>
      <c r="N25" s="17" t="s">
        <v>716</v>
      </c>
    </row>
    <row r="26" spans="1:14" s="9" customFormat="1" outlineLevel="2" x14ac:dyDescent="0.3">
      <c r="A26" s="9" t="s">
        <v>44</v>
      </c>
      <c r="B26" s="9">
        <v>11</v>
      </c>
      <c r="C26" s="10">
        <v>44884</v>
      </c>
      <c r="D26" s="9">
        <v>18</v>
      </c>
      <c r="E26" s="9" t="s">
        <v>719</v>
      </c>
      <c r="F26" s="9" t="s">
        <v>230</v>
      </c>
      <c r="G26" s="9" t="s">
        <v>17</v>
      </c>
      <c r="H26" s="9" t="s">
        <v>28</v>
      </c>
      <c r="I26" s="9">
        <v>22.5</v>
      </c>
      <c r="J26" s="42">
        <v>80</v>
      </c>
      <c r="K26" s="62">
        <v>152.72999999999999</v>
      </c>
      <c r="L26" s="62">
        <f t="shared" si="0"/>
        <v>72.72999999999999</v>
      </c>
      <c r="M26" s="9" t="s">
        <v>556</v>
      </c>
      <c r="N26" s="9" t="s">
        <v>721</v>
      </c>
    </row>
    <row r="27" spans="1:14" s="9" customFormat="1" outlineLevel="2" x14ac:dyDescent="0.3">
      <c r="A27" s="9" t="s">
        <v>44</v>
      </c>
      <c r="B27" s="9">
        <v>11</v>
      </c>
      <c r="C27" s="10">
        <v>44884</v>
      </c>
      <c r="D27" s="9">
        <v>18</v>
      </c>
      <c r="E27" s="9" t="s">
        <v>719</v>
      </c>
      <c r="G27" s="9" t="s">
        <v>17</v>
      </c>
      <c r="H27" s="9" t="s">
        <v>32</v>
      </c>
      <c r="I27" s="9">
        <v>1050</v>
      </c>
      <c r="J27" s="42">
        <v>50</v>
      </c>
      <c r="K27" s="62">
        <v>575</v>
      </c>
      <c r="L27" s="62">
        <f t="shared" si="0"/>
        <v>525</v>
      </c>
      <c r="M27" s="9" t="s">
        <v>190</v>
      </c>
      <c r="N27" s="9" t="s">
        <v>720</v>
      </c>
    </row>
    <row r="28" spans="1:14" s="9" customFormat="1" outlineLevel="2" x14ac:dyDescent="0.3">
      <c r="A28" s="9" t="s">
        <v>44</v>
      </c>
      <c r="B28" s="9">
        <v>11</v>
      </c>
      <c r="C28" s="10">
        <v>44884</v>
      </c>
      <c r="D28" s="9">
        <v>18</v>
      </c>
      <c r="E28" s="9" t="s">
        <v>719</v>
      </c>
      <c r="G28" s="9" t="s">
        <v>17</v>
      </c>
      <c r="H28" s="9" t="s">
        <v>24</v>
      </c>
      <c r="I28" s="9">
        <v>66.5</v>
      </c>
      <c r="J28" s="42">
        <v>80</v>
      </c>
      <c r="K28" s="62">
        <v>152.72</v>
      </c>
      <c r="L28" s="62">
        <f t="shared" si="0"/>
        <v>72.72</v>
      </c>
      <c r="M28" s="9" t="s">
        <v>381</v>
      </c>
      <c r="N28" s="9" t="s">
        <v>716</v>
      </c>
    </row>
    <row r="29" spans="1:14" s="9" customFormat="1" outlineLevel="2" x14ac:dyDescent="0.3">
      <c r="A29" s="9" t="s">
        <v>44</v>
      </c>
      <c r="B29" s="9">
        <v>11</v>
      </c>
      <c r="C29" s="10">
        <v>44884</v>
      </c>
      <c r="D29" s="9">
        <v>18</v>
      </c>
      <c r="E29" s="9" t="s">
        <v>115</v>
      </c>
      <c r="F29" s="9" t="s">
        <v>47</v>
      </c>
      <c r="G29" s="9" t="s">
        <v>17</v>
      </c>
      <c r="H29" s="9" t="s">
        <v>28</v>
      </c>
      <c r="I29" s="9">
        <v>-2</v>
      </c>
      <c r="J29" s="42">
        <v>100</v>
      </c>
      <c r="K29" s="62">
        <v>190.91</v>
      </c>
      <c r="L29" s="62">
        <f t="shared" si="0"/>
        <v>90.91</v>
      </c>
      <c r="M29" s="9" t="s">
        <v>556</v>
      </c>
      <c r="N29" s="9" t="s">
        <v>561</v>
      </c>
    </row>
    <row r="30" spans="1:14" s="9" customFormat="1" outlineLevel="2" x14ac:dyDescent="0.3">
      <c r="A30" s="9" t="s">
        <v>44</v>
      </c>
      <c r="B30" s="9">
        <v>11</v>
      </c>
      <c r="C30" s="10">
        <v>44884</v>
      </c>
      <c r="D30" s="9">
        <v>18</v>
      </c>
      <c r="E30" s="9" t="s">
        <v>107</v>
      </c>
      <c r="F30" s="9" t="s">
        <v>523</v>
      </c>
      <c r="G30" s="9" t="s">
        <v>17</v>
      </c>
      <c r="H30" s="9" t="s">
        <v>28</v>
      </c>
      <c r="I30" s="9">
        <v>2</v>
      </c>
      <c r="J30" s="42">
        <v>100</v>
      </c>
      <c r="K30" s="62">
        <v>186.96</v>
      </c>
      <c r="L30" s="62">
        <f t="shared" si="0"/>
        <v>86.960000000000008</v>
      </c>
      <c r="M30" s="9" t="s">
        <v>190</v>
      </c>
      <c r="N30" s="9" t="s">
        <v>718</v>
      </c>
    </row>
    <row r="31" spans="1:14" s="9" customFormat="1" outlineLevel="2" x14ac:dyDescent="0.3">
      <c r="A31" s="9" t="s">
        <v>44</v>
      </c>
      <c r="B31" s="9">
        <v>11</v>
      </c>
      <c r="C31" s="10">
        <v>44884</v>
      </c>
      <c r="D31" s="9">
        <v>18</v>
      </c>
      <c r="E31" s="9" t="s">
        <v>451</v>
      </c>
      <c r="F31" s="9" t="s">
        <v>86</v>
      </c>
      <c r="G31" s="9" t="s">
        <v>17</v>
      </c>
      <c r="H31" s="9" t="s">
        <v>28</v>
      </c>
      <c r="I31" s="9">
        <v>-7</v>
      </c>
      <c r="J31" s="42">
        <v>100</v>
      </c>
      <c r="K31" s="62">
        <v>190.9</v>
      </c>
      <c r="L31" s="62">
        <f t="shared" si="0"/>
        <v>90.9</v>
      </c>
      <c r="M31" s="9" t="s">
        <v>381</v>
      </c>
      <c r="N31" s="9" t="s">
        <v>717</v>
      </c>
    </row>
    <row r="32" spans="1:14" s="17" customFormat="1" outlineLevel="2" x14ac:dyDescent="0.3">
      <c r="A32" s="17" t="s">
        <v>44</v>
      </c>
      <c r="B32" s="17">
        <v>11</v>
      </c>
      <c r="C32" s="18">
        <v>44884</v>
      </c>
      <c r="D32" s="17">
        <v>18</v>
      </c>
      <c r="E32" s="17" t="s">
        <v>282</v>
      </c>
      <c r="F32" s="17" t="s">
        <v>45</v>
      </c>
      <c r="G32" s="17" t="s">
        <v>17</v>
      </c>
      <c r="H32" s="17" t="s">
        <v>20</v>
      </c>
      <c r="I32" s="17">
        <v>51</v>
      </c>
      <c r="J32" s="80">
        <v>100</v>
      </c>
      <c r="K32" s="64">
        <v>0</v>
      </c>
      <c r="L32" s="64">
        <f t="shared" si="0"/>
        <v>-100</v>
      </c>
      <c r="M32" s="17" t="s">
        <v>381</v>
      </c>
      <c r="N32" s="17" t="s">
        <v>196</v>
      </c>
    </row>
    <row r="33" spans="1:14" s="9" customFormat="1" outlineLevel="2" x14ac:dyDescent="0.3">
      <c r="A33" s="9" t="s">
        <v>44</v>
      </c>
      <c r="B33" s="9">
        <v>11</v>
      </c>
      <c r="C33" s="10">
        <v>44884</v>
      </c>
      <c r="D33" s="9">
        <v>18</v>
      </c>
      <c r="E33" s="9" t="s">
        <v>256</v>
      </c>
      <c r="F33" s="9" t="s">
        <v>401</v>
      </c>
      <c r="G33" s="9" t="s">
        <v>17</v>
      </c>
      <c r="H33" s="9" t="s">
        <v>28</v>
      </c>
      <c r="I33" s="9">
        <v>-15.5</v>
      </c>
      <c r="J33" s="42">
        <v>100</v>
      </c>
      <c r="K33" s="62">
        <v>195.23</v>
      </c>
      <c r="L33" s="62">
        <f t="shared" si="0"/>
        <v>95.22999999999999</v>
      </c>
      <c r="M33" s="9" t="s">
        <v>381</v>
      </c>
      <c r="N33" s="9" t="s">
        <v>716</v>
      </c>
    </row>
    <row r="34" spans="1:14" s="9" customFormat="1" outlineLevel="2" x14ac:dyDescent="0.3">
      <c r="A34" s="9" t="s">
        <v>44</v>
      </c>
      <c r="B34" s="9">
        <v>11</v>
      </c>
      <c r="C34" s="10">
        <v>44884</v>
      </c>
      <c r="D34" s="9">
        <v>22</v>
      </c>
      <c r="E34" s="9" t="s">
        <v>118</v>
      </c>
      <c r="F34" s="9" t="s">
        <v>75</v>
      </c>
      <c r="G34" s="9" t="s">
        <v>17</v>
      </c>
      <c r="H34" s="9" t="s">
        <v>28</v>
      </c>
      <c r="I34" s="9">
        <v>2.5</v>
      </c>
      <c r="J34" s="42">
        <v>100</v>
      </c>
      <c r="K34" s="62">
        <v>190.91</v>
      </c>
      <c r="L34" s="62">
        <f t="shared" si="0"/>
        <v>90.91</v>
      </c>
      <c r="M34" s="9" t="s">
        <v>556</v>
      </c>
      <c r="N34" s="9" t="s">
        <v>463</v>
      </c>
    </row>
    <row r="35" spans="1:14" s="9" customFormat="1" outlineLevel="2" x14ac:dyDescent="0.3">
      <c r="A35" s="9" t="s">
        <v>44</v>
      </c>
      <c r="B35" s="9">
        <v>11</v>
      </c>
      <c r="C35" s="10">
        <v>44884</v>
      </c>
      <c r="D35" s="9">
        <v>22</v>
      </c>
      <c r="E35" s="9" t="s">
        <v>118</v>
      </c>
      <c r="F35" s="9" t="s">
        <v>75</v>
      </c>
      <c r="G35" s="9" t="s">
        <v>17</v>
      </c>
      <c r="H35" s="9" t="s">
        <v>32</v>
      </c>
      <c r="I35" s="9">
        <v>115</v>
      </c>
      <c r="J35" s="42">
        <v>100</v>
      </c>
      <c r="K35" s="62">
        <v>215</v>
      </c>
      <c r="L35" s="62">
        <f t="shared" si="0"/>
        <v>115</v>
      </c>
      <c r="M35" s="9" t="s">
        <v>381</v>
      </c>
      <c r="N35" s="9" t="s">
        <v>568</v>
      </c>
    </row>
    <row r="36" spans="1:14" s="9" customFormat="1" outlineLevel="2" x14ac:dyDescent="0.3">
      <c r="A36" s="9" t="s">
        <v>44</v>
      </c>
      <c r="B36" s="9">
        <v>11</v>
      </c>
      <c r="C36" s="10">
        <v>44884</v>
      </c>
      <c r="D36" s="9">
        <v>22</v>
      </c>
      <c r="E36" s="9" t="s">
        <v>266</v>
      </c>
      <c r="G36" s="9" t="s">
        <v>17</v>
      </c>
      <c r="H36" s="9" t="s">
        <v>32</v>
      </c>
      <c r="I36" s="9">
        <v>330</v>
      </c>
      <c r="J36" s="42">
        <v>50</v>
      </c>
      <c r="K36" s="62">
        <v>220</v>
      </c>
      <c r="L36" s="62">
        <f t="shared" si="0"/>
        <v>170</v>
      </c>
      <c r="M36" s="9" t="s">
        <v>381</v>
      </c>
      <c r="N36" s="9" t="s">
        <v>715</v>
      </c>
    </row>
    <row r="37" spans="1:14" outlineLevel="1" x14ac:dyDescent="0.3">
      <c r="A37" s="4" t="s">
        <v>187</v>
      </c>
      <c r="C37" s="1"/>
      <c r="J37" s="35">
        <f>SUBTOTAL(9,J2:J36)</f>
        <v>2960</v>
      </c>
      <c r="K37" s="61">
        <f>SUBTOTAL(9,K2:K36)</f>
        <v>3989.14</v>
      </c>
      <c r="L37" s="61">
        <f>SUBTOTAL(9,L2:L36)</f>
        <v>1029.1399999999999</v>
      </c>
    </row>
    <row r="38" spans="1:14" s="17" customFormat="1" outlineLevel="2" x14ac:dyDescent="0.3">
      <c r="A38" s="17" t="s">
        <v>140</v>
      </c>
      <c r="B38" s="17">
        <v>11</v>
      </c>
      <c r="C38" s="18">
        <v>44882</v>
      </c>
      <c r="D38" s="17">
        <v>20</v>
      </c>
      <c r="E38" s="17" t="s">
        <v>308</v>
      </c>
      <c r="F38" s="17" t="s">
        <v>298</v>
      </c>
      <c r="G38" s="17" t="s">
        <v>17</v>
      </c>
      <c r="H38" s="17" t="s">
        <v>28</v>
      </c>
      <c r="I38" s="17">
        <v>-3</v>
      </c>
      <c r="J38" s="80">
        <v>100</v>
      </c>
      <c r="K38" s="64">
        <v>0</v>
      </c>
      <c r="L38" s="64">
        <f t="shared" ref="L38:L61" si="1">K38-J38</f>
        <v>-100</v>
      </c>
      <c r="M38" s="17" t="s">
        <v>190</v>
      </c>
      <c r="N38" s="17" t="s">
        <v>463</v>
      </c>
    </row>
    <row r="39" spans="1:14" s="9" customFormat="1" outlineLevel="2" x14ac:dyDescent="0.3">
      <c r="A39" s="9" t="s">
        <v>140</v>
      </c>
      <c r="B39" s="9">
        <v>11</v>
      </c>
      <c r="C39" s="10">
        <v>44882</v>
      </c>
      <c r="D39" s="9">
        <v>20</v>
      </c>
      <c r="E39" s="9" t="s">
        <v>308</v>
      </c>
      <c r="F39" s="9" t="s">
        <v>298</v>
      </c>
      <c r="G39" s="9" t="s">
        <v>17</v>
      </c>
      <c r="H39" s="9" t="s">
        <v>24</v>
      </c>
      <c r="I39" s="9">
        <v>40.5</v>
      </c>
      <c r="J39" s="42">
        <v>100</v>
      </c>
      <c r="K39" s="62">
        <v>190.9</v>
      </c>
      <c r="L39" s="62">
        <f t="shared" si="1"/>
        <v>90.9</v>
      </c>
      <c r="M39" s="9" t="s">
        <v>381</v>
      </c>
      <c r="N39" s="9" t="s">
        <v>485</v>
      </c>
    </row>
    <row r="40" spans="1:14" s="9" customFormat="1" outlineLevel="2" x14ac:dyDescent="0.3">
      <c r="A40" s="9" t="s">
        <v>140</v>
      </c>
      <c r="B40" s="9">
        <v>11</v>
      </c>
      <c r="C40" s="10">
        <v>44885</v>
      </c>
      <c r="D40" s="9">
        <v>13</v>
      </c>
      <c r="E40" s="9" t="s">
        <v>306</v>
      </c>
      <c r="F40" s="9" t="s">
        <v>287</v>
      </c>
      <c r="G40" s="9" t="s">
        <v>17</v>
      </c>
      <c r="H40" s="9" t="s">
        <v>24</v>
      </c>
      <c r="I40" s="9">
        <v>39</v>
      </c>
      <c r="J40" s="42">
        <v>100</v>
      </c>
      <c r="K40" s="62">
        <v>190.9</v>
      </c>
      <c r="L40" s="62">
        <f t="shared" si="1"/>
        <v>90.9</v>
      </c>
      <c r="M40" s="9" t="s">
        <v>381</v>
      </c>
      <c r="N40" s="9" t="s">
        <v>594</v>
      </c>
    </row>
    <row r="41" spans="1:14" s="5" customFormat="1" outlineLevel="2" x14ac:dyDescent="0.3">
      <c r="A41" s="5" t="s">
        <v>140</v>
      </c>
      <c r="B41" s="5">
        <v>11</v>
      </c>
      <c r="C41" s="6">
        <v>44885</v>
      </c>
      <c r="D41" s="5">
        <v>13</v>
      </c>
      <c r="E41" s="5" t="s">
        <v>182</v>
      </c>
      <c r="G41" s="5" t="s">
        <v>17</v>
      </c>
      <c r="H41" s="5" t="s">
        <v>291</v>
      </c>
      <c r="I41" s="5">
        <v>18</v>
      </c>
      <c r="J41" s="41">
        <v>0</v>
      </c>
      <c r="K41" s="63">
        <v>0</v>
      </c>
      <c r="L41" s="63">
        <f t="shared" si="1"/>
        <v>0</v>
      </c>
      <c r="N41" s="5" t="s">
        <v>714</v>
      </c>
    </row>
    <row r="42" spans="1:14" s="9" customFormat="1" outlineLevel="2" x14ac:dyDescent="0.3">
      <c r="A42" s="9" t="s">
        <v>140</v>
      </c>
      <c r="B42" s="9">
        <v>11</v>
      </c>
      <c r="C42" s="10">
        <v>44885</v>
      </c>
      <c r="D42" s="9">
        <v>13</v>
      </c>
      <c r="E42" s="9" t="s">
        <v>289</v>
      </c>
      <c r="F42" s="9" t="s">
        <v>300</v>
      </c>
      <c r="G42" s="9" t="s">
        <v>17</v>
      </c>
      <c r="H42" s="9" t="s">
        <v>28</v>
      </c>
      <c r="I42" s="9">
        <v>7</v>
      </c>
      <c r="J42" s="42">
        <v>100</v>
      </c>
      <c r="K42" s="62">
        <v>183.33</v>
      </c>
      <c r="L42" s="62">
        <f t="shared" si="1"/>
        <v>83.330000000000013</v>
      </c>
      <c r="M42" s="9" t="s">
        <v>381</v>
      </c>
      <c r="N42" s="9" t="s">
        <v>560</v>
      </c>
    </row>
    <row r="43" spans="1:14" s="17" customFormat="1" outlineLevel="2" x14ac:dyDescent="0.3">
      <c r="A43" s="17" t="s">
        <v>140</v>
      </c>
      <c r="B43" s="17">
        <v>11</v>
      </c>
      <c r="C43" s="18">
        <v>44885</v>
      </c>
      <c r="D43" s="17">
        <v>13</v>
      </c>
      <c r="E43" s="17" t="s">
        <v>356</v>
      </c>
      <c r="F43" s="17" t="s">
        <v>162</v>
      </c>
      <c r="G43" s="17" t="s">
        <v>17</v>
      </c>
      <c r="H43" s="17" t="s">
        <v>32</v>
      </c>
      <c r="I43" s="17">
        <v>245</v>
      </c>
      <c r="J43" s="80">
        <v>100</v>
      </c>
      <c r="K43" s="64">
        <v>0</v>
      </c>
      <c r="L43" s="64">
        <f t="shared" si="1"/>
        <v>-100</v>
      </c>
      <c r="M43" s="17" t="s">
        <v>381</v>
      </c>
      <c r="N43" s="17" t="s">
        <v>604</v>
      </c>
    </row>
    <row r="44" spans="1:14" s="5" customFormat="1" outlineLevel="2" x14ac:dyDescent="0.3">
      <c r="A44" s="5" t="s">
        <v>140</v>
      </c>
      <c r="B44" s="5">
        <v>11</v>
      </c>
      <c r="C44" s="6">
        <v>44885</v>
      </c>
      <c r="D44" s="5">
        <v>13</v>
      </c>
      <c r="E44" s="5" t="s">
        <v>311</v>
      </c>
      <c r="F44" s="5" t="s">
        <v>674</v>
      </c>
      <c r="G44" s="5" t="s">
        <v>17</v>
      </c>
      <c r="H44" s="5" t="s">
        <v>28</v>
      </c>
      <c r="I44" s="5">
        <v>-3</v>
      </c>
      <c r="J44" s="41">
        <v>100</v>
      </c>
      <c r="K44" s="63">
        <v>100</v>
      </c>
      <c r="L44" s="63">
        <f t="shared" si="1"/>
        <v>0</v>
      </c>
      <c r="M44" s="5" t="s">
        <v>381</v>
      </c>
      <c r="N44" s="5" t="s">
        <v>463</v>
      </c>
    </row>
    <row r="45" spans="1:14" s="17" customFormat="1" outlineLevel="2" x14ac:dyDescent="0.3">
      <c r="A45" s="17" t="s">
        <v>140</v>
      </c>
      <c r="B45" s="17">
        <v>11</v>
      </c>
      <c r="C45" s="18">
        <v>44885</v>
      </c>
      <c r="D45" s="17">
        <v>13</v>
      </c>
      <c r="E45" s="17" t="s">
        <v>311</v>
      </c>
      <c r="F45" s="17" t="s">
        <v>674</v>
      </c>
      <c r="G45" s="17" t="s">
        <v>17</v>
      </c>
      <c r="H45" s="17" t="s">
        <v>20</v>
      </c>
      <c r="I45" s="17">
        <v>49</v>
      </c>
      <c r="J45" s="80">
        <v>100</v>
      </c>
      <c r="K45" s="64">
        <v>0</v>
      </c>
      <c r="L45" s="64">
        <f t="shared" si="1"/>
        <v>-100</v>
      </c>
      <c r="M45" s="17" t="s">
        <v>190</v>
      </c>
      <c r="N45" s="17" t="s">
        <v>576</v>
      </c>
    </row>
    <row r="46" spans="1:14" s="17" customFormat="1" outlineLevel="2" x14ac:dyDescent="0.3">
      <c r="A46" s="17" t="s">
        <v>140</v>
      </c>
      <c r="B46" s="17">
        <v>11</v>
      </c>
      <c r="C46" s="18">
        <v>44885</v>
      </c>
      <c r="D46" s="17">
        <v>13</v>
      </c>
      <c r="E46" s="17" t="s">
        <v>54</v>
      </c>
      <c r="F46" s="17" t="s">
        <v>48</v>
      </c>
      <c r="G46" s="17" t="s">
        <v>17</v>
      </c>
      <c r="H46" s="17" t="s">
        <v>28</v>
      </c>
      <c r="I46" s="17">
        <v>3</v>
      </c>
      <c r="J46" s="80">
        <v>100</v>
      </c>
      <c r="K46" s="64">
        <v>0</v>
      </c>
      <c r="L46" s="64">
        <f t="shared" si="1"/>
        <v>-100</v>
      </c>
      <c r="M46" s="17" t="s">
        <v>381</v>
      </c>
      <c r="N46" s="17" t="s">
        <v>713</v>
      </c>
    </row>
    <row r="47" spans="1:14" s="17" customFormat="1" outlineLevel="2" x14ac:dyDescent="0.3">
      <c r="A47" s="17" t="s">
        <v>140</v>
      </c>
      <c r="B47" s="17">
        <v>11</v>
      </c>
      <c r="C47" s="18">
        <v>44885</v>
      </c>
      <c r="D47" s="17">
        <v>13</v>
      </c>
      <c r="E47" s="17" t="s">
        <v>54</v>
      </c>
      <c r="F47" s="17" t="s">
        <v>48</v>
      </c>
      <c r="G47" s="17" t="s">
        <v>17</v>
      </c>
      <c r="H47" s="17" t="s">
        <v>32</v>
      </c>
      <c r="I47" s="17">
        <v>140</v>
      </c>
      <c r="J47" s="80">
        <v>100</v>
      </c>
      <c r="K47" s="64">
        <v>0</v>
      </c>
      <c r="L47" s="64">
        <f t="shared" si="1"/>
        <v>-100</v>
      </c>
      <c r="M47" s="17" t="s">
        <v>381</v>
      </c>
      <c r="N47" s="17" t="s">
        <v>585</v>
      </c>
    </row>
    <row r="48" spans="1:14" s="9" customFormat="1" outlineLevel="2" x14ac:dyDescent="0.3">
      <c r="A48" s="9" t="s">
        <v>140</v>
      </c>
      <c r="B48" s="9">
        <v>11</v>
      </c>
      <c r="C48" s="10">
        <v>44885</v>
      </c>
      <c r="D48" s="9">
        <v>13</v>
      </c>
      <c r="E48" s="9" t="s">
        <v>294</v>
      </c>
      <c r="F48" s="9" t="s">
        <v>296</v>
      </c>
      <c r="G48" s="9" t="s">
        <v>17</v>
      </c>
      <c r="H48" s="9" t="s">
        <v>28</v>
      </c>
      <c r="I48" s="9">
        <v>-3.5</v>
      </c>
      <c r="J48" s="42">
        <v>100</v>
      </c>
      <c r="K48" s="62">
        <v>195</v>
      </c>
      <c r="L48" s="62">
        <f t="shared" si="1"/>
        <v>95</v>
      </c>
      <c r="M48" s="9" t="s">
        <v>556</v>
      </c>
      <c r="N48" s="9" t="s">
        <v>463</v>
      </c>
    </row>
    <row r="49" spans="1:14" s="17" customFormat="1" outlineLevel="2" x14ac:dyDescent="0.3">
      <c r="A49" s="17" t="s">
        <v>140</v>
      </c>
      <c r="B49" s="17">
        <v>11</v>
      </c>
      <c r="C49" s="18">
        <v>44885</v>
      </c>
      <c r="D49" s="17">
        <v>13</v>
      </c>
      <c r="E49" s="17" t="s">
        <v>294</v>
      </c>
      <c r="F49" s="17" t="s">
        <v>296</v>
      </c>
      <c r="G49" s="17" t="s">
        <v>17</v>
      </c>
      <c r="H49" s="17" t="s">
        <v>24</v>
      </c>
      <c r="I49" s="17">
        <v>38</v>
      </c>
      <c r="J49" s="80">
        <v>100</v>
      </c>
      <c r="K49" s="64">
        <v>0</v>
      </c>
      <c r="L49" s="64">
        <f t="shared" si="1"/>
        <v>-100</v>
      </c>
      <c r="M49" s="17" t="s">
        <v>190</v>
      </c>
      <c r="N49" s="17" t="s">
        <v>572</v>
      </c>
    </row>
    <row r="50" spans="1:14" s="17" customFormat="1" outlineLevel="2" x14ac:dyDescent="0.3">
      <c r="A50" s="17" t="s">
        <v>140</v>
      </c>
      <c r="B50" s="17">
        <v>11</v>
      </c>
      <c r="C50" s="18">
        <v>44885</v>
      </c>
      <c r="D50" s="17">
        <v>13</v>
      </c>
      <c r="E50" s="17" t="s">
        <v>288</v>
      </c>
      <c r="F50" s="17" t="s">
        <v>314</v>
      </c>
      <c r="G50" s="17" t="s">
        <v>17</v>
      </c>
      <c r="H50" s="17" t="s">
        <v>20</v>
      </c>
      <c r="I50" s="17">
        <v>45</v>
      </c>
      <c r="J50" s="80">
        <v>100</v>
      </c>
      <c r="K50" s="64">
        <v>0</v>
      </c>
      <c r="L50" s="64">
        <f t="shared" si="1"/>
        <v>-100</v>
      </c>
      <c r="M50" s="17" t="s">
        <v>190</v>
      </c>
      <c r="N50" s="17" t="s">
        <v>588</v>
      </c>
    </row>
    <row r="51" spans="1:14" s="9" customFormat="1" outlineLevel="2" x14ac:dyDescent="0.3">
      <c r="A51" s="9" t="s">
        <v>140</v>
      </c>
      <c r="B51" s="9">
        <v>11</v>
      </c>
      <c r="C51" s="10">
        <v>44885</v>
      </c>
      <c r="D51" s="9">
        <v>13</v>
      </c>
      <c r="E51" s="9" t="s">
        <v>314</v>
      </c>
      <c r="G51" s="9" t="s">
        <v>17</v>
      </c>
      <c r="H51" s="9" t="s">
        <v>302</v>
      </c>
      <c r="I51" s="9">
        <v>24</v>
      </c>
      <c r="J51" s="42">
        <v>100</v>
      </c>
      <c r="K51" s="62">
        <v>185</v>
      </c>
      <c r="L51" s="62">
        <f t="shared" si="1"/>
        <v>85</v>
      </c>
      <c r="M51" s="9" t="s">
        <v>556</v>
      </c>
      <c r="N51" s="9" t="s">
        <v>673</v>
      </c>
    </row>
    <row r="52" spans="1:14" s="9" customFormat="1" outlineLevel="2" x14ac:dyDescent="0.3">
      <c r="A52" s="9" t="s">
        <v>140</v>
      </c>
      <c r="B52" s="9">
        <v>11</v>
      </c>
      <c r="C52" s="10">
        <v>44885</v>
      </c>
      <c r="D52" s="9">
        <v>13</v>
      </c>
      <c r="E52" s="9" t="s">
        <v>286</v>
      </c>
      <c r="F52" s="9" t="s">
        <v>295</v>
      </c>
      <c r="G52" s="9" t="s">
        <v>17</v>
      </c>
      <c r="H52" s="9" t="s">
        <v>28</v>
      </c>
      <c r="I52" s="9">
        <v>13</v>
      </c>
      <c r="J52" s="42">
        <v>100</v>
      </c>
      <c r="K52" s="62">
        <v>190.91</v>
      </c>
      <c r="L52" s="62">
        <f t="shared" si="1"/>
        <v>90.91</v>
      </c>
      <c r="M52" s="9" t="s">
        <v>190</v>
      </c>
      <c r="N52" s="9" t="s">
        <v>712</v>
      </c>
    </row>
    <row r="53" spans="1:14" s="5" customFormat="1" outlineLevel="2" x14ac:dyDescent="0.3">
      <c r="A53" s="5" t="s">
        <v>140</v>
      </c>
      <c r="B53" s="5">
        <v>11</v>
      </c>
      <c r="C53" s="6">
        <v>44885</v>
      </c>
      <c r="D53" s="5">
        <v>13</v>
      </c>
      <c r="E53" s="5" t="s">
        <v>293</v>
      </c>
      <c r="F53" s="5" t="s">
        <v>285</v>
      </c>
      <c r="G53" s="5" t="s">
        <v>17</v>
      </c>
      <c r="H53" s="5" t="s">
        <v>28</v>
      </c>
      <c r="I53" s="5">
        <v>-7.5</v>
      </c>
      <c r="J53" s="41">
        <v>0</v>
      </c>
      <c r="K53" s="63">
        <v>0</v>
      </c>
      <c r="L53" s="63">
        <f t="shared" si="1"/>
        <v>0</v>
      </c>
      <c r="N53" s="5" t="s">
        <v>684</v>
      </c>
    </row>
    <row r="54" spans="1:14" s="5" customFormat="1" outlineLevel="2" x14ac:dyDescent="0.3">
      <c r="A54" s="5" t="s">
        <v>140</v>
      </c>
      <c r="B54" s="5">
        <v>11</v>
      </c>
      <c r="C54" s="6">
        <v>44885</v>
      </c>
      <c r="D54" s="5">
        <v>13</v>
      </c>
      <c r="E54" s="5" t="s">
        <v>293</v>
      </c>
      <c r="F54" s="5" t="s">
        <v>285</v>
      </c>
      <c r="G54" s="5" t="s">
        <v>17</v>
      </c>
      <c r="H54" s="5" t="s">
        <v>24</v>
      </c>
      <c r="I54" s="5">
        <v>41</v>
      </c>
      <c r="J54" s="41">
        <v>0</v>
      </c>
      <c r="K54" s="63">
        <v>0</v>
      </c>
      <c r="L54" s="63">
        <f t="shared" si="1"/>
        <v>0</v>
      </c>
      <c r="N54" s="5" t="s">
        <v>668</v>
      </c>
    </row>
    <row r="55" spans="1:14" s="17" customFormat="1" outlineLevel="2" x14ac:dyDescent="0.3">
      <c r="A55" s="17" t="s">
        <v>140</v>
      </c>
      <c r="B55" s="17">
        <v>11</v>
      </c>
      <c r="C55" s="18">
        <v>44885</v>
      </c>
      <c r="D55" s="17">
        <v>16</v>
      </c>
      <c r="E55" s="17" t="s">
        <v>284</v>
      </c>
      <c r="F55" s="17" t="s">
        <v>297</v>
      </c>
      <c r="G55" s="17" t="s">
        <v>17</v>
      </c>
      <c r="H55" s="17" t="s">
        <v>28</v>
      </c>
      <c r="I55" s="17">
        <v>3.5</v>
      </c>
      <c r="J55" s="80">
        <v>100</v>
      </c>
      <c r="K55" s="64">
        <v>0</v>
      </c>
      <c r="L55" s="64">
        <f t="shared" si="1"/>
        <v>-100</v>
      </c>
      <c r="M55" s="17" t="s">
        <v>556</v>
      </c>
      <c r="N55" s="17" t="s">
        <v>610</v>
      </c>
    </row>
    <row r="56" spans="1:14" s="17" customFormat="1" outlineLevel="2" x14ac:dyDescent="0.3">
      <c r="A56" s="17" t="s">
        <v>140</v>
      </c>
      <c r="B56" s="17">
        <v>11</v>
      </c>
      <c r="C56" s="18">
        <v>44885</v>
      </c>
      <c r="D56" s="17">
        <v>16</v>
      </c>
      <c r="E56" s="17" t="s">
        <v>68</v>
      </c>
      <c r="F56" s="17" t="s">
        <v>315</v>
      </c>
      <c r="G56" s="17" t="s">
        <v>17</v>
      </c>
      <c r="H56" s="17" t="s">
        <v>28</v>
      </c>
      <c r="I56" s="17">
        <v>1.5</v>
      </c>
      <c r="J56" s="80">
        <v>100</v>
      </c>
      <c r="K56" s="64">
        <v>0</v>
      </c>
      <c r="L56" s="64">
        <f t="shared" si="1"/>
        <v>-100</v>
      </c>
      <c r="M56" s="17" t="s">
        <v>556</v>
      </c>
      <c r="N56" s="17" t="s">
        <v>555</v>
      </c>
    </row>
    <row r="57" spans="1:14" s="17" customFormat="1" ht="13.8" customHeight="1" outlineLevel="2" x14ac:dyDescent="0.3">
      <c r="A57" s="17" t="s">
        <v>140</v>
      </c>
      <c r="B57" s="17">
        <v>11</v>
      </c>
      <c r="C57" s="18">
        <v>44885</v>
      </c>
      <c r="D57" s="17">
        <v>16</v>
      </c>
      <c r="E57" s="17" t="s">
        <v>670</v>
      </c>
      <c r="F57" s="17" t="s">
        <v>312</v>
      </c>
      <c r="G57" s="17" t="s">
        <v>17</v>
      </c>
      <c r="H57" s="17" t="s">
        <v>24</v>
      </c>
      <c r="I57" s="17">
        <v>41</v>
      </c>
      <c r="J57" s="80">
        <v>100</v>
      </c>
      <c r="K57" s="64">
        <v>0</v>
      </c>
      <c r="L57" s="64">
        <f t="shared" si="1"/>
        <v>-100</v>
      </c>
      <c r="M57" s="17" t="s">
        <v>381</v>
      </c>
      <c r="N57" s="17" t="s">
        <v>574</v>
      </c>
    </row>
    <row r="58" spans="1:14" s="9" customFormat="1" outlineLevel="2" x14ac:dyDescent="0.3">
      <c r="A58" s="9" t="s">
        <v>140</v>
      </c>
      <c r="B58" s="9">
        <v>11</v>
      </c>
      <c r="C58" s="10">
        <v>44885</v>
      </c>
      <c r="D58" s="9">
        <v>20</v>
      </c>
      <c r="E58" s="9" t="s">
        <v>301</v>
      </c>
      <c r="F58" s="9" t="s">
        <v>290</v>
      </c>
      <c r="G58" s="9" t="s">
        <v>17</v>
      </c>
      <c r="H58" s="9" t="s">
        <v>28</v>
      </c>
      <c r="I58" s="9">
        <v>5.5</v>
      </c>
      <c r="J58" s="42">
        <v>100</v>
      </c>
      <c r="K58" s="62">
        <v>190.91</v>
      </c>
      <c r="L58" s="62">
        <f t="shared" si="1"/>
        <v>90.91</v>
      </c>
      <c r="M58" s="9" t="s">
        <v>190</v>
      </c>
      <c r="N58" s="9" t="s">
        <v>711</v>
      </c>
    </row>
    <row r="59" spans="1:14" s="17" customFormat="1" outlineLevel="2" x14ac:dyDescent="0.3">
      <c r="A59" s="17" t="s">
        <v>140</v>
      </c>
      <c r="B59" s="17">
        <v>11</v>
      </c>
      <c r="C59" s="18">
        <v>44885</v>
      </c>
      <c r="D59" s="17">
        <v>20</v>
      </c>
      <c r="E59" s="17" t="s">
        <v>301</v>
      </c>
      <c r="F59" s="17" t="s">
        <v>290</v>
      </c>
      <c r="G59" s="17" t="s">
        <v>17</v>
      </c>
      <c r="H59" s="17" t="s">
        <v>32</v>
      </c>
      <c r="I59" s="17">
        <v>205</v>
      </c>
      <c r="J59" s="80">
        <v>100</v>
      </c>
      <c r="K59" s="64">
        <v>0</v>
      </c>
      <c r="L59" s="64">
        <f t="shared" si="1"/>
        <v>-100</v>
      </c>
      <c r="M59" s="17" t="s">
        <v>381</v>
      </c>
      <c r="N59" s="17" t="s">
        <v>710</v>
      </c>
    </row>
    <row r="60" spans="1:14" s="17" customFormat="1" outlineLevel="2" x14ac:dyDescent="0.3">
      <c r="A60" s="17" t="s">
        <v>140</v>
      </c>
      <c r="B60" s="17">
        <v>11</v>
      </c>
      <c r="C60" s="18">
        <v>44886</v>
      </c>
      <c r="D60" s="17">
        <v>20</v>
      </c>
      <c r="E60" s="17" t="s">
        <v>305</v>
      </c>
      <c r="F60" s="17" t="s">
        <v>313</v>
      </c>
      <c r="G60" s="17" t="s">
        <v>17</v>
      </c>
      <c r="H60" s="17" t="s">
        <v>28</v>
      </c>
      <c r="I60" s="17">
        <v>8</v>
      </c>
      <c r="J60" s="80">
        <v>100</v>
      </c>
      <c r="K60" s="64">
        <v>0</v>
      </c>
      <c r="L60" s="64">
        <f t="shared" si="1"/>
        <v>-100</v>
      </c>
      <c r="M60" s="17" t="s">
        <v>190</v>
      </c>
      <c r="N60" s="17" t="s">
        <v>616</v>
      </c>
    </row>
    <row r="61" spans="1:14" s="17" customFormat="1" outlineLevel="2" x14ac:dyDescent="0.3">
      <c r="A61" s="17" t="s">
        <v>140</v>
      </c>
      <c r="B61" s="17">
        <v>11</v>
      </c>
      <c r="C61" s="18">
        <v>44886</v>
      </c>
      <c r="D61" s="17">
        <v>20</v>
      </c>
      <c r="E61" s="17" t="s">
        <v>313</v>
      </c>
      <c r="G61" s="17" t="s">
        <v>17</v>
      </c>
      <c r="H61" s="17" t="s">
        <v>302</v>
      </c>
      <c r="I61" s="17">
        <v>26.5</v>
      </c>
      <c r="J61" s="80">
        <v>100</v>
      </c>
      <c r="K61" s="64">
        <v>0</v>
      </c>
      <c r="L61" s="64">
        <f t="shared" si="1"/>
        <v>-100</v>
      </c>
      <c r="M61" s="17" t="s">
        <v>381</v>
      </c>
      <c r="N61" s="17" t="s">
        <v>673</v>
      </c>
    </row>
    <row r="62" spans="1:14" outlineLevel="1" x14ac:dyDescent="0.3">
      <c r="A62" s="4" t="s">
        <v>188</v>
      </c>
      <c r="C62" s="1"/>
      <c r="J62" s="35">
        <f>SUBTOTAL(9,J38:J61)</f>
        <v>2100</v>
      </c>
      <c r="K62" s="61">
        <f>SUBTOTAL(9,K38:K61)</f>
        <v>1426.9500000000003</v>
      </c>
      <c r="L62" s="61">
        <f>SUBTOTAL(9,L38:L61)</f>
        <v>-673.05000000000007</v>
      </c>
    </row>
    <row r="63" spans="1:14" x14ac:dyDescent="0.3">
      <c r="A63" s="4" t="s">
        <v>189</v>
      </c>
      <c r="C63" s="1"/>
      <c r="J63" s="35">
        <f>SUBTOTAL(9,J2:J61)</f>
        <v>5060</v>
      </c>
      <c r="K63" s="61">
        <f>SUBTOTAL(9,K2:K61)</f>
        <v>5416.0899999999992</v>
      </c>
      <c r="L63" s="61">
        <f>SUBTOTAL(9,L2:L61)</f>
        <v>356.08999999999969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M r B u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y s G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r B u V W 9 t F w h 7 A Q A A C g M A A B M A H A B G b 3 J t d W x h c y 9 T Z W N 0 a W 9 u M S 5 t I K I Y A C i g F A A A A A A A A A A A A A A A A A A A A A A A A A A A A G 2 R 3 2 v C M B D H 3 w X / h 5 C 9 V C h l k 7 G H i Q + b T i Y b b q w d P l g Z s T 2 1 M 0 0 k u T J F / N 9 3 / b E O b P O S 5 P O 9 3 H 3 v Y i H C R C v m l / v N o N v p d u x W G I j Z g 5 R s y C R g t 8 N o + T o z E R B 5 O k Q g v b k 2 u 5 X W O 2 e S S P B G W i E o t A 4 f 3 Y e f F o w N 4 5 8 N m H C s o y z N l X B v 9 D d V o c N x N n k N Y 4 E i 7 F / 3 + + F 6 J a T M T 9 5 B 2 g P v u U x l U r o M T Q Y 9 t y x O X r 7 8 L Q B S / d L I a T F F S I e c F O 6 + J C o e 8 i K A L 8 + L M e V e V i + v + L v R q U Z q 6 B l E T M 4 4 5 Q j E i l x X S s W d u o j L F p V E y I + E F M Y O c z v L X p 1 1 t B V q Q 0 m D 4 x 7 + M w Z G K L v W J h 1 p m a U q F 6 3 T Y s E 9 n f g c Y M d d N l V 4 d + v l k W e X n f g r i E 0 G x J E I Q z h g g a m l G t L o y t g g S W s o 1 L F k I N L G 6 7 f 9 X j d g 8 W c W G 7 z o 6 B L O s n Q F 5 g + r 4 l Y I j 4 D N J j 4 A M 6 N a o m e A L d R P s K U i D c x e d j d P V M v I t L V N O t M N a + d e t 5 O o 1 h 8 c / A J Q S w E C L Q A U A A I A C A A y s G 5 V H u 3 k k 6 M A A A D 2 A A A A E g A A A A A A A A A A A A A A A A A A A A A A Q 2 9 u Z m l n L 1 B h Y 2 t h Z 2 U u e G 1 s U E s B A i 0 A F A A C A A g A M r B u V Q / K 6 a u k A A A A 6 Q A A A B M A A A A A A A A A A A A A A A A A 7 w A A A F t D b 2 5 0 Z W 5 0 X 1 R 5 c G V z X S 5 4 b W x Q S w E C L Q A U A A I A C A A y s G 5 V b 2 0 X C H s B A A A K A w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Q A A A A A A A O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y L T E x L T E 1 V D A y O j U 5 O j Q z L j I 1 N D U 2 N z d a I i A v P j x F b n R y e S B U e X B l P S J G a W x s Q 2 9 s d W 1 u V H l w Z X M i I F Z h b H V l P S J z Q X d Z S k F B W U d C Z 1 l G Q X d V R k J n Q U R B d 0 0 9 I i A v P j x F b n R y e S B U e X B l P S J G a W x s Q 2 9 s d W 1 u T m F t Z X M i I F Z h b H V l P S J z W y Z x d W 9 0 O 1 d l Z W s m c X V v d D s s J n F 1 b 3 Q 7 T G V h Z 3 V l J n F 1 b 3 Q 7 L C Z x d W 9 0 O 0 R h d G U m c X V v d D s s J n F 1 b 3 Q 7 V G l t Z S Z x d W 9 0 O y w m c X V v d D t U Z W F t J n F 1 b 3 Q 7 L C Z x d W 9 0 O 0 9 w c G 8 m c X V v d D s s J n F 1 b 3 Q 7 Q 2 9 u d G V z d C Z x d W 9 0 O y w m c X V v d D t U e X B l J n F 1 b 3 Q 7 L C Z x d W 9 0 O 0 5 1 b W J l c i Z x d W 9 0 O y w m c X V v d D t C Z X Q m c X V v d D s s J n F 1 b 3 Q 7 U m V 0 d X J u J n F 1 b 3 Q 7 L C Z x d W 9 0 O 0 5 l d C Z x d W 9 0 O y w m c X V v d D t T a X R l J n F 1 b 3 Q 7 L C Z x d W 9 0 O 0 5 v d G V z J n F 1 b 3 Q 7 L C Z x d W 9 0 O 1 d p b i Z x d W 9 0 O y w m c X V v d D t M b 3 N z J n F 1 b 3 Q 7 L C Z x d W 9 0 O 0 5 v Q m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X Z W V r L D B 9 J n F 1 b 3 Q 7 L C Z x d W 9 0 O 1 N l Y 3 R p b 2 4 x L 0 F s b C 9 B d X R v U m V t b 3 Z l Z E N v b H V t b n M x L n t M Z W F n d W U s M X 0 m c X V v d D s s J n F 1 b 3 Q 7 U 2 V j d G l v b j E v Q W x s L 0 F 1 d G 9 S Z W 1 v d m V k Q 2 9 s d W 1 u c z E u e 0 R h d G U s M n 0 m c X V v d D s s J n F 1 b 3 Q 7 U 2 V j d G l v b j E v Q W x s L 0 F 1 d G 9 S Z W 1 v d m V k Q 2 9 s d W 1 u c z E u e 1 R p b W U s M 3 0 m c X V v d D s s J n F 1 b 3 Q 7 U 2 V j d G l v b j E v Q W x s L 0 F 1 d G 9 S Z W 1 v d m V k Q 2 9 s d W 1 u c z E u e 1 R l Y W 0 s N H 0 m c X V v d D s s J n F 1 b 3 Q 7 U 2 V j d G l v b j E v Q W x s L 0 F 1 d G 9 S Z W 1 v d m V k Q 2 9 s d W 1 u c z E u e 0 9 w c G 8 s N X 0 m c X V v d D s s J n F 1 b 3 Q 7 U 2 V j d G l v b j E v Q W x s L 0 F 1 d G 9 S Z W 1 v d m V k Q 2 9 s d W 1 u c z E u e 0 N v b n R l c 3 Q s N n 0 m c X V v d D s s J n F 1 b 3 Q 7 U 2 V j d G l v b j E v Q W x s L 0 F 1 d G 9 S Z W 1 v d m V k Q 2 9 s d W 1 u c z E u e 1 R 5 c G U s N 3 0 m c X V v d D s s J n F 1 b 3 Q 7 U 2 V j d G l v b j E v Q W x s L 0 F 1 d G 9 S Z W 1 v d m V k Q 2 9 s d W 1 u c z E u e 0 5 1 b W J l c i w 4 f S Z x d W 9 0 O y w m c X V v d D t T Z W N 0 a W 9 u M S 9 B b G w v Q X V 0 b 1 J l b W 9 2 Z W R D b 2 x 1 b W 5 z M S 5 7 Q m V 0 L D l 9 J n F 1 b 3 Q 7 L C Z x d W 9 0 O 1 N l Y 3 R p b 2 4 x L 0 F s b C 9 B d X R v U m V t b 3 Z l Z E N v b H V t b n M x L n t S Z X R 1 c m 4 s M T B 9 J n F 1 b 3 Q 7 L C Z x d W 9 0 O 1 N l Y 3 R p b 2 4 x L 0 F s b C 9 B d X R v U m V t b 3 Z l Z E N v b H V t b n M x L n t O Z X Q s M T F 9 J n F 1 b 3 Q 7 L C Z x d W 9 0 O 1 N l Y 3 R p b 2 4 x L 0 F s b C 9 B d X R v U m V t b 3 Z l Z E N v b H V t b n M x L n t T a X R l L D E y f S Z x d W 9 0 O y w m c X V v d D t T Z W N 0 a W 9 u M S 9 B b G w v Q X V 0 b 1 J l b W 9 2 Z W R D b 2 x 1 b W 5 z M S 5 7 T m 9 0 Z X M s M T N 9 J n F 1 b 3 Q 7 L C Z x d W 9 0 O 1 N l Y 3 R p b 2 4 x L 0 F s b C 9 B d X R v U m V t b 3 Z l Z E N v b H V t b n M x L n t X a W 4 s M T R 9 J n F 1 b 3 Q 7 L C Z x d W 9 0 O 1 N l Y 3 R p b 2 4 x L 0 F s b C 9 B d X R v U m V t b 3 Z l Z E N v b H V t b n M x L n t M b 3 N z L D E 1 f S Z x d W 9 0 O y w m c X V v d D t T Z W N 0 a W 9 u M S 9 B b G w v Q X V 0 b 1 J l b W 9 2 Z W R D b 2 x 1 b W 5 z M S 5 7 T m 9 C Z X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b G w v Q X V 0 b 1 J l b W 9 2 Z W R D b 2 x 1 b W 5 z M S 5 7 V 2 V l a y w w f S Z x d W 9 0 O y w m c X V v d D t T Z W N 0 a W 9 u M S 9 B b G w v Q X V 0 b 1 J l b W 9 2 Z W R D b 2 x 1 b W 5 z M S 5 7 T G V h Z 3 V l L D F 9 J n F 1 b 3 Q 7 L C Z x d W 9 0 O 1 N l Y 3 R p b 2 4 x L 0 F s b C 9 B d X R v U m V t b 3 Z l Z E N v b H V t b n M x L n t E Y X R l L D J 9 J n F 1 b 3 Q 7 L C Z x d W 9 0 O 1 N l Y 3 R p b 2 4 x L 0 F s b C 9 B d X R v U m V t b 3 Z l Z E N v b H V t b n M x L n t U a W 1 l L D N 9 J n F 1 b 3 Q 7 L C Z x d W 9 0 O 1 N l Y 3 R p b 2 4 x L 0 F s b C 9 B d X R v U m V t b 3 Z l Z E N v b H V t b n M x L n t U Z W F t L D R 9 J n F 1 b 3 Q 7 L C Z x d W 9 0 O 1 N l Y 3 R p b 2 4 x L 0 F s b C 9 B d X R v U m V t b 3 Z l Z E N v b H V t b n M x L n t P c H B v L D V 9 J n F 1 b 3 Q 7 L C Z x d W 9 0 O 1 N l Y 3 R p b 2 4 x L 0 F s b C 9 B d X R v U m V t b 3 Z l Z E N v b H V t b n M x L n t D b 2 5 0 Z X N 0 L D Z 9 J n F 1 b 3 Q 7 L C Z x d W 9 0 O 1 N l Y 3 R p b 2 4 x L 0 F s b C 9 B d X R v U m V t b 3 Z l Z E N v b H V t b n M x L n t U e X B l L D d 9 J n F 1 b 3 Q 7 L C Z x d W 9 0 O 1 N l Y 3 R p b 2 4 x L 0 F s b C 9 B d X R v U m V t b 3 Z l Z E N v b H V t b n M x L n t O d W 1 i Z X I s O H 0 m c X V v d D s s J n F 1 b 3 Q 7 U 2 V j d G l v b j E v Q W x s L 0 F 1 d G 9 S Z W 1 v d m V k Q 2 9 s d W 1 u c z E u e 0 J l d C w 5 f S Z x d W 9 0 O y w m c X V v d D t T Z W N 0 a W 9 u M S 9 B b G w v Q X V 0 b 1 J l b W 9 2 Z W R D b 2 x 1 b W 5 z M S 5 7 U m V 0 d X J u L D E w f S Z x d W 9 0 O y w m c X V v d D t T Z W N 0 a W 9 u M S 9 B b G w v Q X V 0 b 1 J l b W 9 2 Z W R D b 2 x 1 b W 5 z M S 5 7 T m V 0 L D E x f S Z x d W 9 0 O y w m c X V v d D t T Z W N 0 a W 9 u M S 9 B b G w v Q X V 0 b 1 J l b W 9 2 Z W R D b 2 x 1 b W 5 z M S 5 7 U 2 l 0 Z S w x M n 0 m c X V v d D s s J n F 1 b 3 Q 7 U 2 V j d G l v b j E v Q W x s L 0 F 1 d G 9 S Z W 1 v d m V k Q 2 9 s d W 1 u c z E u e 0 5 v d G V z L D E z f S Z x d W 9 0 O y w m c X V v d D t T Z W N 0 a W 9 u M S 9 B b G w v Q X V 0 b 1 J l b W 9 2 Z W R D b 2 x 1 b W 5 z M S 5 7 V 2 l u L D E 0 f S Z x d W 9 0 O y w m c X V v d D t T Z W N 0 a W 9 u M S 9 B b G w v Q X V 0 b 1 J l b W 9 2 Z W R D b 2 x 1 b W 5 z M S 5 7 T G 9 z c y w x N X 0 m c X V v d D s s J n F 1 b 3 Q 7 U 2 V j d G l v b j E v Q W x s L 0 F 1 d G 9 S Z W 1 v d m V k Q 2 9 s d W 1 u c z E u e 0 5 v Q m V 0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B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S g u G b v p v Z E s 2 F T a s F F v z s A A A A A A g A A A A A A E G Y A A A A B A A A g A A A A E J 7 z R d s u z T v 8 c 3 m P 9 9 C X Z P p q j h j Q 2 C B 3 I 4 0 P / j s Z 0 5 Y A A A A A D o A A A A A C A A A g A A A A r R k D V z C 1 P R m n R F X 8 J 9 e x 7 k s j 2 o N D B K i y V + i p 4 r h 7 c C B Q A A A A 1 3 Z b / 0 h P T X p m W Q 8 y o n 7 c 4 / m C Y X y x M v W U b R h T M W / J 3 c O r 7 + c h C 3 Z B Q r s c A 0 x U S 7 g + / s z S T R q q 6 O b F z t q 7 q P a t s C Z W N e / T 2 F j X r A D W Z N s 9 M t V A A A A A P + f y z D 6 Z L V C s L B F V Q 1 l b r N r T M 0 i d n l a n w i E y q 7 1 r C g 7 N f 6 + H 9 n s A n 4 j 5 O / Q l 1 v g Z S g x 8 J Z g R K Q j c i d Q 6 A v 7 W p w = = < / D a t a M a s h u p > 
</file>

<file path=customXml/itemProps1.xml><?xml version="1.0" encoding="utf-8"?>
<ds:datastoreItem xmlns:ds="http://schemas.openxmlformats.org/officeDocument/2006/customXml" ds:itemID="{49392F60-9257-47C4-ACCD-D5DF0BC78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2022</vt:lpstr>
      <vt:lpstr>WCup22</vt:lpstr>
      <vt:lpstr>Sheet4</vt:lpstr>
      <vt:lpstr>Sheet5</vt:lpstr>
      <vt:lpstr>All</vt:lpstr>
      <vt:lpstr>week16</vt:lpstr>
      <vt:lpstr>week13</vt:lpstr>
      <vt:lpstr>week12</vt:lpstr>
      <vt:lpstr>week11</vt:lpstr>
      <vt:lpstr>week10</vt:lpstr>
      <vt:lpstr>week9</vt:lpstr>
      <vt:lpstr>week8</vt:lpstr>
      <vt:lpstr>week7</vt:lpstr>
      <vt:lpstr>week6</vt:lpstr>
      <vt:lpstr>week5</vt:lpstr>
      <vt:lpstr>week4</vt:lpstr>
      <vt:lpstr>week3</vt:lpstr>
      <vt:lpstr>week2</vt:lpstr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2022-10-01T03:36:14Z</dcterms:created>
  <dcterms:modified xsi:type="dcterms:W3CDTF">2023-01-03T03:04:19Z</dcterms:modified>
</cp:coreProperties>
</file>