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33" documentId="114_{6660E208-4B16-481A-ABD5-F0BCABA587CE}" xr6:coauthVersionLast="45" xr6:coauthVersionMax="45" xr10:uidLastSave="{8BEEAAEC-6AA2-43E6-9672-D24FBAD90F1C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4" l="1" a="1"/>
  <c r="Q8" i="4" s="1"/>
  <c r="J2" i="7" a="1"/>
  <c r="J2" i="7" s="1"/>
  <c r="E3" i="7" l="1"/>
  <c r="E2" i="7" l="1"/>
  <c r="D9" i="7"/>
  <c r="G2" i="7"/>
  <c r="I2" i="7" s="1"/>
  <c r="Q5" i="4" s="1" a="1"/>
  <c r="Q5" i="4" s="1"/>
  <c r="B3" i="7"/>
  <c r="D3" i="7" s="1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D2" i="7" s="1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<sst xmlns="http://schemas.openxmlformats.org/spreadsheetml/2006/main" count="42" uniqueCount="38">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</sst>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0" xfId="6" applyFont="1" applyAlignment="1">
      <alignment horizontal="center" vertic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0.39660530719579251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5048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0" dataDxfId="1">
  <autoFilter ref="Q7:Q8" xr:uid="{97450FB2-4251-49FC-905A-8B7F73A3F6E2}">
    <filterColumn colId="0" hiddenButton="1"/>
  </autoFilter>
  <tableColumns count="1">
    <tableColumn id="1" xr3:uid="{A9EA3493-B5C5-45C0-B2D0-2806806CEBAB}" name="Tagged Today" dataDxfId="2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3"/>
    <tableColumn id="2" xr3:uid="{9B85D289-D1D5-48F9-B2BF-A2D7778C94E3}" name="Target Words Tagged" dataDxfId="12">
      <calculatedColumnFormula>((Total_Tokens-Auto_Tagged_Tokens)/11*(ROW()-2))+ Auto_Tagged_Tokens</calculatedColumnFormula>
    </tableColumn>
    <tableColumn id="3" xr3:uid="{7FBAA802-6FAF-4A5E-AFFA-CA609751AC3A}" name="Actual Words Tagged" dataDxfId="11"/>
    <tableColumn id="5" xr3:uid="{01DDBF48-FF6C-44B7-8F3F-804C348DF245}" name="Target Words Remaining" dataDxfId="10">
      <calculatedColumnFormula>Total_Tokens-Table1[[#This Row],[Target Words Tagged]]</calculatedColumnFormula>
    </tableColumn>
    <tableColumn id="6" xr3:uid="{E19FADB1-29D3-4E29-9625-D495706317E6}" name="Actual Words Remaining" dataDxfId="9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8" dataDxfId="7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6">
      <calculatedColumnFormula>Total_Tokens - MAX(C2:C13)</calculatedColumnFormula>
    </tableColumn>
    <tableColumn id="3" xr3:uid="{849E5411-18D7-4FCB-9D80-595D080B3C4B}" name="% Done" dataDxfId="5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4">
      <calculatedColumnFormula>G2/COUNTBLANK(C2:C13)</calculatedColumnFormula>
    </tableColumn>
    <tableColumn id="4" xr3:uid="{C8777993-E2BD-4126-8780-8EF08387FFEE}" name="Tagged Today" dataDxfId="3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5048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504.8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195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7" t="s">
        <v>20</v>
      </c>
      <c r="B1" s="28"/>
      <c r="D1" s="29" t="s">
        <v>26</v>
      </c>
      <c r="E1" s="30"/>
      <c r="F1" s="30"/>
      <c r="G1" s="31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3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3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3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3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3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3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3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3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3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3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3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3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3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2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2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2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2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2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2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2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4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5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6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I8" sqref="I8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f>Total_Tokens-Table1[[#This Row],[Target Words Tagged]]</f>
        <v>5243</v>
      </c>
      <c r="E2" s="20">
        <f>Total_Tokens-Table1[[#This Row],[Actual Words Tagged]]</f>
        <v>5243</v>
      </c>
      <c r="F2" s="8"/>
      <c r="G2" s="19">
        <f>Total_Tokens - MAX(C2:C13)</f>
        <v>5048</v>
      </c>
      <c r="H2" s="22">
        <f>(Total_Tokens-Table2[[#This Row],[Tokens Remaining]])/Total_Tokens</f>
        <v>0.39660530719579251</v>
      </c>
      <c r="I2" s="20">
        <f>G2/COUNTBLANK(C2:C13)</f>
        <v>504.8</v>
      </c>
      <c r="J2" s="34" cm="1">
        <f t="array" ref="J2">LOOKUP(2,1/(Table1[Actual Words Tagged]&lt;&gt;""),Table1[Actual Words Tagged])-INDEX(Table1[Actual Words Tagged],MATCH(99^99,Table1[Actual Words Tagged],1)-1)</f>
        <v>195</v>
      </c>
    </row>
    <row r="3" spans="1:10" x14ac:dyDescent="0.45">
      <c r="A3" s="1">
        <v>44077</v>
      </c>
      <c r="B3" s="20">
        <f t="shared" si="0"/>
        <v>3599.6363636363635</v>
      </c>
      <c r="C3" s="20">
        <v>3318</v>
      </c>
      <c r="D3" s="20">
        <f>Total_Tokens-Table1[[#This Row],[Target Words Tagged]]</f>
        <v>4766.363636363636</v>
      </c>
      <c r="E3" s="20">
        <f>Total_Tokens-Table1[[#This Row],[Actual Words Tagged]]</f>
        <v>5048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/>
      <c r="D4" s="20">
        <f>Total_Tokens-Table1[[#This Row],[Target Words Tagged]]</f>
        <v>4289.727272727273</v>
      </c>
      <c r="E4" s="20"/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2020-09-03T19:11:57Z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