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cf2c9d3dc7fdc6/Dissertation/resources/"/>
    </mc:Choice>
  </mc:AlternateContent>
  <xr:revisionPtr revIDLastSave="474" documentId="114_{6660E208-4B16-481A-ABD5-F0BCABA587CE}" xr6:coauthVersionLast="45" xr6:coauthVersionMax="45" xr10:uidLastSave="{4801C7A5-6E66-412F-A6BF-8AE48DC64B23}"/>
  <bookViews>
    <workbookView xWindow="-28920" yWindow="-120" windowWidth="29040" windowHeight="15840" activeTab="1" xr2:uid="{6896C122-56FA-4CA3-9120-A32E86371320}"/>
  </bookViews>
  <sheets>
    <sheet name="graphs" sheetId="4" r:id="rId1"/>
    <sheet name="data" sheetId="5" r:id="rId2"/>
    <sheet name="backend" sheetId="6" r:id="rId3"/>
  </sheets>
  <definedNames>
    <definedName name="CL_Pages">backend!$B$9</definedName>
    <definedName name="CL_Start_Pages">backend!$B$6</definedName>
    <definedName name="Current_Book">data!$B$3</definedName>
    <definedName name="Current_Line">data!$B$2</definedName>
    <definedName name="Current_Page">data!$B$4</definedName>
    <definedName name="GL_Pages">backend!$B$8</definedName>
    <definedName name="GL_Start_Pages">backend!$B$5</definedName>
    <definedName name="Line_Pages_Completed">data!$B$5</definedName>
    <definedName name="Line_Pages_Remaining">data!$B$6</definedName>
    <definedName name="Total_Line_Pages">backend!$B$11</definedName>
    <definedName name="Total_Pages">backend!$B$12</definedName>
    <definedName name="Total_Pages_Completed">data!$B$7</definedName>
    <definedName name="Total_Pages_Remaining">data!$B$8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5" l="1"/>
  <c r="B11" i="6"/>
  <c r="B12" i="6" s="1"/>
  <c r="I4" i="5" l="1"/>
  <c r="I5" i="5"/>
  <c r="I13" i="5"/>
  <c r="I21" i="5"/>
  <c r="F5" i="5"/>
  <c r="H5" i="5" s="1"/>
  <c r="F13" i="5"/>
  <c r="H13" i="5" s="1"/>
  <c r="F21" i="5"/>
  <c r="H21" i="5" s="1"/>
  <c r="F29" i="5"/>
  <c r="H29" i="5" s="1"/>
  <c r="F37" i="5"/>
  <c r="H37" i="5" s="1"/>
  <c r="F45" i="5"/>
  <c r="H45" i="5" s="1"/>
  <c r="F53" i="5"/>
  <c r="H53" i="5" s="1"/>
  <c r="I15" i="5"/>
  <c r="I23" i="5"/>
  <c r="F7" i="5"/>
  <c r="H7" i="5" s="1"/>
  <c r="F15" i="5"/>
  <c r="H15" i="5" s="1"/>
  <c r="F23" i="5"/>
  <c r="H23" i="5" s="1"/>
  <c r="F31" i="5"/>
  <c r="H31" i="5" s="1"/>
  <c r="F39" i="5"/>
  <c r="H39" i="5" s="1"/>
  <c r="F47" i="5"/>
  <c r="H47" i="5" s="1"/>
  <c r="F55" i="5"/>
  <c r="H55" i="5" s="1"/>
  <c r="I6" i="5"/>
  <c r="I14" i="5"/>
  <c r="I22" i="5"/>
  <c r="F6" i="5"/>
  <c r="H6" i="5" s="1"/>
  <c r="F14" i="5"/>
  <c r="H14" i="5" s="1"/>
  <c r="F22" i="5"/>
  <c r="H22" i="5" s="1"/>
  <c r="F30" i="5"/>
  <c r="H30" i="5" s="1"/>
  <c r="F38" i="5"/>
  <c r="H38" i="5" s="1"/>
  <c r="F46" i="5"/>
  <c r="H46" i="5" s="1"/>
  <c r="F54" i="5"/>
  <c r="H54" i="5" s="1"/>
  <c r="I7" i="5"/>
  <c r="I8" i="5"/>
  <c r="I16" i="5"/>
  <c r="I24" i="5"/>
  <c r="F8" i="5"/>
  <c r="H8" i="5" s="1"/>
  <c r="F16" i="5"/>
  <c r="H16" i="5" s="1"/>
  <c r="F24" i="5"/>
  <c r="H24" i="5" s="1"/>
  <c r="F32" i="5"/>
  <c r="H32" i="5" s="1"/>
  <c r="F40" i="5"/>
  <c r="H40" i="5" s="1"/>
  <c r="F48" i="5"/>
  <c r="H48" i="5" s="1"/>
  <c r="F56" i="5"/>
  <c r="H56" i="5" s="1"/>
  <c r="I17" i="5"/>
  <c r="I25" i="5"/>
  <c r="F9" i="5"/>
  <c r="H9" i="5" s="1"/>
  <c r="F17" i="5"/>
  <c r="H17" i="5" s="1"/>
  <c r="F25" i="5"/>
  <c r="H25" i="5" s="1"/>
  <c r="F33" i="5"/>
  <c r="H33" i="5" s="1"/>
  <c r="F41" i="5"/>
  <c r="H41" i="5" s="1"/>
  <c r="F49" i="5"/>
  <c r="H49" i="5" s="1"/>
  <c r="F57" i="5"/>
  <c r="H57" i="5" s="1"/>
  <c r="F59" i="5"/>
  <c r="H59" i="5" s="1"/>
  <c r="I12" i="5"/>
  <c r="F12" i="5"/>
  <c r="H12" i="5" s="1"/>
  <c r="F20" i="5"/>
  <c r="H20" i="5" s="1"/>
  <c r="F28" i="5"/>
  <c r="H28" i="5" s="1"/>
  <c r="F44" i="5"/>
  <c r="H44" i="5" s="1"/>
  <c r="F3" i="5"/>
  <c r="H3" i="5" s="1"/>
  <c r="I9" i="5"/>
  <c r="I10" i="5"/>
  <c r="I18" i="5"/>
  <c r="I3" i="5"/>
  <c r="F10" i="5"/>
  <c r="H10" i="5" s="1"/>
  <c r="F18" i="5"/>
  <c r="H18" i="5" s="1"/>
  <c r="F26" i="5"/>
  <c r="H26" i="5" s="1"/>
  <c r="F34" i="5"/>
  <c r="H34" i="5" s="1"/>
  <c r="F42" i="5"/>
  <c r="H42" i="5" s="1"/>
  <c r="F50" i="5"/>
  <c r="H50" i="5" s="1"/>
  <c r="F58" i="5"/>
  <c r="H58" i="5" s="1"/>
  <c r="I19" i="5"/>
  <c r="F11" i="5"/>
  <c r="H11" i="5" s="1"/>
  <c r="F19" i="5"/>
  <c r="H19" i="5" s="1"/>
  <c r="F27" i="5"/>
  <c r="H27" i="5" s="1"/>
  <c r="F35" i="5"/>
  <c r="H35" i="5" s="1"/>
  <c r="F43" i="5"/>
  <c r="H43" i="5" s="1"/>
  <c r="F51" i="5"/>
  <c r="H51" i="5" s="1"/>
  <c r="I20" i="5"/>
  <c r="F4" i="5"/>
  <c r="H4" i="5" s="1"/>
  <c r="F36" i="5"/>
  <c r="H36" i="5" s="1"/>
  <c r="F52" i="5"/>
  <c r="H52" i="5" s="1"/>
  <c r="I11" i="5"/>
  <c r="B9" i="5"/>
  <c r="B6" i="5"/>
  <c r="B7" i="5" s="1"/>
  <c r="B8" i="5" l="1"/>
  <c r="B10" i="5"/>
</calcChain>
</file>

<file path=xl/sharedStrings.xml><?xml version="1.0" encoding="utf-8"?>
<sst xmlns="http://schemas.openxmlformats.org/spreadsheetml/2006/main" count="29" uniqueCount="28">
  <si>
    <t>Total Pages</t>
  </si>
  <si>
    <t>Date</t>
  </si>
  <si>
    <t>Christmas</t>
  </si>
  <si>
    <t>LSA / SSILA</t>
  </si>
  <si>
    <t>Book</t>
  </si>
  <si>
    <t>Page</t>
  </si>
  <si>
    <t>Books</t>
  </si>
  <si>
    <t>GL</t>
  </si>
  <si>
    <t>CL</t>
  </si>
  <si>
    <t>Line</t>
  </si>
  <si>
    <t>Line Pages Completed</t>
  </si>
  <si>
    <t>Total Pages Completed</t>
  </si>
  <si>
    <t>GL Pages</t>
  </si>
  <si>
    <t>CL Pages</t>
  </si>
  <si>
    <t>Total Percentage Completed</t>
  </si>
  <si>
    <t>Total Line Pages</t>
  </si>
  <si>
    <t>GL Start Pages</t>
  </si>
  <si>
    <t>CL Start Pages</t>
  </si>
  <si>
    <t>Line Percentage Completed</t>
  </si>
  <si>
    <t>Line Pages Remaining</t>
  </si>
  <si>
    <t>Total Pages Remaining</t>
  </si>
  <si>
    <t>Status</t>
  </si>
  <si>
    <t>Log</t>
  </si>
  <si>
    <t>Event</t>
  </si>
  <si>
    <t>Target Pages Completed</t>
  </si>
  <si>
    <t>Actual Pages Completed</t>
  </si>
  <si>
    <t>Target Percent Remaining</t>
  </si>
  <si>
    <t>Actual Percent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</si>
</sst>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5" fillId="4" borderId="0" applyNumberFormat="0" applyBorder="0" applyAlignment="0" applyProtection="0"/>
  </cellStyleXfs>
  <cellXfs count="26">
    <xf numFmtId="0" fontId="0" fillId="0" borderId="0" xfId="0"/>
    <xf numFmtId="16" fontId="0" fillId="0" borderId="0" xfId="0" applyNumberFormat="1"/>
    <xf numFmtId="0" fontId="1" fillId="2" borderId="1" xfId="1" applyAlignment="1">
      <alignment horizontal="center"/>
    </xf>
    <xf numFmtId="0" fontId="2" fillId="3" borderId="2" xfId="2" applyAlignment="1">
      <alignment horizontal="center"/>
    </xf>
    <xf numFmtId="10" fontId="2" fillId="3" borderId="2" xfId="2" applyNumberFormat="1" applyAlignment="1">
      <alignment horizontal="center"/>
    </xf>
    <xf numFmtId="0" fontId="4" fillId="0" borderId="0" xfId="0" applyFont="1" applyAlignment="1">
      <alignment horizontal="left"/>
    </xf>
    <xf numFmtId="0" fontId="5" fillId="4" borderId="0" xfId="4" applyAlignment="1">
      <alignment horizontal="center"/>
    </xf>
    <xf numFmtId="16" fontId="5" fillId="4" borderId="0" xfId="4" applyNumberFormat="1"/>
    <xf numFmtId="0" fontId="5" fillId="4" borderId="0" xfId="4"/>
    <xf numFmtId="0" fontId="1" fillId="2" borderId="4" xfId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3" borderId="1" xfId="3" applyAlignment="1">
      <alignment horizontal="center"/>
    </xf>
    <xf numFmtId="0" fontId="4" fillId="0" borderId="11" xfId="0" applyFont="1" applyBorder="1" applyAlignment="1">
      <alignment horizontal="right"/>
    </xf>
    <xf numFmtId="0" fontId="0" fillId="0" borderId="0" xfId="0" applyAlignment="1">
      <alignment horizontal="right"/>
    </xf>
    <xf numFmtId="0" fontId="5" fillId="4" borderId="0" xfId="4" applyAlignment="1">
      <alignment horizontal="right"/>
    </xf>
    <xf numFmtId="0" fontId="4" fillId="0" borderId="12" xfId="0" applyFont="1" applyBorder="1" applyAlignment="1">
      <alignment horizontal="center"/>
    </xf>
    <xf numFmtId="2" fontId="4" fillId="0" borderId="10" xfId="0" applyNumberFormat="1" applyFont="1" applyBorder="1" applyAlignment="1">
      <alignment horizontal="right"/>
    </xf>
    <xf numFmtId="2" fontId="5" fillId="4" borderId="0" xfId="4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5">
    <cellStyle name="Accent3" xfId="4" builtinId="37"/>
    <cellStyle name="Calcul" xfId="3" builtinId="22"/>
    <cellStyle name="Entrée" xfId="1" builtinId="20"/>
    <cellStyle name="Normal" xfId="0" builtinId="0"/>
    <cellStyle name="Sortie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data!$A$10</c:f>
              <c:strCache>
                <c:ptCount val="1"/>
                <c:pt idx="0">
                  <c:v>Total Percentage 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data!$B$10</c:f>
              <c:numCache>
                <c:formatCode>0.00%</c:formatCode>
                <c:ptCount val="1"/>
                <c:pt idx="0">
                  <c:v>0.31780455153949128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4-4345-BC3F-78A80CC2A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38937647"/>
        <c:axId val="556222351"/>
      </c:barChart>
      <c:catAx>
        <c:axId val="638937647"/>
        <c:scaling>
          <c:orientation val="minMax"/>
        </c:scaling>
        <c:delete val="1"/>
        <c:axPos val="l"/>
        <c:majorTickMark val="none"/>
        <c:minorTickMark val="none"/>
        <c:tickLblPos val="nextTo"/>
        <c:crossAx val="556222351"/>
        <c:crosses val="autoZero"/>
        <c:auto val="1"/>
        <c:lblAlgn val="ctr"/>
        <c:lblOffset val="100"/>
        <c:noMultiLvlLbl val="0"/>
      </c:catAx>
      <c:valAx>
        <c:axId val="5562223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3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Percentage Remaining</a:t>
            </a:r>
            <a:endParaRPr lang="en-US"/>
          </a:p>
        </c:rich>
      </c:tx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data!$H$2</c:f>
              <c:strCache>
                <c:ptCount val="1"/>
                <c:pt idx="0">
                  <c:v>Target Percent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data!$E$3:$E$59</c:f>
              <c:numCache>
                <c:formatCode>d\-mmm</c:formatCode>
                <c:ptCount val="57"/>
                <c:pt idx="0">
                  <c:v>43807</c:v>
                </c:pt>
                <c:pt idx="1">
                  <c:v>43808</c:v>
                </c:pt>
                <c:pt idx="2">
                  <c:v>43809</c:v>
                </c:pt>
                <c:pt idx="3">
                  <c:v>43810</c:v>
                </c:pt>
                <c:pt idx="4">
                  <c:v>43811</c:v>
                </c:pt>
                <c:pt idx="5">
                  <c:v>43812</c:v>
                </c:pt>
                <c:pt idx="6">
                  <c:v>43813</c:v>
                </c:pt>
                <c:pt idx="7">
                  <c:v>43814</c:v>
                </c:pt>
                <c:pt idx="8">
                  <c:v>43815</c:v>
                </c:pt>
                <c:pt idx="9">
                  <c:v>43816</c:v>
                </c:pt>
                <c:pt idx="10">
                  <c:v>43817</c:v>
                </c:pt>
                <c:pt idx="11">
                  <c:v>43818</c:v>
                </c:pt>
                <c:pt idx="12">
                  <c:v>43819</c:v>
                </c:pt>
                <c:pt idx="13">
                  <c:v>43820</c:v>
                </c:pt>
                <c:pt idx="14">
                  <c:v>43821</c:v>
                </c:pt>
                <c:pt idx="15">
                  <c:v>43822</c:v>
                </c:pt>
                <c:pt idx="16">
                  <c:v>43823</c:v>
                </c:pt>
                <c:pt idx="17">
                  <c:v>43824</c:v>
                </c:pt>
                <c:pt idx="18">
                  <c:v>43825</c:v>
                </c:pt>
                <c:pt idx="19">
                  <c:v>43826</c:v>
                </c:pt>
                <c:pt idx="20">
                  <c:v>43827</c:v>
                </c:pt>
                <c:pt idx="21">
                  <c:v>43828</c:v>
                </c:pt>
                <c:pt idx="22">
                  <c:v>43829</c:v>
                </c:pt>
                <c:pt idx="23">
                  <c:v>43830</c:v>
                </c:pt>
                <c:pt idx="24">
                  <c:v>43831</c:v>
                </c:pt>
                <c:pt idx="25">
                  <c:v>43832</c:v>
                </c:pt>
                <c:pt idx="26">
                  <c:v>43833</c:v>
                </c:pt>
                <c:pt idx="27">
                  <c:v>43834</c:v>
                </c:pt>
                <c:pt idx="28">
                  <c:v>43835</c:v>
                </c:pt>
                <c:pt idx="29">
                  <c:v>43836</c:v>
                </c:pt>
                <c:pt idx="30">
                  <c:v>43837</c:v>
                </c:pt>
                <c:pt idx="31">
                  <c:v>43838</c:v>
                </c:pt>
                <c:pt idx="32">
                  <c:v>43839</c:v>
                </c:pt>
                <c:pt idx="33">
                  <c:v>43840</c:v>
                </c:pt>
                <c:pt idx="34">
                  <c:v>43841</c:v>
                </c:pt>
                <c:pt idx="35">
                  <c:v>43842</c:v>
                </c:pt>
                <c:pt idx="36">
                  <c:v>43843</c:v>
                </c:pt>
                <c:pt idx="37">
                  <c:v>43844</c:v>
                </c:pt>
                <c:pt idx="38">
                  <c:v>43845</c:v>
                </c:pt>
                <c:pt idx="39">
                  <c:v>43846</c:v>
                </c:pt>
                <c:pt idx="40">
                  <c:v>43847</c:v>
                </c:pt>
                <c:pt idx="41">
                  <c:v>43848</c:v>
                </c:pt>
                <c:pt idx="42">
                  <c:v>43849</c:v>
                </c:pt>
                <c:pt idx="43">
                  <c:v>43850</c:v>
                </c:pt>
                <c:pt idx="44">
                  <c:v>43851</c:v>
                </c:pt>
                <c:pt idx="45">
                  <c:v>43852</c:v>
                </c:pt>
                <c:pt idx="46">
                  <c:v>43853</c:v>
                </c:pt>
                <c:pt idx="47">
                  <c:v>43854</c:v>
                </c:pt>
                <c:pt idx="48">
                  <c:v>43855</c:v>
                </c:pt>
                <c:pt idx="49">
                  <c:v>43856</c:v>
                </c:pt>
                <c:pt idx="50">
                  <c:v>43857</c:v>
                </c:pt>
                <c:pt idx="51">
                  <c:v>43858</c:v>
                </c:pt>
                <c:pt idx="52">
                  <c:v>43859</c:v>
                </c:pt>
                <c:pt idx="53">
                  <c:v>43860</c:v>
                </c:pt>
                <c:pt idx="54">
                  <c:v>43861</c:v>
                </c:pt>
                <c:pt idx="55">
                  <c:v>43862</c:v>
                </c:pt>
                <c:pt idx="56">
                  <c:v>43863</c:v>
                </c:pt>
              </c:numCache>
            </c:numRef>
          </c:cat>
          <c:val>
            <c:numRef>
              <c:f>data!$H$3:$H$59</c:f>
              <c:numCache>
                <c:formatCode>General</c:formatCode>
                <c:ptCount val="57"/>
                <c:pt idx="0">
                  <c:v>0.98245614035087714</c:v>
                </c:pt>
                <c:pt idx="1">
                  <c:v>0.96491228070175439</c:v>
                </c:pt>
                <c:pt idx="2">
                  <c:v>0.94736842105263164</c:v>
                </c:pt>
                <c:pt idx="3">
                  <c:v>0.92982456140350878</c:v>
                </c:pt>
                <c:pt idx="4">
                  <c:v>0.91228070175438591</c:v>
                </c:pt>
                <c:pt idx="5">
                  <c:v>0.89473684210526316</c:v>
                </c:pt>
                <c:pt idx="6">
                  <c:v>0.87719298245614041</c:v>
                </c:pt>
                <c:pt idx="7">
                  <c:v>0.85964912280701755</c:v>
                </c:pt>
                <c:pt idx="8">
                  <c:v>0.84210526315789469</c:v>
                </c:pt>
                <c:pt idx="9">
                  <c:v>0.82456140350877194</c:v>
                </c:pt>
                <c:pt idx="10">
                  <c:v>0.80701754385964919</c:v>
                </c:pt>
                <c:pt idx="11">
                  <c:v>0.78947368421052633</c:v>
                </c:pt>
                <c:pt idx="12">
                  <c:v>0.77192982456140347</c:v>
                </c:pt>
                <c:pt idx="13">
                  <c:v>0.75438596491228072</c:v>
                </c:pt>
                <c:pt idx="14">
                  <c:v>0.73684210526315785</c:v>
                </c:pt>
                <c:pt idx="15">
                  <c:v>0.7192982456140351</c:v>
                </c:pt>
                <c:pt idx="16">
                  <c:v>0.70175438596491224</c:v>
                </c:pt>
                <c:pt idx="17">
                  <c:v>0.68421052631578949</c:v>
                </c:pt>
                <c:pt idx="18">
                  <c:v>0.66666666666666674</c:v>
                </c:pt>
                <c:pt idx="19">
                  <c:v>0.64912280701754388</c:v>
                </c:pt>
                <c:pt idx="20">
                  <c:v>0.63157894736842102</c:v>
                </c:pt>
                <c:pt idx="21">
                  <c:v>0.61403508771929827</c:v>
                </c:pt>
                <c:pt idx="22">
                  <c:v>0.59649122807017541</c:v>
                </c:pt>
                <c:pt idx="23">
                  <c:v>0.57894736842105265</c:v>
                </c:pt>
                <c:pt idx="24">
                  <c:v>0.56140350877192979</c:v>
                </c:pt>
                <c:pt idx="25">
                  <c:v>0.54385964912280693</c:v>
                </c:pt>
                <c:pt idx="26">
                  <c:v>0.52631578947368418</c:v>
                </c:pt>
                <c:pt idx="27">
                  <c:v>0.50877192982456143</c:v>
                </c:pt>
                <c:pt idx="28">
                  <c:v>0.49122807017543857</c:v>
                </c:pt>
                <c:pt idx="29">
                  <c:v>0.47368421052631571</c:v>
                </c:pt>
                <c:pt idx="30">
                  <c:v>0.45614035087719296</c:v>
                </c:pt>
                <c:pt idx="31">
                  <c:v>0.43859649122807021</c:v>
                </c:pt>
                <c:pt idx="32">
                  <c:v>0.42105263157894735</c:v>
                </c:pt>
                <c:pt idx="33">
                  <c:v>0.40350877192982448</c:v>
                </c:pt>
                <c:pt idx="34">
                  <c:v>0.38596491228070173</c:v>
                </c:pt>
                <c:pt idx="35">
                  <c:v>0.36842105263157898</c:v>
                </c:pt>
                <c:pt idx="36">
                  <c:v>0.35087719298245612</c:v>
                </c:pt>
                <c:pt idx="37">
                  <c:v>0.33333333333333337</c:v>
                </c:pt>
                <c:pt idx="38">
                  <c:v>0.31578947368421051</c:v>
                </c:pt>
                <c:pt idx="39">
                  <c:v>0.29824561403508765</c:v>
                </c:pt>
                <c:pt idx="40">
                  <c:v>0.2807017543859649</c:v>
                </c:pt>
                <c:pt idx="41">
                  <c:v>0.26315789473684215</c:v>
                </c:pt>
                <c:pt idx="42">
                  <c:v>0.24561403508771928</c:v>
                </c:pt>
                <c:pt idx="43">
                  <c:v>0.22807017543859653</c:v>
                </c:pt>
                <c:pt idx="44">
                  <c:v>0.21052631578947367</c:v>
                </c:pt>
                <c:pt idx="45">
                  <c:v>0.19298245614035081</c:v>
                </c:pt>
                <c:pt idx="46">
                  <c:v>0.17543859649122806</c:v>
                </c:pt>
                <c:pt idx="47">
                  <c:v>0.15789473684210531</c:v>
                </c:pt>
                <c:pt idx="48">
                  <c:v>0.14035087719298245</c:v>
                </c:pt>
                <c:pt idx="49">
                  <c:v>0.1228070175438597</c:v>
                </c:pt>
                <c:pt idx="50">
                  <c:v>0.10526315789473684</c:v>
                </c:pt>
                <c:pt idx="51">
                  <c:v>8.7719298245613975E-2</c:v>
                </c:pt>
                <c:pt idx="52">
                  <c:v>7.0175438596491224E-2</c:v>
                </c:pt>
                <c:pt idx="53">
                  <c:v>5.2631578947368363E-2</c:v>
                </c:pt>
                <c:pt idx="54">
                  <c:v>3.5087719298245612E-2</c:v>
                </c:pt>
                <c:pt idx="55">
                  <c:v>1.7543859649122862E-2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5-4C69-BACD-F0FFBEE24407}"/>
            </c:ext>
          </c:extLst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Actual Percent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data!$I$3:$I$59</c:f>
              <c:numCache>
                <c:formatCode>General</c:formatCode>
                <c:ptCount val="57"/>
                <c:pt idx="0">
                  <c:v>0.99223560910307895</c:v>
                </c:pt>
                <c:pt idx="1">
                  <c:v>0.96974564926372153</c:v>
                </c:pt>
                <c:pt idx="2">
                  <c:v>0.96974564926372153</c:v>
                </c:pt>
                <c:pt idx="3">
                  <c:v>0.948326639892905</c:v>
                </c:pt>
                <c:pt idx="4">
                  <c:v>0.948326639892905</c:v>
                </c:pt>
                <c:pt idx="5">
                  <c:v>0.93788487282463184</c:v>
                </c:pt>
                <c:pt idx="6">
                  <c:v>0.9156626506024097</c:v>
                </c:pt>
                <c:pt idx="7">
                  <c:v>0.87282463186077641</c:v>
                </c:pt>
                <c:pt idx="8">
                  <c:v>0.86506024096385548</c:v>
                </c:pt>
                <c:pt idx="9">
                  <c:v>0.79062918340026778</c:v>
                </c:pt>
                <c:pt idx="10">
                  <c:v>0.79062918340026778</c:v>
                </c:pt>
                <c:pt idx="11">
                  <c:v>0.79062918340026778</c:v>
                </c:pt>
                <c:pt idx="12">
                  <c:v>0.79062918340026778</c:v>
                </c:pt>
                <c:pt idx="13">
                  <c:v>0.79062918340026778</c:v>
                </c:pt>
                <c:pt idx="14">
                  <c:v>0.77510040160642568</c:v>
                </c:pt>
                <c:pt idx="15">
                  <c:v>0.7295850066934404</c:v>
                </c:pt>
                <c:pt idx="16">
                  <c:v>0.685140562248996</c:v>
                </c:pt>
                <c:pt idx="17">
                  <c:v>0.685140562248996</c:v>
                </c:pt>
                <c:pt idx="18">
                  <c:v>0.685140562248996</c:v>
                </c:pt>
                <c:pt idx="19">
                  <c:v>0.685140562248996</c:v>
                </c:pt>
                <c:pt idx="20">
                  <c:v>0.685140562248996</c:v>
                </c:pt>
                <c:pt idx="21">
                  <c:v>0.685140562248996</c:v>
                </c:pt>
                <c:pt idx="22">
                  <c:v>0.68219544846050872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5-4C69-BACD-F0FFBEE24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143120"/>
        <c:axId val="653915936"/>
      </c:lineChart>
      <c:dateAx>
        <c:axId val="12771431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15936"/>
        <c:crosses val="autoZero"/>
        <c:auto val="1"/>
        <c:lblOffset val="100"/>
        <c:baseTimeUnit val="days"/>
      </c:dateAx>
      <c:valAx>
        <c:axId val="653915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14312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38100</xdr:colOff>
      <xdr:row>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689D3-D351-47F9-A10D-1A97CE7D7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104767</xdr:rowOff>
    </xdr:from>
    <xdr:to>
      <xdr:col>19</xdr:col>
      <xdr:colOff>38100</xdr:colOff>
      <xdr:row>32</xdr:row>
      <xdr:rowOff>152392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53361B-E568-4BAB-8FCB-264061599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EB4AA-F4ED-40DA-BCD9-5BEAE4C66053}">
  <dimension ref="A1"/>
  <sheetViews>
    <sheetView workbookViewId="0">
      <selection activeCell="T17" sqref="T17"/>
    </sheetView>
  </sheetViews>
  <sheetFormatPr baseColWidth="10" defaultColWidth="9.06640625"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877C8-368F-4B94-AA14-70D81601CFC3}">
  <dimension ref="A1:I62"/>
  <sheetViews>
    <sheetView showGridLines="0" tabSelected="1" zoomScaleNormal="100" workbookViewId="0">
      <selection activeCell="G26" sqref="G26"/>
    </sheetView>
  </sheetViews>
  <sheetFormatPr baseColWidth="10" defaultColWidth="9.06640625" defaultRowHeight="14.25" x14ac:dyDescent="0.45"/>
  <cols>
    <col min="1" max="1" width="23.9296875" style="6" bestFit="1" customWidth="1"/>
    <col min="2" max="2" width="7.6640625" style="6" bestFit="1" customWidth="1"/>
    <col min="3" max="3" width="4.59765625" style="6" bestFit="1" customWidth="1"/>
    <col min="4" max="4" width="9.33203125" style="6" bestFit="1" customWidth="1"/>
    <col min="5" max="5" width="6.86328125" style="6" bestFit="1" customWidth="1"/>
    <col min="6" max="6" width="20.53125" style="17" bestFit="1" customWidth="1"/>
    <col min="7" max="7" width="20.53125" style="14" bestFit="1" customWidth="1"/>
    <col min="8" max="8" width="21.265625" style="6" hidden="1" customWidth="1"/>
    <col min="9" max="9" width="23.9296875" style="6" hidden="1" customWidth="1"/>
    <col min="10" max="16384" width="9.06640625" style="8"/>
  </cols>
  <sheetData>
    <row r="1" spans="1:9" ht="14.65" thickBot="1" x14ac:dyDescent="0.5">
      <c r="A1" s="19" t="s">
        <v>21</v>
      </c>
      <c r="B1" s="20"/>
      <c r="D1" s="21" t="s">
        <v>22</v>
      </c>
      <c r="E1" s="22"/>
      <c r="F1" s="22"/>
      <c r="G1" s="23"/>
    </row>
    <row r="2" spans="1:9" ht="14.65" thickBot="1" x14ac:dyDescent="0.5">
      <c r="A2" s="5" t="s">
        <v>9</v>
      </c>
      <c r="B2" s="9">
        <v>2</v>
      </c>
      <c r="D2" s="15" t="s">
        <v>23</v>
      </c>
      <c r="E2" s="10" t="s">
        <v>1</v>
      </c>
      <c r="F2" s="16" t="s">
        <v>24</v>
      </c>
      <c r="G2" s="12" t="s">
        <v>25</v>
      </c>
      <c r="H2" s="6" t="s">
        <v>26</v>
      </c>
      <c r="I2" s="6" t="s">
        <v>27</v>
      </c>
    </row>
    <row r="3" spans="1:9" x14ac:dyDescent="0.45">
      <c r="A3" s="5" t="s">
        <v>4</v>
      </c>
      <c r="B3" s="2" t="s">
        <v>7</v>
      </c>
      <c r="D3" s="25"/>
      <c r="E3" s="1">
        <v>43807</v>
      </c>
      <c r="F3" s="18">
        <f t="shared" ref="F3:F34" si="0">(Total_Pages)/COUNT($E$3:$E$59)*(E3-$E$3+1)</f>
        <v>65.526315789473685</v>
      </c>
      <c r="G3" s="13">
        <v>29</v>
      </c>
      <c r="H3" s="6">
        <f t="shared" ref="H3:H34" si="1">1-(F3/Total_Pages)</f>
        <v>0.98245614035087714</v>
      </c>
      <c r="I3" s="6">
        <f>IF(ISBLANK(G3),,1-(G3/Total_Pages))</f>
        <v>0.99223560910307895</v>
      </c>
    </row>
    <row r="4" spans="1:9" x14ac:dyDescent="0.45">
      <c r="A4" s="5" t="s">
        <v>5</v>
      </c>
      <c r="B4" s="2">
        <v>594</v>
      </c>
      <c r="D4" s="25"/>
      <c r="E4" s="1">
        <v>43808</v>
      </c>
      <c r="F4" s="18">
        <f t="shared" si="0"/>
        <v>131.05263157894737</v>
      </c>
      <c r="G4" s="13">
        <v>113</v>
      </c>
      <c r="H4" s="6">
        <f t="shared" si="1"/>
        <v>0.96491228070175439</v>
      </c>
      <c r="I4" s="6">
        <f t="shared" ref="I4:I25" si="2">IF(ISBLANK(G4), "",1-(G4/Total_Pages))</f>
        <v>0.96974564926372153</v>
      </c>
    </row>
    <row r="5" spans="1:9" x14ac:dyDescent="0.45">
      <c r="A5" s="5" t="s">
        <v>10</v>
      </c>
      <c r="B5" s="3">
        <f>IF(Current_Book="GL",Current_Page-GL_Start_Pages,GL_Pages-GL_Start_Pages+Current_Page-CL_Start_Pages)</f>
        <v>440</v>
      </c>
      <c r="D5" s="25"/>
      <c r="E5" s="1">
        <v>43809</v>
      </c>
      <c r="F5" s="18">
        <f t="shared" si="0"/>
        <v>196.57894736842104</v>
      </c>
      <c r="G5" s="13">
        <v>113</v>
      </c>
      <c r="H5" s="6">
        <f t="shared" si="1"/>
        <v>0.94736842105263164</v>
      </c>
      <c r="I5" s="6">
        <f t="shared" si="2"/>
        <v>0.96974564926372153</v>
      </c>
    </row>
    <row r="6" spans="1:9" x14ac:dyDescent="0.45">
      <c r="A6" s="5" t="s">
        <v>19</v>
      </c>
      <c r="B6" s="3">
        <f>Total_Line_Pages-Line_Pages_Completed</f>
        <v>307</v>
      </c>
      <c r="D6" s="25"/>
      <c r="E6" s="1">
        <v>43810</v>
      </c>
      <c r="F6" s="18">
        <f t="shared" si="0"/>
        <v>262.10526315789474</v>
      </c>
      <c r="G6" s="13">
        <v>193</v>
      </c>
      <c r="H6" s="6">
        <f t="shared" si="1"/>
        <v>0.92982456140350878</v>
      </c>
      <c r="I6" s="6">
        <f t="shared" si="2"/>
        <v>0.948326639892905</v>
      </c>
    </row>
    <row r="7" spans="1:9" x14ac:dyDescent="0.45">
      <c r="A7" s="5" t="s">
        <v>11</v>
      </c>
      <c r="B7" s="11">
        <f>(Total_Line_Pages*Current_Line)-Line_Pages_Remaining</f>
        <v>1187</v>
      </c>
      <c r="D7" s="25"/>
      <c r="E7" s="1">
        <v>43811</v>
      </c>
      <c r="F7" s="18">
        <f t="shared" si="0"/>
        <v>327.63157894736844</v>
      </c>
      <c r="G7" s="13">
        <v>193</v>
      </c>
      <c r="H7" s="6">
        <f t="shared" si="1"/>
        <v>0.91228070175438591</v>
      </c>
      <c r="I7" s="6">
        <f t="shared" si="2"/>
        <v>0.948326639892905</v>
      </c>
    </row>
    <row r="8" spans="1:9" x14ac:dyDescent="0.45">
      <c r="A8" s="5" t="s">
        <v>20</v>
      </c>
      <c r="B8" s="3">
        <f>(Total_Pages)-Total_Pages_Completed</f>
        <v>2548</v>
      </c>
      <c r="D8" s="25"/>
      <c r="E8" s="1">
        <v>43812</v>
      </c>
      <c r="F8" s="18">
        <f t="shared" si="0"/>
        <v>393.15789473684208</v>
      </c>
      <c r="G8" s="13">
        <v>232</v>
      </c>
      <c r="H8" s="6">
        <f t="shared" si="1"/>
        <v>0.89473684210526316</v>
      </c>
      <c r="I8" s="6">
        <f t="shared" si="2"/>
        <v>0.93788487282463184</v>
      </c>
    </row>
    <row r="9" spans="1:9" x14ac:dyDescent="0.45">
      <c r="A9" s="5" t="s">
        <v>18</v>
      </c>
      <c r="B9" s="4">
        <f>Line_Pages_Completed/Total_Line_Pages</f>
        <v>0.58902275769745649</v>
      </c>
      <c r="D9" s="25"/>
      <c r="E9" s="1">
        <v>43813</v>
      </c>
      <c r="F9" s="18">
        <f t="shared" si="0"/>
        <v>458.68421052631578</v>
      </c>
      <c r="G9" s="13">
        <v>315</v>
      </c>
      <c r="H9" s="6">
        <f t="shared" si="1"/>
        <v>0.87719298245614041</v>
      </c>
      <c r="I9" s="6">
        <f t="shared" si="2"/>
        <v>0.9156626506024097</v>
      </c>
    </row>
    <row r="10" spans="1:9" x14ac:dyDescent="0.45">
      <c r="A10" s="5" t="s">
        <v>14</v>
      </c>
      <c r="B10" s="4">
        <f>Total_Pages_Completed/(Total_Pages)</f>
        <v>0.31780455153949128</v>
      </c>
      <c r="D10" s="25"/>
      <c r="E10" s="1">
        <v>43814</v>
      </c>
      <c r="F10" s="18">
        <f t="shared" si="0"/>
        <v>524.21052631578948</v>
      </c>
      <c r="G10" s="13">
        <v>475</v>
      </c>
      <c r="H10" s="6">
        <f t="shared" si="1"/>
        <v>0.85964912280701755</v>
      </c>
      <c r="I10" s="6">
        <f t="shared" si="2"/>
        <v>0.87282463186077641</v>
      </c>
    </row>
    <row r="11" spans="1:9" x14ac:dyDescent="0.45">
      <c r="D11" s="25"/>
      <c r="E11" s="1">
        <v>43815</v>
      </c>
      <c r="F11" s="18">
        <f t="shared" si="0"/>
        <v>589.73684210526312</v>
      </c>
      <c r="G11" s="13">
        <v>504</v>
      </c>
      <c r="H11" s="6">
        <f t="shared" si="1"/>
        <v>0.84210526315789469</v>
      </c>
      <c r="I11" s="6">
        <f t="shared" si="2"/>
        <v>0.86506024096385548</v>
      </c>
    </row>
    <row r="12" spans="1:9" x14ac:dyDescent="0.45">
      <c r="D12" s="25"/>
      <c r="E12" s="1">
        <v>43816</v>
      </c>
      <c r="F12" s="18">
        <f t="shared" si="0"/>
        <v>655.26315789473688</v>
      </c>
      <c r="G12" s="13">
        <v>782</v>
      </c>
      <c r="H12" s="6">
        <f t="shared" si="1"/>
        <v>0.82456140350877194</v>
      </c>
      <c r="I12" s="6">
        <f t="shared" si="2"/>
        <v>0.79062918340026778</v>
      </c>
    </row>
    <row r="13" spans="1:9" x14ac:dyDescent="0.45">
      <c r="D13" s="25"/>
      <c r="E13" s="1">
        <v>43817</v>
      </c>
      <c r="F13" s="18">
        <f t="shared" si="0"/>
        <v>720.78947368421052</v>
      </c>
      <c r="G13" s="13">
        <v>782</v>
      </c>
      <c r="H13" s="6">
        <f t="shared" si="1"/>
        <v>0.80701754385964919</v>
      </c>
      <c r="I13" s="6">
        <f t="shared" si="2"/>
        <v>0.79062918340026778</v>
      </c>
    </row>
    <row r="14" spans="1:9" x14ac:dyDescent="0.45">
      <c r="D14" s="25"/>
      <c r="E14" s="1">
        <v>43818</v>
      </c>
      <c r="F14" s="18">
        <f t="shared" si="0"/>
        <v>786.31578947368416</v>
      </c>
      <c r="G14" s="13">
        <v>782</v>
      </c>
      <c r="H14" s="6">
        <f t="shared" si="1"/>
        <v>0.78947368421052633</v>
      </c>
      <c r="I14" s="6">
        <f t="shared" si="2"/>
        <v>0.79062918340026778</v>
      </c>
    </row>
    <row r="15" spans="1:9" x14ac:dyDescent="0.45">
      <c r="D15" s="25"/>
      <c r="E15" s="1">
        <v>43819</v>
      </c>
      <c r="F15" s="18">
        <f t="shared" si="0"/>
        <v>851.84210526315792</v>
      </c>
      <c r="G15" s="13">
        <v>782</v>
      </c>
      <c r="H15" s="6">
        <f t="shared" si="1"/>
        <v>0.77192982456140347</v>
      </c>
      <c r="I15" s="6">
        <f t="shared" si="2"/>
        <v>0.79062918340026778</v>
      </c>
    </row>
    <row r="16" spans="1:9" x14ac:dyDescent="0.45">
      <c r="D16" s="24" t="s">
        <v>2</v>
      </c>
      <c r="E16" s="1">
        <v>43820</v>
      </c>
      <c r="F16" s="18">
        <f t="shared" si="0"/>
        <v>917.36842105263156</v>
      </c>
      <c r="G16" s="13">
        <v>782</v>
      </c>
      <c r="H16" s="6">
        <f t="shared" si="1"/>
        <v>0.75438596491228072</v>
      </c>
      <c r="I16" s="6">
        <f t="shared" si="2"/>
        <v>0.79062918340026778</v>
      </c>
    </row>
    <row r="17" spans="4:9" x14ac:dyDescent="0.45">
      <c r="D17" s="24"/>
      <c r="E17" s="1">
        <v>43821</v>
      </c>
      <c r="F17" s="18">
        <f t="shared" si="0"/>
        <v>982.89473684210532</v>
      </c>
      <c r="G17" s="13">
        <v>840</v>
      </c>
      <c r="H17" s="6">
        <f t="shared" si="1"/>
        <v>0.73684210526315785</v>
      </c>
      <c r="I17" s="6">
        <f t="shared" si="2"/>
        <v>0.77510040160642568</v>
      </c>
    </row>
    <row r="18" spans="4:9" x14ac:dyDescent="0.45">
      <c r="D18" s="24"/>
      <c r="E18" s="1">
        <v>43822</v>
      </c>
      <c r="F18" s="18">
        <f t="shared" si="0"/>
        <v>1048.421052631579</v>
      </c>
      <c r="G18" s="13">
        <v>1010</v>
      </c>
      <c r="H18" s="6">
        <f t="shared" si="1"/>
        <v>0.7192982456140351</v>
      </c>
      <c r="I18" s="6">
        <f t="shared" si="2"/>
        <v>0.7295850066934404</v>
      </c>
    </row>
    <row r="19" spans="4:9" x14ac:dyDescent="0.45">
      <c r="D19" s="24"/>
      <c r="E19" s="1">
        <v>43823</v>
      </c>
      <c r="F19" s="18">
        <f t="shared" si="0"/>
        <v>1113.9473684210527</v>
      </c>
      <c r="G19" s="13">
        <v>1176</v>
      </c>
      <c r="H19" s="6">
        <f t="shared" si="1"/>
        <v>0.70175438596491224</v>
      </c>
      <c r="I19" s="6">
        <f t="shared" si="2"/>
        <v>0.685140562248996</v>
      </c>
    </row>
    <row r="20" spans="4:9" x14ac:dyDescent="0.45">
      <c r="D20" s="24"/>
      <c r="E20" s="1">
        <v>43824</v>
      </c>
      <c r="F20" s="18">
        <f t="shared" si="0"/>
        <v>1179.4736842105262</v>
      </c>
      <c r="G20" s="13">
        <v>1176</v>
      </c>
      <c r="H20" s="6">
        <f t="shared" si="1"/>
        <v>0.68421052631578949</v>
      </c>
      <c r="I20" s="6">
        <f t="shared" si="2"/>
        <v>0.685140562248996</v>
      </c>
    </row>
    <row r="21" spans="4:9" x14ac:dyDescent="0.45">
      <c r="D21" s="24"/>
      <c r="E21" s="1">
        <v>43825</v>
      </c>
      <c r="F21" s="18">
        <f t="shared" si="0"/>
        <v>1245</v>
      </c>
      <c r="G21" s="13">
        <v>1176</v>
      </c>
      <c r="H21" s="6">
        <f t="shared" si="1"/>
        <v>0.66666666666666674</v>
      </c>
      <c r="I21" s="6">
        <f t="shared" si="2"/>
        <v>0.685140562248996</v>
      </c>
    </row>
    <row r="22" spans="4:9" x14ac:dyDescent="0.45">
      <c r="D22" s="24"/>
      <c r="E22" s="1">
        <v>43826</v>
      </c>
      <c r="F22" s="18">
        <f t="shared" si="0"/>
        <v>1310.5263157894738</v>
      </c>
      <c r="G22" s="13">
        <v>1176</v>
      </c>
      <c r="H22" s="6">
        <f t="shared" si="1"/>
        <v>0.64912280701754388</v>
      </c>
      <c r="I22" s="6">
        <f t="shared" si="2"/>
        <v>0.685140562248996</v>
      </c>
    </row>
    <row r="23" spans="4:9" x14ac:dyDescent="0.45">
      <c r="D23" s="25"/>
      <c r="E23" s="1">
        <v>43827</v>
      </c>
      <c r="F23" s="18">
        <f t="shared" si="0"/>
        <v>1376.0526315789473</v>
      </c>
      <c r="G23" s="13">
        <v>1176</v>
      </c>
      <c r="H23" s="6">
        <f t="shared" si="1"/>
        <v>0.63157894736842102</v>
      </c>
      <c r="I23" s="6">
        <f t="shared" si="2"/>
        <v>0.685140562248996</v>
      </c>
    </row>
    <row r="24" spans="4:9" x14ac:dyDescent="0.45">
      <c r="D24" s="25"/>
      <c r="E24" s="1">
        <v>43828</v>
      </c>
      <c r="F24" s="18">
        <f t="shared" si="0"/>
        <v>1441.578947368421</v>
      </c>
      <c r="G24" s="13">
        <v>1176</v>
      </c>
      <c r="H24" s="6">
        <f t="shared" si="1"/>
        <v>0.61403508771929827</v>
      </c>
      <c r="I24" s="6">
        <f t="shared" si="2"/>
        <v>0.685140562248996</v>
      </c>
    </row>
    <row r="25" spans="4:9" x14ac:dyDescent="0.45">
      <c r="D25" s="25"/>
      <c r="E25" s="1">
        <v>43829</v>
      </c>
      <c r="F25" s="18">
        <f t="shared" si="0"/>
        <v>1507.1052631578948</v>
      </c>
      <c r="G25" s="13">
        <v>1187</v>
      </c>
      <c r="H25" s="6">
        <f t="shared" si="1"/>
        <v>0.59649122807017541</v>
      </c>
      <c r="I25" s="6">
        <f t="shared" si="2"/>
        <v>0.68219544846050872</v>
      </c>
    </row>
    <row r="26" spans="4:9" x14ac:dyDescent="0.45">
      <c r="D26" s="25"/>
      <c r="E26" s="1">
        <v>43830</v>
      </c>
      <c r="F26" s="18">
        <f t="shared" si="0"/>
        <v>1572.6315789473683</v>
      </c>
      <c r="G26" s="13"/>
      <c r="H26" s="6">
        <f t="shared" si="1"/>
        <v>0.57894736842105265</v>
      </c>
    </row>
    <row r="27" spans="4:9" x14ac:dyDescent="0.45">
      <c r="D27" s="25"/>
      <c r="E27" s="1">
        <v>43831</v>
      </c>
      <c r="F27" s="18">
        <f t="shared" si="0"/>
        <v>1638.1578947368421</v>
      </c>
      <c r="G27" s="13"/>
      <c r="H27" s="6">
        <f t="shared" si="1"/>
        <v>0.56140350877192979</v>
      </c>
    </row>
    <row r="28" spans="4:9" x14ac:dyDescent="0.45">
      <c r="D28" s="24" t="s">
        <v>3</v>
      </c>
      <c r="E28" s="1">
        <v>43832</v>
      </c>
      <c r="F28" s="18">
        <f t="shared" si="0"/>
        <v>1703.6842105263158</v>
      </c>
      <c r="G28" s="13"/>
      <c r="H28" s="6">
        <f t="shared" si="1"/>
        <v>0.54385964912280693</v>
      </c>
    </row>
    <row r="29" spans="4:9" x14ac:dyDescent="0.45">
      <c r="D29" s="24"/>
      <c r="E29" s="1">
        <v>43833</v>
      </c>
      <c r="F29" s="18">
        <f t="shared" si="0"/>
        <v>1769.2105263157896</v>
      </c>
      <c r="G29" s="13"/>
      <c r="H29" s="6">
        <f t="shared" si="1"/>
        <v>0.52631578947368418</v>
      </c>
    </row>
    <row r="30" spans="4:9" x14ac:dyDescent="0.45">
      <c r="D30" s="24"/>
      <c r="E30" s="1">
        <v>43834</v>
      </c>
      <c r="F30" s="18">
        <f t="shared" si="0"/>
        <v>1834.7368421052631</v>
      </c>
      <c r="G30" s="13"/>
      <c r="H30" s="6">
        <f t="shared" si="1"/>
        <v>0.50877192982456143</v>
      </c>
    </row>
    <row r="31" spans="4:9" x14ac:dyDescent="0.45">
      <c r="D31" s="24"/>
      <c r="E31" s="1">
        <v>43835</v>
      </c>
      <c r="F31" s="18">
        <f t="shared" si="0"/>
        <v>1900.2631578947369</v>
      </c>
      <c r="G31" s="13"/>
      <c r="H31" s="6">
        <f t="shared" si="1"/>
        <v>0.49122807017543857</v>
      </c>
    </row>
    <row r="32" spans="4:9" x14ac:dyDescent="0.45">
      <c r="D32" s="25"/>
      <c r="E32" s="1">
        <v>43836</v>
      </c>
      <c r="F32" s="18">
        <f t="shared" si="0"/>
        <v>1965.7894736842106</v>
      </c>
      <c r="G32" s="13"/>
      <c r="H32" s="6">
        <f t="shared" si="1"/>
        <v>0.47368421052631571</v>
      </c>
    </row>
    <row r="33" spans="4:8" x14ac:dyDescent="0.45">
      <c r="D33" s="25"/>
      <c r="E33" s="1">
        <v>43837</v>
      </c>
      <c r="F33" s="18">
        <f t="shared" si="0"/>
        <v>2031.3157894736842</v>
      </c>
      <c r="G33" s="13"/>
      <c r="H33" s="6">
        <f t="shared" si="1"/>
        <v>0.45614035087719296</v>
      </c>
    </row>
    <row r="34" spans="4:8" x14ac:dyDescent="0.45">
      <c r="D34" s="25"/>
      <c r="E34" s="1">
        <v>43838</v>
      </c>
      <c r="F34" s="18">
        <f t="shared" si="0"/>
        <v>2096.8421052631579</v>
      </c>
      <c r="G34" s="13"/>
      <c r="H34" s="6">
        <f t="shared" si="1"/>
        <v>0.43859649122807021</v>
      </c>
    </row>
    <row r="35" spans="4:8" x14ac:dyDescent="0.45">
      <c r="D35" s="25"/>
      <c r="E35" s="1">
        <v>43839</v>
      </c>
      <c r="F35" s="18">
        <f t="shared" ref="F35:F59" si="3">(Total_Pages)/COUNT($E$3:$E$59)*(E35-$E$3+1)</f>
        <v>2162.3684210526317</v>
      </c>
      <c r="G35" s="13"/>
      <c r="H35" s="6">
        <f t="shared" ref="H35:H59" si="4">1-(F35/Total_Pages)</f>
        <v>0.42105263157894735</v>
      </c>
    </row>
    <row r="36" spans="4:8" x14ac:dyDescent="0.45">
      <c r="D36" s="25"/>
      <c r="E36" s="1">
        <v>43840</v>
      </c>
      <c r="F36" s="18">
        <f t="shared" si="3"/>
        <v>2227.8947368421054</v>
      </c>
      <c r="G36" s="13"/>
      <c r="H36" s="6">
        <f t="shared" si="4"/>
        <v>0.40350877192982448</v>
      </c>
    </row>
    <row r="37" spans="4:8" x14ac:dyDescent="0.45">
      <c r="D37" s="25"/>
      <c r="E37" s="1">
        <v>43841</v>
      </c>
      <c r="F37" s="18">
        <f t="shared" si="3"/>
        <v>2293.4210526315792</v>
      </c>
      <c r="G37" s="13"/>
      <c r="H37" s="6">
        <f t="shared" si="4"/>
        <v>0.38596491228070173</v>
      </c>
    </row>
    <row r="38" spans="4:8" x14ac:dyDescent="0.45">
      <c r="D38" s="25"/>
      <c r="E38" s="1">
        <v>43842</v>
      </c>
      <c r="F38" s="18">
        <f t="shared" si="3"/>
        <v>2358.9473684210525</v>
      </c>
      <c r="G38" s="13"/>
      <c r="H38" s="6">
        <f t="shared" si="4"/>
        <v>0.36842105263157898</v>
      </c>
    </row>
    <row r="39" spans="4:8" x14ac:dyDescent="0.45">
      <c r="D39" s="25"/>
      <c r="E39" s="1">
        <v>43843</v>
      </c>
      <c r="F39" s="18">
        <f t="shared" si="3"/>
        <v>2424.4736842105262</v>
      </c>
      <c r="G39" s="13"/>
      <c r="H39" s="6">
        <f t="shared" si="4"/>
        <v>0.35087719298245612</v>
      </c>
    </row>
    <row r="40" spans="4:8" x14ac:dyDescent="0.45">
      <c r="D40" s="25"/>
      <c r="E40" s="1">
        <v>43844</v>
      </c>
      <c r="F40" s="18">
        <f t="shared" si="3"/>
        <v>2490</v>
      </c>
      <c r="G40" s="13"/>
      <c r="H40" s="6">
        <f t="shared" si="4"/>
        <v>0.33333333333333337</v>
      </c>
    </row>
    <row r="41" spans="4:8" x14ac:dyDescent="0.45">
      <c r="D41" s="25"/>
      <c r="E41" s="1">
        <v>43845</v>
      </c>
      <c r="F41" s="18">
        <f t="shared" si="3"/>
        <v>2555.5263157894738</v>
      </c>
      <c r="G41" s="13"/>
      <c r="H41" s="6">
        <f t="shared" si="4"/>
        <v>0.31578947368421051</v>
      </c>
    </row>
    <row r="42" spans="4:8" x14ac:dyDescent="0.45">
      <c r="D42" s="25"/>
      <c r="E42" s="1">
        <v>43846</v>
      </c>
      <c r="F42" s="18">
        <f t="shared" si="3"/>
        <v>2621.0526315789475</v>
      </c>
      <c r="G42" s="13"/>
      <c r="H42" s="6">
        <f t="shared" si="4"/>
        <v>0.29824561403508765</v>
      </c>
    </row>
    <row r="43" spans="4:8" x14ac:dyDescent="0.45">
      <c r="D43" s="25"/>
      <c r="E43" s="1">
        <v>43847</v>
      </c>
      <c r="F43" s="18">
        <f t="shared" si="3"/>
        <v>2686.5789473684213</v>
      </c>
      <c r="G43" s="13"/>
      <c r="H43" s="6">
        <f t="shared" si="4"/>
        <v>0.2807017543859649</v>
      </c>
    </row>
    <row r="44" spans="4:8" x14ac:dyDescent="0.45">
      <c r="D44" s="25"/>
      <c r="E44" s="1">
        <v>43848</v>
      </c>
      <c r="F44" s="18">
        <f t="shared" si="3"/>
        <v>2752.1052631578946</v>
      </c>
      <c r="G44" s="13"/>
      <c r="H44" s="6">
        <f t="shared" si="4"/>
        <v>0.26315789473684215</v>
      </c>
    </row>
    <row r="45" spans="4:8" x14ac:dyDescent="0.45">
      <c r="D45" s="25"/>
      <c r="E45" s="1">
        <v>43849</v>
      </c>
      <c r="F45" s="18">
        <f t="shared" si="3"/>
        <v>2817.6315789473683</v>
      </c>
      <c r="G45" s="13"/>
      <c r="H45" s="6">
        <f t="shared" si="4"/>
        <v>0.24561403508771928</v>
      </c>
    </row>
    <row r="46" spans="4:8" x14ac:dyDescent="0.45">
      <c r="D46" s="25"/>
      <c r="E46" s="1">
        <v>43850</v>
      </c>
      <c r="F46" s="18">
        <f t="shared" si="3"/>
        <v>2883.1578947368421</v>
      </c>
      <c r="G46" s="13"/>
      <c r="H46" s="6">
        <f t="shared" si="4"/>
        <v>0.22807017543859653</v>
      </c>
    </row>
    <row r="47" spans="4:8" x14ac:dyDescent="0.45">
      <c r="D47" s="25"/>
      <c r="E47" s="1">
        <v>43851</v>
      </c>
      <c r="F47" s="18">
        <f t="shared" si="3"/>
        <v>2948.6842105263158</v>
      </c>
      <c r="G47" s="13"/>
      <c r="H47" s="6">
        <f t="shared" si="4"/>
        <v>0.21052631578947367</v>
      </c>
    </row>
    <row r="48" spans="4:8" x14ac:dyDescent="0.45">
      <c r="D48" s="25"/>
      <c r="E48" s="1">
        <v>43852</v>
      </c>
      <c r="F48" s="18">
        <f t="shared" si="3"/>
        <v>3014.2105263157896</v>
      </c>
      <c r="G48" s="13"/>
      <c r="H48" s="6">
        <f t="shared" si="4"/>
        <v>0.19298245614035081</v>
      </c>
    </row>
    <row r="49" spans="4:8" x14ac:dyDescent="0.45">
      <c r="D49" s="25"/>
      <c r="E49" s="1">
        <v>43853</v>
      </c>
      <c r="F49" s="18">
        <f t="shared" si="3"/>
        <v>3079.7368421052633</v>
      </c>
      <c r="G49" s="13"/>
      <c r="H49" s="6">
        <f t="shared" si="4"/>
        <v>0.17543859649122806</v>
      </c>
    </row>
    <row r="50" spans="4:8" x14ac:dyDescent="0.45">
      <c r="D50" s="25"/>
      <c r="E50" s="1">
        <v>43854</v>
      </c>
      <c r="F50" s="18">
        <f t="shared" si="3"/>
        <v>3145.2631578947367</v>
      </c>
      <c r="G50" s="13"/>
      <c r="H50" s="6">
        <f t="shared" si="4"/>
        <v>0.15789473684210531</v>
      </c>
    </row>
    <row r="51" spans="4:8" x14ac:dyDescent="0.45">
      <c r="D51" s="25"/>
      <c r="E51" s="1">
        <v>43855</v>
      </c>
      <c r="F51" s="18">
        <f t="shared" si="3"/>
        <v>3210.7894736842104</v>
      </c>
      <c r="G51" s="13"/>
      <c r="H51" s="6">
        <f t="shared" si="4"/>
        <v>0.14035087719298245</v>
      </c>
    </row>
    <row r="52" spans="4:8" x14ac:dyDescent="0.45">
      <c r="D52" s="25"/>
      <c r="E52" s="1">
        <v>43856</v>
      </c>
      <c r="F52" s="18">
        <f t="shared" si="3"/>
        <v>3276.3157894736842</v>
      </c>
      <c r="G52" s="13"/>
      <c r="H52" s="6">
        <f t="shared" si="4"/>
        <v>0.1228070175438597</v>
      </c>
    </row>
    <row r="53" spans="4:8" x14ac:dyDescent="0.45">
      <c r="D53" s="25"/>
      <c r="E53" s="1">
        <v>43857</v>
      </c>
      <c r="F53" s="18">
        <f t="shared" si="3"/>
        <v>3341.8421052631579</v>
      </c>
      <c r="G53" s="13"/>
      <c r="H53" s="6">
        <f t="shared" si="4"/>
        <v>0.10526315789473684</v>
      </c>
    </row>
    <row r="54" spans="4:8" x14ac:dyDescent="0.45">
      <c r="D54" s="25"/>
      <c r="E54" s="1">
        <v>43858</v>
      </c>
      <c r="F54" s="18">
        <f t="shared" si="3"/>
        <v>3407.3684210526317</v>
      </c>
      <c r="G54" s="13"/>
      <c r="H54" s="6">
        <f t="shared" si="4"/>
        <v>8.7719298245613975E-2</v>
      </c>
    </row>
    <row r="55" spans="4:8" x14ac:dyDescent="0.45">
      <c r="D55" s="25"/>
      <c r="E55" s="1">
        <v>43859</v>
      </c>
      <c r="F55" s="18">
        <f t="shared" si="3"/>
        <v>3472.8947368421054</v>
      </c>
      <c r="G55" s="13"/>
      <c r="H55" s="6">
        <f t="shared" si="4"/>
        <v>7.0175438596491224E-2</v>
      </c>
    </row>
    <row r="56" spans="4:8" x14ac:dyDescent="0.45">
      <c r="D56" s="25"/>
      <c r="E56" s="1">
        <v>43860</v>
      </c>
      <c r="F56" s="18">
        <f t="shared" si="3"/>
        <v>3538.4210526315792</v>
      </c>
      <c r="G56" s="13"/>
      <c r="H56" s="6">
        <f t="shared" si="4"/>
        <v>5.2631578947368363E-2</v>
      </c>
    </row>
    <row r="57" spans="4:8" x14ac:dyDescent="0.45">
      <c r="D57" s="25"/>
      <c r="E57" s="1">
        <v>43861</v>
      </c>
      <c r="F57" s="18">
        <f t="shared" si="3"/>
        <v>3603.9473684210525</v>
      </c>
      <c r="G57" s="13"/>
      <c r="H57" s="6">
        <f t="shared" si="4"/>
        <v>3.5087719298245612E-2</v>
      </c>
    </row>
    <row r="58" spans="4:8" x14ac:dyDescent="0.45">
      <c r="D58" s="25"/>
      <c r="E58" s="1">
        <v>43862</v>
      </c>
      <c r="F58" s="18">
        <f t="shared" si="3"/>
        <v>3669.4736842105262</v>
      </c>
      <c r="G58" s="13"/>
      <c r="H58" s="6">
        <f t="shared" si="4"/>
        <v>1.7543859649122862E-2</v>
      </c>
    </row>
    <row r="59" spans="4:8" x14ac:dyDescent="0.45">
      <c r="D59" s="25"/>
      <c r="E59" s="1">
        <v>43863</v>
      </c>
      <c r="F59" s="18">
        <f t="shared" si="3"/>
        <v>3735</v>
      </c>
      <c r="G59" s="13"/>
      <c r="H59" s="6">
        <f t="shared" si="4"/>
        <v>0</v>
      </c>
    </row>
    <row r="60" spans="4:8" x14ac:dyDescent="0.45">
      <c r="E60" s="7"/>
    </row>
    <row r="61" spans="4:8" x14ac:dyDescent="0.45">
      <c r="E61" s="7"/>
    </row>
    <row r="62" spans="4:8" x14ac:dyDescent="0.45">
      <c r="E62" s="7"/>
    </row>
  </sheetData>
  <mergeCells count="7">
    <mergeCell ref="A1:B1"/>
    <mergeCell ref="D1:G1"/>
    <mergeCell ref="D16:D22"/>
    <mergeCell ref="D28:D31"/>
    <mergeCell ref="D32:D59"/>
    <mergeCell ref="D23:D27"/>
    <mergeCell ref="D3:D15"/>
  </mergeCells>
  <dataValidations count="2">
    <dataValidation type="whole" allowBlank="1" showInputMessage="1" showErrorMessage="1" sqref="B4" xr:uid="{048A910C-8155-497D-8017-29E8662BA98C}">
      <formula1>99</formula1>
      <formula2>652</formula2>
    </dataValidation>
    <dataValidation type="whole" allowBlank="1" showInputMessage="1" showErrorMessage="1" sqref="B2" xr:uid="{3BAFC225-53E6-4749-AC07-2E437AD95531}">
      <formula1>1</formula1>
      <formula2>5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97442D-963B-499A-9066-0B1AE74619CE}">
          <x14:formula1>
            <xm:f>backend!$A$2:$A$3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D275-DAF3-4D61-8040-B7C860B54327}">
  <dimension ref="A1:B12"/>
  <sheetViews>
    <sheetView workbookViewId="0">
      <selection activeCell="B12" sqref="B12"/>
    </sheetView>
  </sheetViews>
  <sheetFormatPr baseColWidth="10" defaultColWidth="9.06640625" defaultRowHeight="14.25" x14ac:dyDescent="0.45"/>
  <cols>
    <col min="1" max="1" width="13.46484375" bestFit="1" customWidth="1"/>
    <col min="2" max="2" width="4.73046875" bestFit="1" customWidth="1"/>
  </cols>
  <sheetData>
    <row r="1" spans="1:2" x14ac:dyDescent="0.45">
      <c r="A1" t="s">
        <v>6</v>
      </c>
    </row>
    <row r="2" spans="1:2" x14ac:dyDescent="0.45">
      <c r="A2" t="s">
        <v>7</v>
      </c>
    </row>
    <row r="3" spans="1:2" x14ac:dyDescent="0.45">
      <c r="A3" t="s">
        <v>8</v>
      </c>
    </row>
    <row r="5" spans="1:2" x14ac:dyDescent="0.45">
      <c r="A5" t="s">
        <v>16</v>
      </c>
      <c r="B5">
        <v>154</v>
      </c>
    </row>
    <row r="6" spans="1:2" x14ac:dyDescent="0.45">
      <c r="A6" t="s">
        <v>17</v>
      </c>
      <c r="B6">
        <v>98</v>
      </c>
    </row>
    <row r="8" spans="1:2" x14ac:dyDescent="0.45">
      <c r="A8" t="s">
        <v>12</v>
      </c>
      <c r="B8">
        <v>652</v>
      </c>
    </row>
    <row r="9" spans="1:2" x14ac:dyDescent="0.45">
      <c r="A9" t="s">
        <v>13</v>
      </c>
      <c r="B9">
        <v>347</v>
      </c>
    </row>
    <row r="11" spans="1:2" x14ac:dyDescent="0.45">
      <c r="A11" t="s">
        <v>15</v>
      </c>
      <c r="B11">
        <f>GL_Pages-(GL_Start_Pages)+CL_Pages-(CL_Start_Pages)</f>
        <v>747</v>
      </c>
    </row>
    <row r="12" spans="1:2" x14ac:dyDescent="0.45">
      <c r="A12" t="s">
        <v>0</v>
      </c>
      <c r="B12">
        <f>Total_Line_Pages*5</f>
        <v>3735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13</vt:i4>
      </vt:variant>
    </vt:vector>
  </HeadingPairs>
  <TitlesOfParts>
    <vt:vector size="16" baseType="lpstr">
      <vt:lpstr>graphs</vt:lpstr>
      <vt:lpstr>data</vt:lpstr>
      <vt:lpstr>backend</vt:lpstr>
      <vt:lpstr>CL_Pages</vt:lpstr>
      <vt:lpstr>CL_Start_Pages</vt:lpstr>
      <vt:lpstr>Current_Book</vt:lpstr>
      <vt:lpstr>Current_Line</vt:lpstr>
      <vt:lpstr>Current_Page</vt:lpstr>
      <vt:lpstr>GL_Pages</vt:lpstr>
      <vt:lpstr>GL_Start_Pages</vt:lpstr>
      <vt:lpstr>Line_Pages_Completed</vt:lpstr>
      <vt:lpstr>Line_Pages_Remaining</vt:lpstr>
      <vt:lpstr>Total_Line_Pages</vt:lpstr>
      <vt:lpstr>Total_Pages</vt:lpstr>
      <vt:lpstr>Total_Pages_Completed</vt:lpstr>
      <vt:lpstr>Total_Pages_Remaining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Daniel W. Hieber</cp:lastModifiedBy>
  <dcterms:created xsi:type="dcterms:W3CDTF">2019-12-11T00:16:39Z</dcterms:created>
  <dcterms:modified xsi:type="dcterms:W3CDTF">2020-06-15T18:39:49Z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7ebcae91-cf55-429c-9ba0-046622acb8a7</vt:lpwstr>
  </property>
</Properties>
</file>