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99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27" i="1"/>
  <c r="L13" l="1"/>
  <c r="K10"/>
  <c r="I3"/>
  <c r="I2"/>
  <c r="I4"/>
  <c r="I5"/>
  <c r="I6"/>
  <c r="I7"/>
  <c r="I1"/>
  <c r="B7"/>
  <c r="B10" s="1"/>
  <c r="F18"/>
  <c r="D23"/>
  <c r="D22"/>
  <c r="D18"/>
  <c r="D17"/>
  <c r="F11"/>
  <c r="B18"/>
  <c r="B15"/>
  <c r="B3"/>
  <c r="B23" l="1"/>
  <c r="B22"/>
  <c r="B20"/>
  <c r="B17"/>
</calcChain>
</file>

<file path=xl/sharedStrings.xml><?xml version="1.0" encoding="utf-8"?>
<sst xmlns="http://schemas.openxmlformats.org/spreadsheetml/2006/main" count="15" uniqueCount="15">
  <si>
    <t>Prescaler</t>
  </si>
  <si>
    <t>Period(uS)</t>
  </si>
  <si>
    <t>Timer clk  (MHz)</t>
  </si>
  <si>
    <t>FOSC (MHz)</t>
  </si>
  <si>
    <t>RF CLK (MHz)</t>
  </si>
  <si>
    <t>RF period (uS)</t>
  </si>
  <si>
    <t>short</t>
  </si>
  <si>
    <t>long</t>
  </si>
  <si>
    <t>full bit</t>
  </si>
  <si>
    <t>sync high</t>
  </si>
  <si>
    <t>sync low</t>
  </si>
  <si>
    <t>interrupt fire</t>
  </si>
  <si>
    <t>PR2</t>
  </si>
  <si>
    <t>Postscaler</t>
  </si>
  <si>
    <t>software Postscaler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</si>
</sst>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B10" sqref="B10"/>
    </sheetView>
  </sheetViews>
  <sheetFormatPr defaultRowHeight="15"/>
  <cols>
    <col min="1" max="1" width="19" bestFit="1" customWidth="1"/>
    <col min="12" max="12" width="12" bestFit="1" customWidth="1"/>
  </cols>
  <sheetData>
    <row r="1" spans="1:12">
      <c r="A1" t="s">
        <v>3</v>
      </c>
      <c r="B1">
        <v>64</v>
      </c>
      <c r="H1">
        <v>4500</v>
      </c>
      <c r="I1">
        <f>H1/$B$9</f>
        <v>23.80952380952381</v>
      </c>
    </row>
    <row r="2" spans="1:12">
      <c r="H2">
        <v>2250</v>
      </c>
      <c r="I2">
        <f t="shared" ref="I2:I7" si="0">H2/$B$9</f>
        <v>11.904761904761905</v>
      </c>
    </row>
    <row r="3" spans="1:12">
      <c r="A3" t="s">
        <v>2</v>
      </c>
      <c r="B3">
        <f>B1/4</f>
        <v>16</v>
      </c>
      <c r="H3">
        <v>281</v>
      </c>
      <c r="I3">
        <f>H3/$B$9</f>
        <v>1.4867724867724867</v>
      </c>
    </row>
    <row r="4" spans="1:12">
      <c r="A4" t="s">
        <v>0</v>
      </c>
      <c r="B4">
        <v>16</v>
      </c>
      <c r="H4">
        <v>844</v>
      </c>
      <c r="I4">
        <f t="shared" si="0"/>
        <v>4.465608465608466</v>
      </c>
    </row>
    <row r="5" spans="1:12">
      <c r="A5" t="s">
        <v>13</v>
      </c>
      <c r="B5">
        <v>15</v>
      </c>
      <c r="H5">
        <v>20000</v>
      </c>
      <c r="I5">
        <f t="shared" si="0"/>
        <v>105.82010582010582</v>
      </c>
    </row>
    <row r="6" spans="1:12">
      <c r="A6" t="s">
        <v>14</v>
      </c>
      <c r="B6">
        <v>4</v>
      </c>
      <c r="H6">
        <v>1125</v>
      </c>
      <c r="I6">
        <f t="shared" si="0"/>
        <v>5.9523809523809526</v>
      </c>
    </row>
    <row r="7" spans="1:12">
      <c r="A7" t="s">
        <v>1</v>
      </c>
      <c r="B7">
        <f>1/(B3/(B4*B5*B6))</f>
        <v>60</v>
      </c>
      <c r="H7">
        <v>47500</v>
      </c>
      <c r="I7">
        <f t="shared" si="0"/>
        <v>251.32275132275132</v>
      </c>
    </row>
    <row r="9" spans="1:12">
      <c r="A9" t="s">
        <v>12</v>
      </c>
      <c r="B9">
        <v>189</v>
      </c>
    </row>
    <row r="10" spans="1:12">
      <c r="A10" t="s">
        <v>11</v>
      </c>
      <c r="B10">
        <f>B7*B9</f>
        <v>11340</v>
      </c>
      <c r="K10">
        <f>1/(B10*10^-6)</f>
        <v>88.183421516754848</v>
      </c>
    </row>
    <row r="11" spans="1:12">
      <c r="F11">
        <f>356/32</f>
        <v>11.125</v>
      </c>
    </row>
    <row r="13" spans="1:12">
      <c r="A13" t="s">
        <v>4</v>
      </c>
      <c r="B13">
        <v>0.55000000000000004</v>
      </c>
      <c r="L13">
        <f>1/38000</f>
        <v>2.6315789473684212E-5</v>
      </c>
    </row>
    <row r="15" spans="1:12">
      <c r="A15" t="s">
        <v>5</v>
      </c>
      <c r="B15">
        <f>1/B13</f>
        <v>1.8181818181818181</v>
      </c>
    </row>
    <row r="17" spans="1:9">
      <c r="A17" t="s">
        <v>6</v>
      </c>
      <c r="B17">
        <f>B15*128</f>
        <v>232.72727272727272</v>
      </c>
      <c r="C17">
        <v>1</v>
      </c>
      <c r="D17">
        <f>128*C17</f>
        <v>128</v>
      </c>
    </row>
    <row r="18" spans="1:9">
      <c r="A18" t="s">
        <v>7</v>
      </c>
      <c r="B18">
        <f>B15*384</f>
        <v>698.18181818181813</v>
      </c>
      <c r="C18">
        <v>3</v>
      </c>
      <c r="D18">
        <f>128*C18</f>
        <v>384</v>
      </c>
      <c r="F18">
        <f>24*10</f>
        <v>240</v>
      </c>
    </row>
    <row r="20" spans="1:9">
      <c r="A20" t="s">
        <v>8</v>
      </c>
      <c r="B20">
        <f>B15*1024</f>
        <v>1861.8181818181818</v>
      </c>
    </row>
    <row r="22" spans="1:9">
      <c r="A22" t="s">
        <v>9</v>
      </c>
      <c r="B22">
        <f>B15*128</f>
        <v>232.72727272727272</v>
      </c>
      <c r="C22">
        <v>1</v>
      </c>
      <c r="D22">
        <f>C22*128</f>
        <v>128</v>
      </c>
    </row>
    <row r="23" spans="1:9">
      <c r="A23" t="s">
        <v>10</v>
      </c>
      <c r="B23">
        <f>B15*4096</f>
        <v>7447.272727272727</v>
      </c>
      <c r="C23">
        <v>32</v>
      </c>
      <c r="D23">
        <f>C23*128</f>
        <v>4096</v>
      </c>
    </row>
    <row r="27" spans="1:9">
      <c r="I27">
        <f>1/5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dwhitfield</dc:creator>
  <cp:lastModifiedBy>dwhitfield</cp:lastModifiedBy>
  <dcterms:created xsi:type="dcterms:W3CDTF">2015-03-14T00:49:19Z</dcterms:created>
  <dcterms:modified xsi:type="dcterms:W3CDTF">2015-04-10T19:58:38Z</dcterms:modified>
</cp:coreProperties>
</file>