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Dimunaz Group\Data PL\"/>
    </mc:Choice>
  </mc:AlternateContent>
  <xr:revisionPtr revIDLastSave="0" documentId="13_ncr:1_{F279B78F-FAAC-4EFC-8946-0D2BC20FBF10}" xr6:coauthVersionLast="47" xr6:coauthVersionMax="47" xr10:uidLastSave="{00000000-0000-0000-0000-000000000000}"/>
  <bookViews>
    <workbookView xWindow="4605" yWindow="1140" windowWidth="14850" windowHeight="12600" xr2:uid="{00000000-000D-0000-FFFF-FFFF00000000}"/>
  </bookViews>
  <sheets>
    <sheet name="Web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0" i="1" l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29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2" i="2"/>
  <c r="H30" i="1"/>
  <c r="N30" i="1" s="1"/>
  <c r="H31" i="1"/>
  <c r="N31" i="1" s="1"/>
  <c r="H32" i="1"/>
  <c r="L32" i="1" s="1"/>
  <c r="H33" i="1"/>
  <c r="N33" i="1" s="1"/>
  <c r="H34" i="1"/>
  <c r="N34" i="1" s="1"/>
  <c r="H35" i="1"/>
  <c r="K35" i="1" s="1"/>
  <c r="H36" i="1"/>
  <c r="L36" i="1" s="1"/>
  <c r="H37" i="1"/>
  <c r="M37" i="1" s="1"/>
  <c r="H38" i="1"/>
  <c r="N38" i="1" s="1"/>
  <c r="H39" i="1"/>
  <c r="N39" i="1" s="1"/>
  <c r="H40" i="1"/>
  <c r="J40" i="1" s="1"/>
  <c r="H41" i="1"/>
  <c r="N41" i="1" s="1"/>
  <c r="H42" i="1"/>
  <c r="K42" i="1" s="1"/>
  <c r="H43" i="1"/>
  <c r="L43" i="1" s="1"/>
  <c r="H44" i="1"/>
  <c r="L44" i="1" s="1"/>
  <c r="H45" i="1"/>
  <c r="M45" i="1" s="1"/>
  <c r="H46" i="1"/>
  <c r="N46" i="1" s="1"/>
  <c r="H47" i="1"/>
  <c r="N47" i="1" s="1"/>
  <c r="H48" i="1"/>
  <c r="K48" i="1" s="1"/>
  <c r="H49" i="1"/>
  <c r="L49" i="1" s="1"/>
  <c r="H50" i="1"/>
  <c r="N50" i="1" s="1"/>
  <c r="H51" i="1"/>
  <c r="K51" i="1" s="1"/>
  <c r="H52" i="1"/>
  <c r="L52" i="1" s="1"/>
  <c r="H53" i="1"/>
  <c r="L53" i="1" s="1"/>
  <c r="H54" i="1"/>
  <c r="M54" i="1" s="1"/>
  <c r="H55" i="1"/>
  <c r="N55" i="1" s="1"/>
  <c r="H56" i="1"/>
  <c r="N56" i="1" s="1"/>
  <c r="H57" i="1"/>
  <c r="L57" i="1" s="1"/>
  <c r="H58" i="1"/>
  <c r="K58" i="1" s="1"/>
  <c r="H59" i="1"/>
  <c r="N59" i="1" s="1"/>
  <c r="H60" i="1"/>
  <c r="K60" i="1" s="1"/>
  <c r="H61" i="1"/>
  <c r="L61" i="1" s="1"/>
  <c r="H62" i="1"/>
  <c r="L62" i="1" s="1"/>
  <c r="H63" i="1"/>
  <c r="N63" i="1" s="1"/>
  <c r="H64" i="1"/>
  <c r="N64" i="1" s="1"/>
  <c r="H65" i="1"/>
  <c r="N65" i="1" s="1"/>
  <c r="H66" i="1"/>
  <c r="N66" i="1" s="1"/>
  <c r="H67" i="1"/>
  <c r="J67" i="1" s="1"/>
  <c r="H68" i="1"/>
  <c r="J68" i="1" s="1"/>
  <c r="H69" i="1"/>
  <c r="J69" i="1" s="1"/>
  <c r="H70" i="1"/>
  <c r="N70" i="1" s="1"/>
  <c r="H71" i="1"/>
  <c r="L71" i="1" s="1"/>
  <c r="H72" i="1"/>
  <c r="L72" i="1" s="1"/>
  <c r="H73" i="1"/>
  <c r="M73" i="1" s="1"/>
  <c r="H74" i="1"/>
  <c r="N74" i="1" s="1"/>
  <c r="H75" i="1"/>
  <c r="N75" i="1" s="1"/>
  <c r="H76" i="1"/>
  <c r="N76" i="1" s="1"/>
  <c r="H77" i="1"/>
  <c r="N77" i="1" s="1"/>
  <c r="H78" i="1"/>
  <c r="N78" i="1" s="1"/>
  <c r="H79" i="1"/>
  <c r="K79" i="1" s="1"/>
  <c r="H80" i="1"/>
  <c r="K80" i="1" s="1"/>
  <c r="H81" i="1"/>
  <c r="N81" i="1" s="1"/>
  <c r="H82" i="1"/>
  <c r="K82" i="1" s="1"/>
  <c r="H83" i="1"/>
  <c r="L83" i="1" s="1"/>
  <c r="H84" i="1"/>
  <c r="L84" i="1" s="1"/>
  <c r="H85" i="1"/>
  <c r="M85" i="1" s="1"/>
  <c r="H86" i="1"/>
  <c r="N86" i="1" s="1"/>
  <c r="H29" i="1"/>
  <c r="N29" i="1" s="1"/>
  <c r="C31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30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29" i="1"/>
  <c r="N60" i="1" l="1"/>
  <c r="M34" i="1"/>
  <c r="K34" i="1"/>
  <c r="L34" i="1"/>
  <c r="M59" i="1"/>
  <c r="K41" i="1"/>
  <c r="L35" i="1"/>
  <c r="M60" i="1"/>
  <c r="M35" i="1"/>
  <c r="N61" i="1"/>
  <c r="N35" i="1"/>
  <c r="J81" i="1"/>
  <c r="L82" i="1"/>
  <c r="M84" i="1"/>
  <c r="M53" i="1"/>
  <c r="N85" i="1"/>
  <c r="N54" i="1"/>
  <c r="J70" i="1"/>
  <c r="L81" i="1"/>
  <c r="M83" i="1"/>
  <c r="M52" i="1"/>
  <c r="N84" i="1"/>
  <c r="N53" i="1"/>
  <c r="J59" i="1"/>
  <c r="M82" i="1"/>
  <c r="M51" i="1"/>
  <c r="N83" i="1"/>
  <c r="N52" i="1"/>
  <c r="J50" i="1"/>
  <c r="L70" i="1"/>
  <c r="M81" i="1"/>
  <c r="M50" i="1"/>
  <c r="N82" i="1"/>
  <c r="N51" i="1"/>
  <c r="J41" i="1"/>
  <c r="L60" i="1"/>
  <c r="M72" i="1"/>
  <c r="M44" i="1"/>
  <c r="N73" i="1"/>
  <c r="N45" i="1"/>
  <c r="J34" i="1"/>
  <c r="L59" i="1"/>
  <c r="M71" i="1"/>
  <c r="M43" i="1"/>
  <c r="N72" i="1"/>
  <c r="N44" i="1"/>
  <c r="K81" i="1"/>
  <c r="L51" i="1"/>
  <c r="M42" i="1"/>
  <c r="N71" i="1"/>
  <c r="N43" i="1"/>
  <c r="K70" i="1"/>
  <c r="L50" i="1"/>
  <c r="M70" i="1"/>
  <c r="M41" i="1"/>
  <c r="N42" i="1"/>
  <c r="K59" i="1"/>
  <c r="L42" i="1"/>
  <c r="M62" i="1"/>
  <c r="N37" i="1"/>
  <c r="K50" i="1"/>
  <c r="L41" i="1"/>
  <c r="M61" i="1"/>
  <c r="M36" i="1"/>
  <c r="N62" i="1"/>
  <c r="J58" i="1"/>
  <c r="J57" i="1"/>
  <c r="K68" i="1"/>
  <c r="K49" i="1"/>
  <c r="K32" i="1"/>
  <c r="L80" i="1"/>
  <c r="L69" i="1"/>
  <c r="L58" i="1"/>
  <c r="L33" i="1"/>
  <c r="N36" i="1"/>
  <c r="K69" i="1"/>
  <c r="K40" i="1"/>
  <c r="J48" i="1"/>
  <c r="L79" i="1"/>
  <c r="J77" i="1"/>
  <c r="J66" i="1"/>
  <c r="J47" i="1"/>
  <c r="J39" i="1"/>
  <c r="K77" i="1"/>
  <c r="K66" i="1"/>
  <c r="K47" i="1"/>
  <c r="K39" i="1"/>
  <c r="L78" i="1"/>
  <c r="L67" i="1"/>
  <c r="L48" i="1"/>
  <c r="M80" i="1"/>
  <c r="M69" i="1"/>
  <c r="M58" i="1"/>
  <c r="M33" i="1"/>
  <c r="J80" i="1"/>
  <c r="J33" i="1"/>
  <c r="K33" i="1"/>
  <c r="J32" i="1"/>
  <c r="K78" i="1"/>
  <c r="J76" i="1"/>
  <c r="J65" i="1"/>
  <c r="J56" i="1"/>
  <c r="J31" i="1"/>
  <c r="K76" i="1"/>
  <c r="K65" i="1"/>
  <c r="K56" i="1"/>
  <c r="K31" i="1"/>
  <c r="L77" i="1"/>
  <c r="L66" i="1"/>
  <c r="L47" i="1"/>
  <c r="L39" i="1"/>
  <c r="M79" i="1"/>
  <c r="M68" i="1"/>
  <c r="M57" i="1"/>
  <c r="M49" i="1"/>
  <c r="M40" i="1"/>
  <c r="M32" i="1"/>
  <c r="N80" i="1"/>
  <c r="N69" i="1"/>
  <c r="N58" i="1"/>
  <c r="J49" i="1"/>
  <c r="J29" i="1"/>
  <c r="J75" i="1"/>
  <c r="J64" i="1"/>
  <c r="J46" i="1"/>
  <c r="J30" i="1"/>
  <c r="K75" i="1"/>
  <c r="K64" i="1"/>
  <c r="K46" i="1"/>
  <c r="K30" i="1"/>
  <c r="L76" i="1"/>
  <c r="L65" i="1"/>
  <c r="L56" i="1"/>
  <c r="L31" i="1"/>
  <c r="M78" i="1"/>
  <c r="M67" i="1"/>
  <c r="M48" i="1"/>
  <c r="N79" i="1"/>
  <c r="N68" i="1"/>
  <c r="N57" i="1"/>
  <c r="N49" i="1"/>
  <c r="N40" i="1"/>
  <c r="N32" i="1"/>
  <c r="J79" i="1"/>
  <c r="J78" i="1"/>
  <c r="L40" i="1"/>
  <c r="J86" i="1"/>
  <c r="J74" i="1"/>
  <c r="J63" i="1"/>
  <c r="J55" i="1"/>
  <c r="J38" i="1"/>
  <c r="K86" i="1"/>
  <c r="K74" i="1"/>
  <c r="K63" i="1"/>
  <c r="K55" i="1"/>
  <c r="K38" i="1"/>
  <c r="K29" i="1"/>
  <c r="L75" i="1"/>
  <c r="L64" i="1"/>
  <c r="L46" i="1"/>
  <c r="L30" i="1"/>
  <c r="M77" i="1"/>
  <c r="M66" i="1"/>
  <c r="M47" i="1"/>
  <c r="M39" i="1"/>
  <c r="N67" i="1"/>
  <c r="N48" i="1"/>
  <c r="L68" i="1"/>
  <c r="J85" i="1"/>
  <c r="J73" i="1"/>
  <c r="J54" i="1"/>
  <c r="J45" i="1"/>
  <c r="J37" i="1"/>
  <c r="K85" i="1"/>
  <c r="K73" i="1"/>
  <c r="K54" i="1"/>
  <c r="K45" i="1"/>
  <c r="K37" i="1"/>
  <c r="L86" i="1"/>
  <c r="L74" i="1"/>
  <c r="L63" i="1"/>
  <c r="L55" i="1"/>
  <c r="L38" i="1"/>
  <c r="L29" i="1"/>
  <c r="M76" i="1"/>
  <c r="M65" i="1"/>
  <c r="M56" i="1"/>
  <c r="M31" i="1"/>
  <c r="K67" i="1"/>
  <c r="J84" i="1"/>
  <c r="J72" i="1"/>
  <c r="J62" i="1"/>
  <c r="J53" i="1"/>
  <c r="J44" i="1"/>
  <c r="K84" i="1"/>
  <c r="K72" i="1"/>
  <c r="K62" i="1"/>
  <c r="K53" i="1"/>
  <c r="K44" i="1"/>
  <c r="L85" i="1"/>
  <c r="L73" i="1"/>
  <c r="L54" i="1"/>
  <c r="L45" i="1"/>
  <c r="L37" i="1"/>
  <c r="M29" i="1"/>
  <c r="M75" i="1"/>
  <c r="M64" i="1"/>
  <c r="M46" i="1"/>
  <c r="M30" i="1"/>
  <c r="K57" i="1"/>
  <c r="J83" i="1"/>
  <c r="J71" i="1"/>
  <c r="J61" i="1"/>
  <c r="J52" i="1"/>
  <c r="J43" i="1"/>
  <c r="J36" i="1"/>
  <c r="K83" i="1"/>
  <c r="K71" i="1"/>
  <c r="K61" i="1"/>
  <c r="K52" i="1"/>
  <c r="K43" i="1"/>
  <c r="K36" i="1"/>
  <c r="M86" i="1"/>
  <c r="M74" i="1"/>
  <c r="M63" i="1"/>
  <c r="M55" i="1"/>
  <c r="M38" i="1"/>
  <c r="J82" i="1"/>
  <c r="J60" i="1"/>
  <c r="J51" i="1"/>
  <c r="J42" i="1"/>
  <c r="J35" i="1"/>
</calcChain>
</file>

<file path=xl/sharedStrings.xml><?xml version="1.0" encoding="utf-8"?>
<sst xmlns="http://schemas.openxmlformats.org/spreadsheetml/2006/main" count="665" uniqueCount="202">
  <si>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</si>
  <si>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</si>
  <si>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</si>
  <si>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</si>
  <si>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</si>
  <si>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</si>
  <si>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</si>
  <si>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</si>
  <si>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</si>
  <si>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</si>
  <si>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</si>
  <si>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</si>
  <si>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</si>
  <si>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</si>
  <si>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</si>
  <si>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</si>
  <si>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</si>
  <si>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</si>
  <si>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</si>
  <si>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3 Diamonds</t>
  </si>
  <si>
    <t>N</t>
  </si>
  <si>
    <t>Y</t>
  </si>
  <si>
    <t>https://cdn1.codashop.com/S/content/common/images/denom-image/MLBB/100x100/50orless_MLBB_Diamonds.png</t>
  </si>
  <si>
    <t>5 Diamonds</t>
  </si>
  <si>
    <t>DF</t>
  </si>
  <si>
    <t>mli5</t>
  </si>
  <si>
    <t>10 Diamonds (9 + 1 Bonus)</t>
  </si>
  <si>
    <t>mli10</t>
  </si>
  <si>
    <t>12 Diamonds (11 + 1 Bonus)</t>
  </si>
  <si>
    <t>mli12</t>
  </si>
  <si>
    <t>14 Diamonds (13 + 1 Bonus)</t>
  </si>
  <si>
    <t>mli14</t>
  </si>
  <si>
    <t>18 Diamonds (17 + 1 Bonus)</t>
  </si>
  <si>
    <t>mli18</t>
  </si>
  <si>
    <t>19 Diamonds (17 + 2 Bonus)</t>
  </si>
  <si>
    <t>mli19</t>
  </si>
  <si>
    <t>28 Diamonds (25 + 3 Bonus)</t>
  </si>
  <si>
    <t>mli28</t>
  </si>
  <si>
    <t>36 Diamonds (33 + 3 Bonus)</t>
  </si>
  <si>
    <t>mli36</t>
  </si>
  <si>
    <t>https://cdn1.codashop.com/S/content/common/images/denom-image/MLBB/100x100/50ormore_MLBB_Diamonds.png</t>
  </si>
  <si>
    <t>44 Diamonds (40 + 4 Bonus)</t>
  </si>
  <si>
    <t>mli44</t>
  </si>
  <si>
    <t>59 Diamonds (53 + 6 Bonus)</t>
  </si>
  <si>
    <t>mli59</t>
  </si>
  <si>
    <t>74 Diamonds (67 + 7 Bonus)</t>
  </si>
  <si>
    <t>mli74</t>
  </si>
  <si>
    <t>85 Diamonds (77 + 8 Bonus)</t>
  </si>
  <si>
    <t>mli85</t>
  </si>
  <si>
    <t>Weekly Diamond Pass</t>
  </si>
  <si>
    <t>mlwp</t>
  </si>
  <si>
    <t>https://cdn1.codashop.com/S/content/common/images/denom-image/MLBB/100x100/MLBB_Weekly_Diamond_Pass.png</t>
  </si>
  <si>
    <t>170 Diamonds (154 + 16 Bonus)</t>
  </si>
  <si>
    <t>mli170</t>
  </si>
  <si>
    <t>https://cdn1.codashop.com/S/content/common/images/denom-image/MLBB/100x100/150orMore_MLBB_Diamonds.png</t>
  </si>
  <si>
    <t>222 Diamonds (200 + 22 Bonus)</t>
  </si>
  <si>
    <t>mli222</t>
  </si>
  <si>
    <t>240 Diamonds (217 + 23 Bonus)</t>
  </si>
  <si>
    <t>mli240</t>
  </si>
  <si>
    <t>277 Diamonds (250 + 27 Bonus)</t>
  </si>
  <si>
    <t>mli277</t>
  </si>
  <si>
    <t>296 Diamonds (256 + 40 Bonus)</t>
  </si>
  <si>
    <t>mli296</t>
  </si>
  <si>
    <t>370 Diamonds (333 + 37 Bonus)</t>
  </si>
  <si>
    <t>mli370</t>
  </si>
  <si>
    <t>408 Diamonds (367 + 41 Bonus)</t>
  </si>
  <si>
    <t>mli408</t>
  </si>
  <si>
    <t>568 Diamonds (503 + 65 Bonus)</t>
  </si>
  <si>
    <t>mli568</t>
  </si>
  <si>
    <t>https://cdn1.codashop.com/S/content/common/images/denom-image/MLBB/100x100/500orMore_MLBB_Diamonds.png</t>
  </si>
  <si>
    <t>Twillight Pass</t>
  </si>
  <si>
    <t>mltp</t>
  </si>
  <si>
    <t>https://cdn1.codashop.com/S/content/common/images/denom-image/MLBB/100x100/TwilightPass_MLBB.png</t>
  </si>
  <si>
    <t>875 Diamonds (774 + 101 Bonus)</t>
  </si>
  <si>
    <t>mli875</t>
  </si>
  <si>
    <t>966 Diamonds (836 + 130 Bonus)</t>
  </si>
  <si>
    <t>mli966</t>
  </si>
  <si>
    <t>2010 Diamonds (1708 + 302 Bonus)</t>
  </si>
  <si>
    <t>mli2010</t>
  </si>
  <si>
    <t>https://cdn1.codashop.com/S/content/common/images/denom-image/MLBB/100x100/1500orMore_MLBB_Diamonds.png</t>
  </si>
  <si>
    <t>4830 Diamonds (4003 + 827 Bonus)</t>
  </si>
  <si>
    <t>mli4830</t>
  </si>
  <si>
    <t>https://cdn1.codashop.com/S/content/common/images/denom-image/MLBB/100x100/5000orMore_MLBB_Diamonds.png</t>
  </si>
  <si>
    <t>Deposit</t>
  </si>
  <si>
    <t>46 Diamonds (42 + 4 Bonus)</t>
  </si>
  <si>
    <t>54 Diamonds (50 + 4 Bonus)</t>
  </si>
  <si>
    <t>71 Diamonds (64 + 7 Bonus)</t>
  </si>
  <si>
    <t>88 Diamonds (80 + 8 Bonus)</t>
  </si>
  <si>
    <t>110 Diamonds (100 + 10 Bonus)</t>
  </si>
  <si>
    <t>113 Diamonds (102 + 11 Bonus)</t>
  </si>
  <si>
    <t>128 Diamonds (117 + 11 Bonus)</t>
  </si>
  <si>
    <t>148 Diamonds (134 + 14 Bonus)</t>
  </si>
  <si>
    <t>176 Diamonds (160 + 16 Bonus)</t>
  </si>
  <si>
    <t>184 Diamonds (167 + 17 Bonus)</t>
  </si>
  <si>
    <t>258 Diamonds (233 + 25 Bonus)</t>
  </si>
  <si>
    <t>284 Diamonds (257 + 27 Bonus)</t>
  </si>
  <si>
    <t>301 Diamonds (261 + 40 Bonus)</t>
  </si>
  <si>
    <t>305 Diamonds (276 + 29 Bonus)</t>
  </si>
  <si>
    <t>333 Diamonds (302 + 31 Bonus)</t>
  </si>
  <si>
    <t>346 Diamonds (314 + 32 Bonus)</t>
  </si>
  <si>
    <t>356 Diamonds (322 + 34 Bonus)</t>
  </si>
  <si>
    <t>384 Diamonds (346 + 38 Bonus)</t>
  </si>
  <si>
    <t>424 Diamonds (383 + 41 Bonus)</t>
  </si>
  <si>
    <t>452 Diamonds (407 + 45 Bonus)</t>
  </si>
  <si>
    <t>518 Diamonds (467 + 51 Bonus)</t>
  </si>
  <si>
    <t>601 Diamonds (533 + 68 Bonus)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</si>
  <si>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</si>
  <si>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</si>
  <si>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</si>
  <si>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</si>
  <si>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</si>
  <si>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938 Diamonds (836 + 102 Bonus)</t>
  </si>
  <si>
    <t>966 Diamonds (862 + 104 Bonus)</t>
  </si>
  <si>
    <t>1045 Diamonds (928 + 117 Bonus)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</si>
  <si>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</si>
  <si>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</si>
  <si>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</si>
  <si>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</si>
  <si>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</si>
  <si>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2232 Diamonds (1908 + 324 Bonus)</t>
  </si>
  <si>
    <t>2380 Diamonds (2041 + 339 Bonus)</t>
  </si>
  <si>
    <t>2578 Diamonds (2211 + 367 Bonus)</t>
  </si>
  <si>
    <t>2625 Diamonds (2253 + 372 Bonus)</t>
  </si>
  <si>
    <t>3453 Diamonds (2985 + 468 Bonus)</t>
  </si>
  <si>
    <t>4020 Diamonds (3416 + 604 Bonus)</t>
  </si>
  <si>
    <t>4588 Diamonds (3919 + 669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</si>
  <si>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</si>
  <si>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</si>
  <si>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</si>
  <si>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</si>
  <si>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</si>
  <si>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</si>
  <si>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</si>
  <si>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</si>
  <si>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</si>
  <si>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</si>
  <si>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</si>
  <si>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21330 Diamonds (17720 + 3610 Bonus)</t>
  </si>
  <si>
    <t>23340 Diamonds (19428 + 3912 Bonus)</t>
  </si>
  <si>
    <t>24150 Diamonds (20015 + 4135 Bonus)</t>
  </si>
  <si>
    <t>26160 Diamonds (21723 + 4437 Bonus)</t>
  </si>
  <si>
    <t>28170 Diamonds (23431 + 4739 Bonus)</t>
  </si>
  <si>
    <t>mli36,mli10</t>
  </si>
  <si>
    <t>mli3</t>
  </si>
  <si>
    <t>mli36,mli18</t>
  </si>
  <si>
    <t>mli59,mli12</t>
  </si>
  <si>
    <t>mli74,mli14</t>
  </si>
  <si>
    <t>mli74,mli36</t>
  </si>
  <si>
    <t>mli85,mli28</t>
  </si>
  <si>
    <t>mli85,mli44</t>
  </si>
  <si>
    <t>mli74,mli74</t>
  </si>
  <si>
    <t>mli170,mli5</t>
  </si>
  <si>
    <t>mli170,nli14</t>
  </si>
  <si>
    <t>mli240,mli18</t>
  </si>
  <si>
    <t>mli240,mli44</t>
  </si>
  <si>
    <t>mli296,mli5</t>
  </si>
  <si>
    <t>mli277,mli28</t>
  </si>
  <si>
    <t>mli296,mli36</t>
  </si>
  <si>
    <t>mli296,mli44,mli5</t>
  </si>
  <si>
    <t>mli296,mli59</t>
  </si>
  <si>
    <t>mli370,mli14</t>
  </si>
  <si>
    <t>mli408,mli18</t>
  </si>
  <si>
    <t>mli408,mli44</t>
  </si>
  <si>
    <t>mli408,mli74,mli36</t>
  </si>
  <si>
    <t>mli568,mli36</t>
  </si>
  <si>
    <t>mli568,mli74</t>
  </si>
  <si>
    <t>mli568,mli74,mli74</t>
  </si>
  <si>
    <t>mli568,mli140,mli44</t>
  </si>
  <si>
    <t>mli568,mli222</t>
  </si>
  <si>
    <t>mli568,mli277</t>
  </si>
  <si>
    <t>mli568,mli370</t>
  </si>
  <si>
    <t>mli875,mli170</t>
  </si>
  <si>
    <t>mli966,mli170</t>
  </si>
  <si>
    <t>mli875,mli240,mli44</t>
  </si>
  <si>
    <t>mli875,mli568</t>
  </si>
  <si>
    <t>mli875,mli568,mli59</t>
  </si>
  <si>
    <t>mli966,mli568,mli170</t>
  </si>
  <si>
    <t>mli2010,mli222</t>
  </si>
  <si>
    <t>mli2010,mli370</t>
  </si>
  <si>
    <t>mli2010,mli568</t>
  </si>
  <si>
    <t>mli875,mli875,mli875</t>
  </si>
  <si>
    <t>mli2010,mli875,mli568</t>
  </si>
  <si>
    <t>mli2010,mli875,mli875</t>
  </si>
  <si>
    <t>3760 Diamonds (3269 + 491 Bonus)</t>
  </si>
  <si>
    <t>mli2010,mli2010</t>
  </si>
  <si>
    <t>mli2010,mli2010,mli568</t>
  </si>
  <si>
    <t>mli4830,mli568</t>
  </si>
  <si>
    <t>mli4830,mli2010</t>
  </si>
  <si>
    <t>mli2010,mli2010,mli2010</t>
  </si>
  <si>
    <t>mli2010,mli2010,mli2010,mli2010</t>
  </si>
  <si>
    <t>mli4830,mli4830</t>
  </si>
  <si>
    <t>mli2010,mli2010,mli2010,mli2010,mli2010</t>
  </si>
  <si>
    <t>mli2010,mli2010,mli2010,mli2010,mli2010,mli2010,mli2010,mli2010</t>
  </si>
  <si>
    <t>mli2010,mli2010,mli2010,mli2010,mli2010,mli2010,mli2010,mli2010,mli2010,mli2010</t>
  </si>
  <si>
    <t>mli2010,mli2010,mli2010,mli2010,mli2010,mli2010,mli2010,mli2010,mli2010</t>
  </si>
  <si>
    <t>mli4830,mli4830,mli4830</t>
  </si>
  <si>
    <t>mli4830,mli4830,mli4830,mli4830</t>
  </si>
  <si>
    <t>mli4830,mli4830,mli4830,mli4830,mli2010</t>
  </si>
  <si>
    <t>mli4830,mli4830,mli4830,mli4830,mli2010,mli2010</t>
  </si>
  <si>
    <t>mli4830,mli4830,mli4830,mli4830,mli4830</t>
  </si>
  <si>
    <t>mli4830,mli4830,mli4830,mli4830,mli4830,mli2010</t>
  </si>
  <si>
    <t>mli4830,mli4830,mli4830,mli4830,mli4830,mli2010,mli2010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</si>
</sst>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topLeftCell="F40" workbookViewId="0">
      <selection activeCell="H57" sqref="H57"/>
    </sheetView>
  </sheetViews>
  <sheetFormatPr defaultRowHeight="15" x14ac:dyDescent="0.25"/>
  <cols>
    <col min="8" max="8" width="9.140625" style="2"/>
    <col min="18" max="18" width="13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110</v>
      </c>
      <c r="B2">
        <v>2</v>
      </c>
      <c r="C2" t="s">
        <v>19</v>
      </c>
      <c r="E2">
        <v>0</v>
      </c>
      <c r="F2">
        <v>1</v>
      </c>
      <c r="G2" t="s">
        <v>20</v>
      </c>
      <c r="H2" s="2">
        <v>996</v>
      </c>
      <c r="I2">
        <v>1500</v>
      </c>
      <c r="J2">
        <v>1060</v>
      </c>
      <c r="K2">
        <v>1027</v>
      </c>
      <c r="L2">
        <v>1011</v>
      </c>
      <c r="M2">
        <v>1006</v>
      </c>
      <c r="N2">
        <v>996</v>
      </c>
      <c r="O2" s="1" t="s">
        <v>24</v>
      </c>
      <c r="P2" t="s">
        <v>21</v>
      </c>
      <c r="Q2" t="s">
        <v>20</v>
      </c>
      <c r="R2" s="1" t="s">
        <v>143</v>
      </c>
      <c r="S2" t="s">
        <v>22</v>
      </c>
    </row>
    <row r="3" spans="1:19" x14ac:dyDescent="0.25">
      <c r="A3">
        <v>110</v>
      </c>
      <c r="B3">
        <v>2</v>
      </c>
      <c r="C3" t="s">
        <v>23</v>
      </c>
      <c r="E3">
        <v>0</v>
      </c>
      <c r="F3">
        <v>4</v>
      </c>
      <c r="G3" t="s">
        <v>20</v>
      </c>
      <c r="H3" s="2">
        <v>1134</v>
      </c>
      <c r="I3">
        <v>2000</v>
      </c>
      <c r="J3">
        <v>1223</v>
      </c>
      <c r="K3">
        <v>1177</v>
      </c>
      <c r="L3">
        <v>1155</v>
      </c>
      <c r="M3">
        <v>1148</v>
      </c>
      <c r="N3">
        <v>1134</v>
      </c>
      <c r="O3" t="s">
        <v>24</v>
      </c>
      <c r="P3" s="1" t="s">
        <v>21</v>
      </c>
      <c r="Q3" s="1" t="s">
        <v>20</v>
      </c>
      <c r="R3" t="s">
        <v>25</v>
      </c>
      <c r="S3" t="s">
        <v>22</v>
      </c>
    </row>
    <row r="4" spans="1:19" x14ac:dyDescent="0.25">
      <c r="A4">
        <v>110</v>
      </c>
      <c r="B4">
        <v>2</v>
      </c>
      <c r="C4" t="s">
        <v>26</v>
      </c>
      <c r="E4">
        <v>0</v>
      </c>
      <c r="F4">
        <v>5</v>
      </c>
      <c r="G4" t="s">
        <v>20</v>
      </c>
      <c r="H4" s="2">
        <v>2801</v>
      </c>
      <c r="I4">
        <v>3000</v>
      </c>
      <c r="J4">
        <v>2977</v>
      </c>
      <c r="K4">
        <v>2886</v>
      </c>
      <c r="L4">
        <v>2843</v>
      </c>
      <c r="M4">
        <v>2829</v>
      </c>
      <c r="N4">
        <v>2801</v>
      </c>
      <c r="O4" t="s">
        <v>24</v>
      </c>
      <c r="P4" t="s">
        <v>21</v>
      </c>
      <c r="Q4" t="s">
        <v>20</v>
      </c>
      <c r="R4" t="s">
        <v>27</v>
      </c>
      <c r="S4" t="s">
        <v>22</v>
      </c>
    </row>
    <row r="5" spans="1:19" x14ac:dyDescent="0.25">
      <c r="A5">
        <v>110</v>
      </c>
      <c r="B5">
        <v>2</v>
      </c>
      <c r="C5" t="s">
        <v>28</v>
      </c>
      <c r="E5">
        <v>0</v>
      </c>
      <c r="F5">
        <v>6</v>
      </c>
      <c r="G5" t="s">
        <v>20</v>
      </c>
      <c r="H5" s="2">
        <v>3341</v>
      </c>
      <c r="I5">
        <v>4000</v>
      </c>
      <c r="J5">
        <v>3551</v>
      </c>
      <c r="K5">
        <v>3443</v>
      </c>
      <c r="L5">
        <v>3391</v>
      </c>
      <c r="M5">
        <v>3374</v>
      </c>
      <c r="N5">
        <v>3341</v>
      </c>
      <c r="O5" t="s">
        <v>24</v>
      </c>
      <c r="P5" t="s">
        <v>21</v>
      </c>
      <c r="Q5" t="s">
        <v>20</v>
      </c>
      <c r="R5" t="s">
        <v>29</v>
      </c>
      <c r="S5" t="s">
        <v>22</v>
      </c>
    </row>
    <row r="6" spans="1:19" x14ac:dyDescent="0.25">
      <c r="A6">
        <v>110</v>
      </c>
      <c r="B6">
        <v>2</v>
      </c>
      <c r="C6" t="s">
        <v>30</v>
      </c>
      <c r="E6">
        <v>0</v>
      </c>
      <c r="F6">
        <v>7</v>
      </c>
      <c r="G6" t="s">
        <v>20</v>
      </c>
      <c r="H6" s="2">
        <v>3857</v>
      </c>
      <c r="I6">
        <v>5000</v>
      </c>
      <c r="J6">
        <v>4098</v>
      </c>
      <c r="K6">
        <v>3974</v>
      </c>
      <c r="L6">
        <v>3914</v>
      </c>
      <c r="M6">
        <v>3895</v>
      </c>
      <c r="N6">
        <v>3857</v>
      </c>
      <c r="O6" t="s">
        <v>24</v>
      </c>
      <c r="P6" t="s">
        <v>21</v>
      </c>
      <c r="Q6" t="s">
        <v>20</v>
      </c>
      <c r="R6" t="s">
        <v>31</v>
      </c>
      <c r="S6" t="s">
        <v>22</v>
      </c>
    </row>
    <row r="7" spans="1:19" x14ac:dyDescent="0.25">
      <c r="A7">
        <v>110</v>
      </c>
      <c r="B7">
        <v>2</v>
      </c>
      <c r="C7" t="s">
        <v>32</v>
      </c>
      <c r="E7">
        <v>0</v>
      </c>
      <c r="F7">
        <v>8</v>
      </c>
      <c r="G7" t="s">
        <v>20</v>
      </c>
      <c r="H7" s="2">
        <v>4815</v>
      </c>
      <c r="I7">
        <v>6000</v>
      </c>
      <c r="J7">
        <v>5121</v>
      </c>
      <c r="K7">
        <v>4963</v>
      </c>
      <c r="L7">
        <v>4888</v>
      </c>
      <c r="M7">
        <v>4863</v>
      </c>
      <c r="N7">
        <v>4815</v>
      </c>
      <c r="O7" t="s">
        <v>24</v>
      </c>
      <c r="P7" t="s">
        <v>21</v>
      </c>
      <c r="Q7" t="s">
        <v>20</v>
      </c>
      <c r="R7" t="s">
        <v>33</v>
      </c>
      <c r="S7" t="s">
        <v>22</v>
      </c>
    </row>
    <row r="8" spans="1:19" x14ac:dyDescent="0.25">
      <c r="A8">
        <v>110</v>
      </c>
      <c r="B8">
        <v>2</v>
      </c>
      <c r="C8" t="s">
        <v>34</v>
      </c>
      <c r="E8">
        <v>0</v>
      </c>
      <c r="F8">
        <v>9</v>
      </c>
      <c r="G8" t="s">
        <v>20</v>
      </c>
      <c r="H8" s="2">
        <v>5225</v>
      </c>
      <c r="I8">
        <v>6500</v>
      </c>
      <c r="J8">
        <v>5557</v>
      </c>
      <c r="K8">
        <v>5386</v>
      </c>
      <c r="L8">
        <v>5304</v>
      </c>
      <c r="M8">
        <v>5277</v>
      </c>
      <c r="N8">
        <v>5225</v>
      </c>
      <c r="O8" t="s">
        <v>24</v>
      </c>
      <c r="P8" t="s">
        <v>21</v>
      </c>
      <c r="Q8" t="s">
        <v>20</v>
      </c>
      <c r="R8" t="s">
        <v>35</v>
      </c>
      <c r="S8" t="s">
        <v>22</v>
      </c>
    </row>
    <row r="9" spans="1:19" x14ac:dyDescent="0.25">
      <c r="A9">
        <v>110</v>
      </c>
      <c r="B9">
        <v>2</v>
      </c>
      <c r="C9" t="s">
        <v>36</v>
      </c>
      <c r="E9">
        <v>0</v>
      </c>
      <c r="F9">
        <v>10</v>
      </c>
      <c r="G9" t="s">
        <v>20</v>
      </c>
      <c r="H9" s="2">
        <v>7615</v>
      </c>
      <c r="I9">
        <v>8000</v>
      </c>
      <c r="J9">
        <v>8096</v>
      </c>
      <c r="K9">
        <v>7848</v>
      </c>
      <c r="L9">
        <v>7730</v>
      </c>
      <c r="M9">
        <v>7691</v>
      </c>
      <c r="N9">
        <v>7615</v>
      </c>
      <c r="O9" t="s">
        <v>24</v>
      </c>
      <c r="P9" t="s">
        <v>21</v>
      </c>
      <c r="Q9" t="s">
        <v>20</v>
      </c>
      <c r="R9" t="s">
        <v>37</v>
      </c>
      <c r="S9" t="s">
        <v>22</v>
      </c>
    </row>
    <row r="10" spans="1:19" x14ac:dyDescent="0.25">
      <c r="A10">
        <v>110</v>
      </c>
      <c r="B10">
        <v>2</v>
      </c>
      <c r="C10" t="s">
        <v>38</v>
      </c>
      <c r="E10">
        <v>0</v>
      </c>
      <c r="F10">
        <v>11</v>
      </c>
      <c r="G10" t="s">
        <v>20</v>
      </c>
      <c r="H10" s="2">
        <v>9635</v>
      </c>
      <c r="I10">
        <v>11000</v>
      </c>
      <c r="J10">
        <v>10227</v>
      </c>
      <c r="K10">
        <v>9922</v>
      </c>
      <c r="L10">
        <v>9776</v>
      </c>
      <c r="M10">
        <v>9729</v>
      </c>
      <c r="N10">
        <v>9635</v>
      </c>
      <c r="O10" t="s">
        <v>24</v>
      </c>
      <c r="P10" t="s">
        <v>21</v>
      </c>
      <c r="Q10" t="s">
        <v>20</v>
      </c>
      <c r="R10" t="s">
        <v>39</v>
      </c>
      <c r="S10" t="s">
        <v>40</v>
      </c>
    </row>
    <row r="11" spans="1:19" x14ac:dyDescent="0.25">
      <c r="A11">
        <v>110</v>
      </c>
      <c r="B11">
        <v>2</v>
      </c>
      <c r="C11" t="s">
        <v>41</v>
      </c>
      <c r="E11">
        <v>0</v>
      </c>
      <c r="F11">
        <v>12</v>
      </c>
      <c r="G11" t="s">
        <v>20</v>
      </c>
      <c r="H11" s="2">
        <v>11405</v>
      </c>
      <c r="I11">
        <v>12500</v>
      </c>
      <c r="J11">
        <v>12128</v>
      </c>
      <c r="K11">
        <v>11755</v>
      </c>
      <c r="L11">
        <v>11578</v>
      </c>
      <c r="M11">
        <v>11519</v>
      </c>
      <c r="N11">
        <v>11405</v>
      </c>
      <c r="O11" t="s">
        <v>24</v>
      </c>
      <c r="P11" t="s">
        <v>21</v>
      </c>
      <c r="Q11" t="s">
        <v>20</v>
      </c>
      <c r="R11" t="s">
        <v>42</v>
      </c>
      <c r="S11" t="s">
        <v>40</v>
      </c>
    </row>
    <row r="12" spans="1:19" x14ac:dyDescent="0.25">
      <c r="A12">
        <v>110</v>
      </c>
      <c r="B12">
        <v>2</v>
      </c>
      <c r="C12" t="s">
        <v>43</v>
      </c>
      <c r="E12">
        <v>0</v>
      </c>
      <c r="F12">
        <v>13</v>
      </c>
      <c r="G12" t="s">
        <v>20</v>
      </c>
      <c r="H12" s="2">
        <v>15052</v>
      </c>
      <c r="I12">
        <v>17000</v>
      </c>
      <c r="J12">
        <v>16016</v>
      </c>
      <c r="K12">
        <v>15519</v>
      </c>
      <c r="L12">
        <v>15282</v>
      </c>
      <c r="M12">
        <v>15205</v>
      </c>
      <c r="N12">
        <v>15052</v>
      </c>
      <c r="O12" t="s">
        <v>24</v>
      </c>
      <c r="P12" t="s">
        <v>21</v>
      </c>
      <c r="Q12" t="s">
        <v>20</v>
      </c>
      <c r="R12" t="s">
        <v>44</v>
      </c>
      <c r="S12" t="s">
        <v>40</v>
      </c>
    </row>
    <row r="13" spans="1:19" x14ac:dyDescent="0.25">
      <c r="A13">
        <v>110</v>
      </c>
      <c r="B13">
        <v>2</v>
      </c>
      <c r="C13" t="s">
        <v>45</v>
      </c>
      <c r="E13">
        <v>0</v>
      </c>
      <c r="F13">
        <v>14</v>
      </c>
      <c r="G13" t="s">
        <v>20</v>
      </c>
      <c r="H13" s="2">
        <v>19130</v>
      </c>
      <c r="I13">
        <v>22500</v>
      </c>
      <c r="J13">
        <v>20327</v>
      </c>
      <c r="K13">
        <v>19710</v>
      </c>
      <c r="L13">
        <v>19416</v>
      </c>
      <c r="M13">
        <v>19319</v>
      </c>
      <c r="N13">
        <v>19130</v>
      </c>
      <c r="O13" t="s">
        <v>24</v>
      </c>
      <c r="P13" t="s">
        <v>21</v>
      </c>
      <c r="Q13" t="s">
        <v>20</v>
      </c>
      <c r="R13" t="s">
        <v>46</v>
      </c>
      <c r="S13" t="s">
        <v>40</v>
      </c>
    </row>
    <row r="14" spans="1:19" x14ac:dyDescent="0.25">
      <c r="A14">
        <v>110</v>
      </c>
      <c r="B14">
        <v>2</v>
      </c>
      <c r="C14" t="s">
        <v>47</v>
      </c>
      <c r="E14">
        <v>0</v>
      </c>
      <c r="F14">
        <v>15</v>
      </c>
      <c r="G14" t="s">
        <v>20</v>
      </c>
      <c r="H14" s="2">
        <v>21640</v>
      </c>
      <c r="I14">
        <v>24000</v>
      </c>
      <c r="J14">
        <v>23022</v>
      </c>
      <c r="K14">
        <v>22310</v>
      </c>
      <c r="L14">
        <v>21970</v>
      </c>
      <c r="M14">
        <v>21859</v>
      </c>
      <c r="N14">
        <v>21640</v>
      </c>
      <c r="O14" t="s">
        <v>24</v>
      </c>
      <c r="P14" t="s">
        <v>21</v>
      </c>
      <c r="Q14" t="s">
        <v>20</v>
      </c>
      <c r="R14" t="s">
        <v>48</v>
      </c>
      <c r="S14" t="s">
        <v>40</v>
      </c>
    </row>
    <row r="15" spans="1:19" x14ac:dyDescent="0.25">
      <c r="A15">
        <v>110</v>
      </c>
      <c r="B15">
        <v>16</v>
      </c>
      <c r="C15" t="s">
        <v>49</v>
      </c>
      <c r="E15">
        <v>0</v>
      </c>
      <c r="F15">
        <v>2</v>
      </c>
      <c r="G15" t="s">
        <v>21</v>
      </c>
      <c r="H15" s="2">
        <v>26000</v>
      </c>
      <c r="I15">
        <v>30000</v>
      </c>
      <c r="J15">
        <v>27675</v>
      </c>
      <c r="K15">
        <v>26812</v>
      </c>
      <c r="L15">
        <v>26400</v>
      </c>
      <c r="M15">
        <v>26265</v>
      </c>
      <c r="N15">
        <v>26000</v>
      </c>
      <c r="O15" t="s">
        <v>24</v>
      </c>
      <c r="P15" t="s">
        <v>21</v>
      </c>
      <c r="Q15" t="s">
        <v>20</v>
      </c>
      <c r="R15" t="s">
        <v>50</v>
      </c>
      <c r="S15" t="s">
        <v>51</v>
      </c>
    </row>
    <row r="16" spans="1:19" x14ac:dyDescent="0.25">
      <c r="A16">
        <v>110</v>
      </c>
      <c r="B16">
        <v>2</v>
      </c>
      <c r="C16" t="s">
        <v>52</v>
      </c>
      <c r="E16">
        <v>0</v>
      </c>
      <c r="F16">
        <v>16</v>
      </c>
      <c r="G16" t="s">
        <v>20</v>
      </c>
      <c r="H16" s="2">
        <v>43250</v>
      </c>
      <c r="I16">
        <v>48000</v>
      </c>
      <c r="J16">
        <v>46012</v>
      </c>
      <c r="K16">
        <v>44588</v>
      </c>
      <c r="L16">
        <v>43909</v>
      </c>
      <c r="M16">
        <v>43687</v>
      </c>
      <c r="N16">
        <v>43250</v>
      </c>
      <c r="O16" t="s">
        <v>24</v>
      </c>
      <c r="P16" t="s">
        <v>21</v>
      </c>
      <c r="Q16" t="s">
        <v>20</v>
      </c>
      <c r="R16" t="s">
        <v>53</v>
      </c>
      <c r="S16" t="s">
        <v>54</v>
      </c>
    </row>
    <row r="17" spans="1:19" x14ac:dyDescent="0.25">
      <c r="A17">
        <v>110</v>
      </c>
      <c r="B17">
        <v>2</v>
      </c>
      <c r="C17" t="s">
        <v>55</v>
      </c>
      <c r="E17">
        <v>0</v>
      </c>
      <c r="F17">
        <v>17</v>
      </c>
      <c r="G17" t="s">
        <v>20</v>
      </c>
      <c r="H17" s="2">
        <v>57385</v>
      </c>
      <c r="I17">
        <v>65000</v>
      </c>
      <c r="J17">
        <v>60983</v>
      </c>
      <c r="K17">
        <v>59129</v>
      </c>
      <c r="L17">
        <v>58244</v>
      </c>
      <c r="M17">
        <v>57954</v>
      </c>
      <c r="N17">
        <v>57385</v>
      </c>
      <c r="O17" t="s">
        <v>24</v>
      </c>
      <c r="P17" t="s">
        <v>21</v>
      </c>
      <c r="Q17" t="s">
        <v>20</v>
      </c>
      <c r="R17" t="s">
        <v>56</v>
      </c>
      <c r="S17" t="s">
        <v>54</v>
      </c>
    </row>
    <row r="18" spans="1:19" x14ac:dyDescent="0.25">
      <c r="A18">
        <v>110</v>
      </c>
      <c r="B18">
        <v>2</v>
      </c>
      <c r="C18" t="s">
        <v>57</v>
      </c>
      <c r="E18">
        <v>0</v>
      </c>
      <c r="F18">
        <v>18</v>
      </c>
      <c r="G18" t="s">
        <v>20</v>
      </c>
      <c r="H18" s="2">
        <v>61000</v>
      </c>
      <c r="I18">
        <v>68000</v>
      </c>
      <c r="J18">
        <v>64894</v>
      </c>
      <c r="K18">
        <v>62887</v>
      </c>
      <c r="L18">
        <v>61929</v>
      </c>
      <c r="M18">
        <v>61616</v>
      </c>
      <c r="N18">
        <v>61000</v>
      </c>
      <c r="O18" t="s">
        <v>24</v>
      </c>
      <c r="P18" t="s">
        <v>21</v>
      </c>
      <c r="Q18" t="s">
        <v>20</v>
      </c>
      <c r="R18" t="s">
        <v>58</v>
      </c>
      <c r="S18" t="s">
        <v>54</v>
      </c>
    </row>
    <row r="19" spans="1:19" x14ac:dyDescent="0.25">
      <c r="A19">
        <v>110</v>
      </c>
      <c r="B19">
        <v>2</v>
      </c>
      <c r="C19" t="s">
        <v>59</v>
      </c>
      <c r="E19">
        <v>0</v>
      </c>
      <c r="F19">
        <v>19</v>
      </c>
      <c r="G19" t="s">
        <v>20</v>
      </c>
      <c r="H19" s="2">
        <v>71800</v>
      </c>
      <c r="I19">
        <v>78000</v>
      </c>
      <c r="J19">
        <v>76339</v>
      </c>
      <c r="K19">
        <v>74000</v>
      </c>
      <c r="L19">
        <v>72883</v>
      </c>
      <c r="M19">
        <v>72518</v>
      </c>
      <c r="N19">
        <v>71800</v>
      </c>
      <c r="O19" t="s">
        <v>24</v>
      </c>
      <c r="P19" t="s">
        <v>21</v>
      </c>
      <c r="Q19" t="s">
        <v>20</v>
      </c>
      <c r="R19" t="s">
        <v>60</v>
      </c>
      <c r="S19" t="s">
        <v>54</v>
      </c>
    </row>
    <row r="20" spans="1:19" x14ac:dyDescent="0.25">
      <c r="A20">
        <v>110</v>
      </c>
      <c r="B20">
        <v>2</v>
      </c>
      <c r="C20" t="s">
        <v>61</v>
      </c>
      <c r="E20">
        <v>0</v>
      </c>
      <c r="F20">
        <v>20</v>
      </c>
      <c r="G20" t="s">
        <v>20</v>
      </c>
      <c r="H20" s="2">
        <v>75060</v>
      </c>
      <c r="I20">
        <v>84000</v>
      </c>
      <c r="J20">
        <v>79852</v>
      </c>
      <c r="K20">
        <v>77382</v>
      </c>
      <c r="L20">
        <v>76203</v>
      </c>
      <c r="M20">
        <v>75818</v>
      </c>
      <c r="N20">
        <v>75060</v>
      </c>
      <c r="O20" t="s">
        <v>24</v>
      </c>
      <c r="P20" t="s">
        <v>21</v>
      </c>
      <c r="Q20" t="s">
        <v>20</v>
      </c>
      <c r="R20" t="s">
        <v>62</v>
      </c>
      <c r="S20" t="s">
        <v>54</v>
      </c>
    </row>
    <row r="21" spans="1:19" x14ac:dyDescent="0.25">
      <c r="A21">
        <v>110</v>
      </c>
      <c r="B21">
        <v>2</v>
      </c>
      <c r="C21" t="s">
        <v>63</v>
      </c>
      <c r="E21">
        <v>0</v>
      </c>
      <c r="F21">
        <v>21</v>
      </c>
      <c r="G21" t="s">
        <v>20</v>
      </c>
      <c r="H21" s="2">
        <v>95624</v>
      </c>
      <c r="I21">
        <v>107500</v>
      </c>
      <c r="J21">
        <v>101596</v>
      </c>
      <c r="K21">
        <v>98518</v>
      </c>
      <c r="L21">
        <v>97049</v>
      </c>
      <c r="M21">
        <v>96569</v>
      </c>
      <c r="N21">
        <v>95624</v>
      </c>
      <c r="O21" t="s">
        <v>24</v>
      </c>
      <c r="P21" t="s">
        <v>21</v>
      </c>
      <c r="Q21" t="s">
        <v>20</v>
      </c>
      <c r="R21" t="s">
        <v>64</v>
      </c>
      <c r="S21" t="s">
        <v>54</v>
      </c>
    </row>
    <row r="22" spans="1:19" x14ac:dyDescent="0.25">
      <c r="A22">
        <v>110</v>
      </c>
      <c r="B22">
        <v>2</v>
      </c>
      <c r="C22" t="s">
        <v>65</v>
      </c>
      <c r="E22">
        <v>0</v>
      </c>
      <c r="F22">
        <v>22</v>
      </c>
      <c r="G22" t="s">
        <v>20</v>
      </c>
      <c r="H22" s="2">
        <v>103200</v>
      </c>
      <c r="I22">
        <v>115000</v>
      </c>
      <c r="J22">
        <v>109790</v>
      </c>
      <c r="K22">
        <v>106393</v>
      </c>
      <c r="L22">
        <v>104772</v>
      </c>
      <c r="M22">
        <v>104243</v>
      </c>
      <c r="N22">
        <v>103200</v>
      </c>
      <c r="O22" t="s">
        <v>24</v>
      </c>
      <c r="P22" t="s">
        <v>21</v>
      </c>
      <c r="Q22" t="s">
        <v>20</v>
      </c>
      <c r="R22" t="s">
        <v>66</v>
      </c>
      <c r="S22" t="s">
        <v>54</v>
      </c>
    </row>
    <row r="23" spans="1:19" x14ac:dyDescent="0.25">
      <c r="A23">
        <v>110</v>
      </c>
      <c r="B23">
        <v>2</v>
      </c>
      <c r="C23" t="s">
        <v>67</v>
      </c>
      <c r="E23">
        <v>0</v>
      </c>
      <c r="F23">
        <v>23</v>
      </c>
      <c r="G23" t="s">
        <v>20</v>
      </c>
      <c r="H23" s="2">
        <v>140750</v>
      </c>
      <c r="I23">
        <v>157000</v>
      </c>
      <c r="J23">
        <v>149738</v>
      </c>
      <c r="K23">
        <v>145105</v>
      </c>
      <c r="L23">
        <v>142894</v>
      </c>
      <c r="M23">
        <v>142172</v>
      </c>
      <c r="N23">
        <v>140750</v>
      </c>
      <c r="O23" t="s">
        <v>24</v>
      </c>
      <c r="P23" t="s">
        <v>21</v>
      </c>
      <c r="Q23" t="s">
        <v>20</v>
      </c>
      <c r="R23" t="s">
        <v>68</v>
      </c>
      <c r="S23" t="s">
        <v>69</v>
      </c>
    </row>
    <row r="24" spans="1:19" x14ac:dyDescent="0.25">
      <c r="A24">
        <v>110</v>
      </c>
      <c r="B24">
        <v>16</v>
      </c>
      <c r="C24" t="s">
        <v>70</v>
      </c>
      <c r="E24">
        <v>0</v>
      </c>
      <c r="F24">
        <v>3</v>
      </c>
      <c r="G24" t="s">
        <v>20</v>
      </c>
      <c r="H24" s="2">
        <v>142759</v>
      </c>
      <c r="I24">
        <v>165000</v>
      </c>
      <c r="J24">
        <v>151838</v>
      </c>
      <c r="K24">
        <v>147158</v>
      </c>
      <c r="L24">
        <v>144925</v>
      </c>
      <c r="M24">
        <v>144196</v>
      </c>
      <c r="N24">
        <v>142759</v>
      </c>
      <c r="O24" t="s">
        <v>24</v>
      </c>
      <c r="P24" t="s">
        <v>20</v>
      </c>
      <c r="Q24" t="s">
        <v>20</v>
      </c>
      <c r="R24" t="s">
        <v>71</v>
      </c>
      <c r="S24" t="s">
        <v>72</v>
      </c>
    </row>
    <row r="25" spans="1:19" x14ac:dyDescent="0.25">
      <c r="A25">
        <v>110</v>
      </c>
      <c r="B25">
        <v>2</v>
      </c>
      <c r="C25" t="s">
        <v>73</v>
      </c>
      <c r="E25">
        <v>0</v>
      </c>
      <c r="F25">
        <v>24</v>
      </c>
      <c r="G25" t="s">
        <v>20</v>
      </c>
      <c r="H25" s="2">
        <v>216000</v>
      </c>
      <c r="I25">
        <v>240000</v>
      </c>
      <c r="J25">
        <v>229776</v>
      </c>
      <c r="K25">
        <v>222675</v>
      </c>
      <c r="L25">
        <v>219287</v>
      </c>
      <c r="M25">
        <v>218180</v>
      </c>
      <c r="N25">
        <v>216000</v>
      </c>
      <c r="O25" t="s">
        <v>24</v>
      </c>
      <c r="P25" t="s">
        <v>21</v>
      </c>
      <c r="Q25" t="s">
        <v>20</v>
      </c>
      <c r="R25" t="s">
        <v>74</v>
      </c>
      <c r="S25" t="s">
        <v>69</v>
      </c>
    </row>
    <row r="26" spans="1:19" x14ac:dyDescent="0.25">
      <c r="A26">
        <v>110</v>
      </c>
      <c r="B26">
        <v>2</v>
      </c>
      <c r="C26" t="s">
        <v>75</v>
      </c>
      <c r="E26">
        <v>0</v>
      </c>
      <c r="F26">
        <v>25</v>
      </c>
      <c r="G26" t="s">
        <v>20</v>
      </c>
      <c r="H26" s="2">
        <v>239018</v>
      </c>
      <c r="I26">
        <v>276000</v>
      </c>
      <c r="J26">
        <v>254233</v>
      </c>
      <c r="K26">
        <v>246390</v>
      </c>
      <c r="L26">
        <v>242648</v>
      </c>
      <c r="M26">
        <v>241426</v>
      </c>
      <c r="N26">
        <v>239018</v>
      </c>
      <c r="O26" t="s">
        <v>24</v>
      </c>
      <c r="P26" t="s">
        <v>21</v>
      </c>
      <c r="Q26" t="s">
        <v>20</v>
      </c>
      <c r="R26" t="s">
        <v>76</v>
      </c>
      <c r="S26" t="s">
        <v>69</v>
      </c>
    </row>
    <row r="27" spans="1:19" x14ac:dyDescent="0.25">
      <c r="A27">
        <v>110</v>
      </c>
      <c r="B27">
        <v>2</v>
      </c>
      <c r="C27" t="s">
        <v>77</v>
      </c>
      <c r="E27">
        <v>0</v>
      </c>
      <c r="F27">
        <v>26</v>
      </c>
      <c r="G27" s="1" t="s">
        <v>21</v>
      </c>
      <c r="H27" s="2">
        <v>467700</v>
      </c>
      <c r="I27">
        <v>522500</v>
      </c>
      <c r="J27">
        <v>497647</v>
      </c>
      <c r="K27">
        <v>482210</v>
      </c>
      <c r="L27">
        <v>474845</v>
      </c>
      <c r="M27">
        <v>472439</v>
      </c>
      <c r="N27">
        <v>467700</v>
      </c>
      <c r="O27" t="s">
        <v>24</v>
      </c>
      <c r="P27" t="s">
        <v>21</v>
      </c>
      <c r="Q27" t="s">
        <v>20</v>
      </c>
      <c r="R27" t="s">
        <v>78</v>
      </c>
      <c r="S27" t="s">
        <v>79</v>
      </c>
    </row>
    <row r="28" spans="1:19" x14ac:dyDescent="0.25">
      <c r="A28">
        <v>110</v>
      </c>
      <c r="B28">
        <v>2</v>
      </c>
      <c r="C28" t="s">
        <v>80</v>
      </c>
      <c r="E28">
        <v>0</v>
      </c>
      <c r="F28">
        <v>27</v>
      </c>
      <c r="G28" t="s">
        <v>20</v>
      </c>
      <c r="H28" s="2">
        <v>1122500</v>
      </c>
      <c r="I28">
        <v>1254000</v>
      </c>
      <c r="J28">
        <v>1194372</v>
      </c>
      <c r="K28">
        <v>1157325</v>
      </c>
      <c r="L28">
        <v>1139647</v>
      </c>
      <c r="M28">
        <v>1133874</v>
      </c>
      <c r="N28">
        <v>1122500</v>
      </c>
      <c r="O28" t="s">
        <v>24</v>
      </c>
      <c r="P28" t="s">
        <v>21</v>
      </c>
      <c r="Q28" t="s">
        <v>20</v>
      </c>
      <c r="R28" t="s">
        <v>81</v>
      </c>
      <c r="S28" t="s">
        <v>82</v>
      </c>
    </row>
    <row r="29" spans="1:19" x14ac:dyDescent="0.25">
      <c r="A29">
        <v>110</v>
      </c>
      <c r="B29">
        <v>11</v>
      </c>
      <c r="C29" t="str">
        <f>Sheet1!B11</f>
        <v>46 Diamonds (42 + 4 Bonus)</v>
      </c>
      <c r="E29">
        <v>0</v>
      </c>
      <c r="F29">
        <v>28</v>
      </c>
      <c r="G29" t="s">
        <v>20</v>
      </c>
      <c r="H29" s="2">
        <f>Sheet1!C11</f>
        <v>12580</v>
      </c>
      <c r="I29">
        <f>CEILING(Sheet1!D11,1000)</f>
        <v>14000</v>
      </c>
      <c r="J29" s="3">
        <f>H29+(H29*6%)</f>
        <v>13334.8</v>
      </c>
      <c r="K29" s="3">
        <f>H29+(H29*3%)</f>
        <v>12957.4</v>
      </c>
      <c r="L29" s="3">
        <f>H29+(H29*1%)</f>
        <v>12705.8</v>
      </c>
      <c r="M29" s="3">
        <f>H29+(H29*1%)</f>
        <v>12705.8</v>
      </c>
      <c r="N29">
        <f>H29</f>
        <v>12580</v>
      </c>
      <c r="O29" t="s">
        <v>24</v>
      </c>
      <c r="P29" s="1" t="s">
        <v>20</v>
      </c>
      <c r="Q29" s="1" t="s">
        <v>21</v>
      </c>
      <c r="R29" t="str">
        <f>Sheet1!A11</f>
        <v>mli36,mli10</v>
      </c>
      <c r="S29" t="s">
        <v>40</v>
      </c>
    </row>
    <row r="30" spans="1:19" x14ac:dyDescent="0.25">
      <c r="A30">
        <v>110</v>
      </c>
      <c r="B30">
        <v>11</v>
      </c>
      <c r="C30" t="str">
        <f>Sheet1!B12</f>
        <v>54 Diamonds (50 + 4 Bonus)</v>
      </c>
      <c r="E30">
        <v>0</v>
      </c>
      <c r="F30">
        <v>29</v>
      </c>
      <c r="G30" t="s">
        <v>20</v>
      </c>
      <c r="H30" s="2">
        <f>Sheet1!C12</f>
        <v>14562</v>
      </c>
      <c r="I30">
        <f>CEILING(Sheet1!D12,1000)</f>
        <v>17000</v>
      </c>
      <c r="J30" s="3">
        <f t="shared" ref="J30:J77" si="0">H30+(H30*6%)</f>
        <v>15435.72</v>
      </c>
      <c r="K30" s="3">
        <f t="shared" ref="K30:K77" si="1">H30+(H30*3%)</f>
        <v>14998.86</v>
      </c>
      <c r="L30" s="3">
        <f t="shared" ref="L30:L77" si="2">H30+(H30*1%)</f>
        <v>14707.62</v>
      </c>
      <c r="M30" s="3">
        <f t="shared" ref="M30:M77" si="3">H30+(H30*1%)</f>
        <v>14707.62</v>
      </c>
      <c r="N30">
        <f t="shared" ref="N30:N77" si="4">H30</f>
        <v>14562</v>
      </c>
      <c r="O30" t="s">
        <v>24</v>
      </c>
      <c r="P30" s="1" t="s">
        <v>20</v>
      </c>
      <c r="Q30" s="1" t="s">
        <v>21</v>
      </c>
      <c r="R30" t="str">
        <f>Sheet1!A12</f>
        <v>mli36,mli18</v>
      </c>
      <c r="S30" t="s">
        <v>40</v>
      </c>
    </row>
    <row r="31" spans="1:19" x14ac:dyDescent="0.25">
      <c r="A31">
        <v>110</v>
      </c>
      <c r="B31">
        <v>11</v>
      </c>
      <c r="C31" t="str">
        <f>Sheet1!B14</f>
        <v>71 Diamonds (64 + 7 Bonus)</v>
      </c>
      <c r="E31">
        <v>0</v>
      </c>
      <c r="F31">
        <v>31</v>
      </c>
      <c r="G31" t="s">
        <v>20</v>
      </c>
      <c r="H31" s="2">
        <f>Sheet1!C14</f>
        <v>18673</v>
      </c>
      <c r="I31">
        <f>CEILING(Sheet1!D14,1000)</f>
        <v>21000</v>
      </c>
      <c r="J31" s="3">
        <f t="shared" si="0"/>
        <v>19793.38</v>
      </c>
      <c r="K31" s="3">
        <f t="shared" si="1"/>
        <v>19233.189999999999</v>
      </c>
      <c r="L31" s="3">
        <f t="shared" si="2"/>
        <v>18859.73</v>
      </c>
      <c r="M31" s="3">
        <f t="shared" si="3"/>
        <v>18859.73</v>
      </c>
      <c r="N31">
        <f t="shared" si="4"/>
        <v>18673</v>
      </c>
      <c r="O31" t="s">
        <v>24</v>
      </c>
      <c r="P31" s="1" t="s">
        <v>20</v>
      </c>
      <c r="Q31" s="1" t="s">
        <v>21</v>
      </c>
      <c r="R31" t="str">
        <f>Sheet1!A14</f>
        <v>mli59,mli12</v>
      </c>
      <c r="S31" t="s">
        <v>40</v>
      </c>
    </row>
    <row r="32" spans="1:19" x14ac:dyDescent="0.25">
      <c r="A32">
        <v>110</v>
      </c>
      <c r="B32">
        <v>11</v>
      </c>
      <c r="C32" t="str">
        <f>Sheet1!B17</f>
        <v>88 Diamonds (80 + 8 Bonus)</v>
      </c>
      <c r="E32">
        <v>0</v>
      </c>
      <c r="F32">
        <v>34</v>
      </c>
      <c r="G32" t="s">
        <v>20</v>
      </c>
      <c r="H32" s="2">
        <f>Sheet1!C17</f>
        <v>23300</v>
      </c>
      <c r="I32">
        <f>CEILING(Sheet1!D17,1000)</f>
        <v>26000</v>
      </c>
      <c r="J32" s="3">
        <f t="shared" si="0"/>
        <v>24698</v>
      </c>
      <c r="K32" s="3">
        <f t="shared" si="1"/>
        <v>23999</v>
      </c>
      <c r="L32" s="3">
        <f t="shared" si="2"/>
        <v>23533</v>
      </c>
      <c r="M32" s="3">
        <f t="shared" si="3"/>
        <v>23533</v>
      </c>
      <c r="N32">
        <f t="shared" si="4"/>
        <v>23300</v>
      </c>
      <c r="O32" t="s">
        <v>24</v>
      </c>
      <c r="P32" s="1" t="s">
        <v>20</v>
      </c>
      <c r="Q32" s="1" t="s">
        <v>21</v>
      </c>
      <c r="R32" t="str">
        <f>Sheet1!A17</f>
        <v>mli74,mli14</v>
      </c>
      <c r="S32" t="s">
        <v>40</v>
      </c>
    </row>
    <row r="33" spans="1:19" x14ac:dyDescent="0.25">
      <c r="A33">
        <v>110</v>
      </c>
      <c r="B33">
        <v>11</v>
      </c>
      <c r="C33" t="str">
        <f>Sheet1!B18</f>
        <v>110 Diamonds (100 + 10 Bonus)</v>
      </c>
      <c r="E33">
        <v>0</v>
      </c>
      <c r="F33">
        <v>35</v>
      </c>
      <c r="G33" t="s">
        <v>20</v>
      </c>
      <c r="H33" s="2">
        <f>Sheet1!C18</f>
        <v>29125</v>
      </c>
      <c r="I33">
        <f>CEILING(Sheet1!D18,1000)</f>
        <v>33000</v>
      </c>
      <c r="J33" s="3">
        <f t="shared" si="0"/>
        <v>30872.5</v>
      </c>
      <c r="K33" s="3">
        <f t="shared" si="1"/>
        <v>29998.75</v>
      </c>
      <c r="L33" s="3">
        <f t="shared" si="2"/>
        <v>29416.25</v>
      </c>
      <c r="M33" s="3">
        <f t="shared" si="3"/>
        <v>29416.25</v>
      </c>
      <c r="N33">
        <f t="shared" si="4"/>
        <v>29125</v>
      </c>
      <c r="O33" t="s">
        <v>24</v>
      </c>
      <c r="P33" s="1" t="s">
        <v>20</v>
      </c>
      <c r="Q33" s="1" t="s">
        <v>21</v>
      </c>
      <c r="R33" t="str">
        <f>Sheet1!A18</f>
        <v>mli74,mli36</v>
      </c>
      <c r="S33" t="s">
        <v>40</v>
      </c>
    </row>
    <row r="34" spans="1:19" x14ac:dyDescent="0.25">
      <c r="A34">
        <v>110</v>
      </c>
      <c r="B34">
        <v>11</v>
      </c>
      <c r="C34" t="str">
        <f>Sheet1!B19</f>
        <v>113 Diamonds (102 + 11 Bonus)</v>
      </c>
      <c r="E34">
        <v>0</v>
      </c>
      <c r="F34">
        <v>36</v>
      </c>
      <c r="G34" t="s">
        <v>20</v>
      </c>
      <c r="H34" s="2">
        <f>Sheet1!C19</f>
        <v>29687</v>
      </c>
      <c r="I34">
        <f>CEILING(Sheet1!D19,1000)</f>
        <v>33000</v>
      </c>
      <c r="J34" s="3">
        <f t="shared" si="0"/>
        <v>31468.22</v>
      </c>
      <c r="K34" s="3">
        <f t="shared" si="1"/>
        <v>30577.61</v>
      </c>
      <c r="L34" s="3">
        <f t="shared" si="2"/>
        <v>29983.87</v>
      </c>
      <c r="M34" s="3">
        <f t="shared" si="3"/>
        <v>29983.87</v>
      </c>
      <c r="N34">
        <f t="shared" si="4"/>
        <v>29687</v>
      </c>
      <c r="O34" t="s">
        <v>24</v>
      </c>
      <c r="P34" s="1" t="s">
        <v>20</v>
      </c>
      <c r="Q34" s="1" t="s">
        <v>21</v>
      </c>
      <c r="R34" t="str">
        <f>Sheet1!A19</f>
        <v>mli85,mli28</v>
      </c>
      <c r="S34" t="s">
        <v>40</v>
      </c>
    </row>
    <row r="35" spans="1:19" x14ac:dyDescent="0.25">
      <c r="A35">
        <v>110</v>
      </c>
      <c r="B35">
        <v>11</v>
      </c>
      <c r="C35" t="str">
        <f>Sheet1!B20</f>
        <v>128 Diamonds (117 + 11 Bonus)</v>
      </c>
      <c r="E35">
        <v>0</v>
      </c>
      <c r="F35">
        <v>37</v>
      </c>
      <c r="G35" t="s">
        <v>20</v>
      </c>
      <c r="H35" s="2">
        <f>Sheet1!C20</f>
        <v>33979</v>
      </c>
      <c r="I35">
        <f>CEILING(Sheet1!D20,1000)</f>
        <v>38000</v>
      </c>
      <c r="J35" s="3">
        <f t="shared" si="0"/>
        <v>36017.74</v>
      </c>
      <c r="K35" s="3">
        <f t="shared" si="1"/>
        <v>34998.370000000003</v>
      </c>
      <c r="L35" s="3">
        <f t="shared" si="2"/>
        <v>34318.79</v>
      </c>
      <c r="M35" s="3">
        <f t="shared" si="3"/>
        <v>34318.79</v>
      </c>
      <c r="N35">
        <f t="shared" si="4"/>
        <v>33979</v>
      </c>
      <c r="O35" t="s">
        <v>24</v>
      </c>
      <c r="P35" s="1" t="s">
        <v>20</v>
      </c>
      <c r="Q35" s="1" t="s">
        <v>21</v>
      </c>
      <c r="R35" t="str">
        <f>Sheet1!A20</f>
        <v>mli85,mli44</v>
      </c>
      <c r="S35" t="s">
        <v>40</v>
      </c>
    </row>
    <row r="36" spans="1:19" x14ac:dyDescent="0.25">
      <c r="A36">
        <v>110</v>
      </c>
      <c r="B36">
        <v>11</v>
      </c>
      <c r="C36" t="str">
        <f>Sheet1!B21</f>
        <v>148 Diamonds (134 + 14 Bonus)</v>
      </c>
      <c r="E36">
        <v>0</v>
      </c>
      <c r="F36">
        <v>38</v>
      </c>
      <c r="G36" t="s">
        <v>20</v>
      </c>
      <c r="H36" s="2">
        <f>Sheet1!C21</f>
        <v>38834</v>
      </c>
      <c r="I36">
        <f>CEILING(Sheet1!D21,1000)</f>
        <v>43000</v>
      </c>
      <c r="J36" s="3">
        <f t="shared" si="0"/>
        <v>41164.04</v>
      </c>
      <c r="K36" s="3">
        <f t="shared" si="1"/>
        <v>39999.019999999997</v>
      </c>
      <c r="L36" s="3">
        <f t="shared" si="2"/>
        <v>39222.339999999997</v>
      </c>
      <c r="M36" s="3">
        <f t="shared" si="3"/>
        <v>39222.339999999997</v>
      </c>
      <c r="N36">
        <f t="shared" si="4"/>
        <v>38834</v>
      </c>
      <c r="O36" t="s">
        <v>24</v>
      </c>
      <c r="P36" s="1" t="s">
        <v>20</v>
      </c>
      <c r="Q36" s="1" t="s">
        <v>21</v>
      </c>
      <c r="R36" t="str">
        <f>Sheet1!A21</f>
        <v>mli74,mli74</v>
      </c>
      <c r="S36" t="s">
        <v>40</v>
      </c>
    </row>
    <row r="37" spans="1:19" x14ac:dyDescent="0.25">
      <c r="A37">
        <v>110</v>
      </c>
      <c r="B37">
        <v>11</v>
      </c>
      <c r="C37" t="str">
        <f>Sheet1!B23</f>
        <v>176 Diamonds (160 + 16 Bonus)</v>
      </c>
      <c r="E37">
        <v>0</v>
      </c>
      <c r="F37">
        <v>40</v>
      </c>
      <c r="G37" t="s">
        <v>20</v>
      </c>
      <c r="H37" s="2">
        <f>Sheet1!C23</f>
        <v>46600</v>
      </c>
      <c r="I37">
        <f>CEILING(Sheet1!D23,1000)</f>
        <v>52000</v>
      </c>
      <c r="J37" s="3">
        <f t="shared" si="0"/>
        <v>49396</v>
      </c>
      <c r="K37" s="3">
        <f t="shared" si="1"/>
        <v>47998</v>
      </c>
      <c r="L37" s="3">
        <f t="shared" si="2"/>
        <v>47066</v>
      </c>
      <c r="M37" s="3">
        <f t="shared" si="3"/>
        <v>47066</v>
      </c>
      <c r="N37">
        <f t="shared" si="4"/>
        <v>46600</v>
      </c>
      <c r="O37" t="s">
        <v>24</v>
      </c>
      <c r="P37" s="1" t="s">
        <v>20</v>
      </c>
      <c r="Q37" s="1" t="s">
        <v>21</v>
      </c>
      <c r="R37" t="str">
        <f>Sheet1!A23</f>
        <v>mli170,mli5</v>
      </c>
      <c r="S37" t="s">
        <v>54</v>
      </c>
    </row>
    <row r="38" spans="1:19" x14ac:dyDescent="0.25">
      <c r="A38">
        <v>110</v>
      </c>
      <c r="B38">
        <v>11</v>
      </c>
      <c r="C38" t="str">
        <f>Sheet1!B24</f>
        <v>184 Diamonds (167 + 17 Bonus)</v>
      </c>
      <c r="E38">
        <v>0</v>
      </c>
      <c r="F38">
        <v>41</v>
      </c>
      <c r="G38" t="s">
        <v>20</v>
      </c>
      <c r="H38" s="2">
        <f>Sheet1!C24</f>
        <v>48542</v>
      </c>
      <c r="I38">
        <f>CEILING(Sheet1!D24,1000)</f>
        <v>54000</v>
      </c>
      <c r="J38" s="3">
        <f t="shared" si="0"/>
        <v>51454.52</v>
      </c>
      <c r="K38" s="3">
        <f t="shared" si="1"/>
        <v>49998.26</v>
      </c>
      <c r="L38" s="3">
        <f t="shared" si="2"/>
        <v>49027.42</v>
      </c>
      <c r="M38" s="3">
        <f t="shared" si="3"/>
        <v>49027.42</v>
      </c>
      <c r="N38">
        <f t="shared" si="4"/>
        <v>48542</v>
      </c>
      <c r="O38" t="s">
        <v>24</v>
      </c>
      <c r="P38" s="1" t="s">
        <v>20</v>
      </c>
      <c r="Q38" s="1" t="s">
        <v>21</v>
      </c>
      <c r="R38" t="str">
        <f>Sheet1!A24</f>
        <v>mli170,nli14</v>
      </c>
      <c r="S38" t="s">
        <v>54</v>
      </c>
    </row>
    <row r="39" spans="1:19" x14ac:dyDescent="0.25">
      <c r="A39">
        <v>110</v>
      </c>
      <c r="B39">
        <v>11</v>
      </c>
      <c r="C39" t="str">
        <f>Sheet1!B27</f>
        <v>258 Diamonds (233 + 25 Bonus)</v>
      </c>
      <c r="E39">
        <v>0</v>
      </c>
      <c r="F39">
        <v>44</v>
      </c>
      <c r="G39" t="s">
        <v>20</v>
      </c>
      <c r="H39" s="2">
        <f>Sheet1!C27</f>
        <v>67958</v>
      </c>
      <c r="I39">
        <f>CEILING(Sheet1!D27,1000)</f>
        <v>75000</v>
      </c>
      <c r="J39" s="3">
        <f t="shared" si="0"/>
        <v>72035.48</v>
      </c>
      <c r="K39" s="3">
        <f t="shared" si="1"/>
        <v>69996.740000000005</v>
      </c>
      <c r="L39" s="3">
        <f t="shared" si="2"/>
        <v>68637.58</v>
      </c>
      <c r="M39" s="3">
        <f t="shared" si="3"/>
        <v>68637.58</v>
      </c>
      <c r="N39">
        <f t="shared" si="4"/>
        <v>67958</v>
      </c>
      <c r="O39" t="s">
        <v>24</v>
      </c>
      <c r="P39" s="1" t="s">
        <v>20</v>
      </c>
      <c r="Q39" s="1" t="s">
        <v>21</v>
      </c>
      <c r="R39" t="str">
        <f>Sheet1!A27</f>
        <v>mli240,mli18</v>
      </c>
      <c r="S39" t="s">
        <v>54</v>
      </c>
    </row>
    <row r="40" spans="1:19" x14ac:dyDescent="0.25">
      <c r="A40">
        <v>110</v>
      </c>
      <c r="B40">
        <v>11</v>
      </c>
      <c r="C40" t="str">
        <f>Sheet1!B29</f>
        <v>284 Diamonds (257 + 27 Bonus)</v>
      </c>
      <c r="E40">
        <v>0</v>
      </c>
      <c r="F40">
        <v>46</v>
      </c>
      <c r="G40" t="s">
        <v>20</v>
      </c>
      <c r="H40" s="2">
        <f>Sheet1!C29</f>
        <v>73608</v>
      </c>
      <c r="I40">
        <f>CEILING(Sheet1!D29,1000)</f>
        <v>81000</v>
      </c>
      <c r="J40" s="3">
        <f t="shared" si="0"/>
        <v>78024.479999999996</v>
      </c>
      <c r="K40" s="3">
        <f t="shared" si="1"/>
        <v>75816.240000000005</v>
      </c>
      <c r="L40" s="3">
        <f t="shared" si="2"/>
        <v>74344.08</v>
      </c>
      <c r="M40" s="3">
        <f t="shared" si="3"/>
        <v>74344.08</v>
      </c>
      <c r="N40">
        <f t="shared" si="4"/>
        <v>73608</v>
      </c>
      <c r="O40" t="s">
        <v>24</v>
      </c>
      <c r="P40" s="1" t="s">
        <v>20</v>
      </c>
      <c r="Q40" s="1" t="s">
        <v>21</v>
      </c>
      <c r="R40" t="str">
        <f>Sheet1!A29</f>
        <v>mli240,mli44</v>
      </c>
      <c r="S40" t="s">
        <v>54</v>
      </c>
    </row>
    <row r="41" spans="1:19" x14ac:dyDescent="0.25">
      <c r="A41">
        <v>110</v>
      </c>
      <c r="B41">
        <v>11</v>
      </c>
      <c r="C41" t="str">
        <f>Sheet1!B31</f>
        <v>301 Diamonds (261 + 40 Bonus)</v>
      </c>
      <c r="E41">
        <v>0</v>
      </c>
      <c r="F41">
        <v>48</v>
      </c>
      <c r="G41" t="s">
        <v>20</v>
      </c>
      <c r="H41" s="2">
        <f>Sheet1!C31</f>
        <v>77873</v>
      </c>
      <c r="I41">
        <f>CEILING(Sheet1!D31,1000)</f>
        <v>86000</v>
      </c>
      <c r="J41" s="3">
        <f t="shared" si="0"/>
        <v>82545.38</v>
      </c>
      <c r="K41" s="3">
        <f t="shared" si="1"/>
        <v>80209.19</v>
      </c>
      <c r="L41" s="3">
        <f t="shared" si="2"/>
        <v>78651.73</v>
      </c>
      <c r="M41" s="3">
        <f t="shared" si="3"/>
        <v>78651.73</v>
      </c>
      <c r="N41">
        <f t="shared" si="4"/>
        <v>77873</v>
      </c>
      <c r="O41" t="s">
        <v>24</v>
      </c>
      <c r="P41" s="1" t="s">
        <v>20</v>
      </c>
      <c r="Q41" s="1" t="s">
        <v>21</v>
      </c>
      <c r="R41" t="str">
        <f>Sheet1!A31</f>
        <v>mli296,mli5</v>
      </c>
      <c r="S41" t="s">
        <v>54</v>
      </c>
    </row>
    <row r="42" spans="1:19" x14ac:dyDescent="0.25">
      <c r="A42">
        <v>110</v>
      </c>
      <c r="B42">
        <v>11</v>
      </c>
      <c r="C42" t="str">
        <f>Sheet1!B32</f>
        <v>305 Diamonds (276 + 29 Bonus)</v>
      </c>
      <c r="E42">
        <v>0</v>
      </c>
      <c r="F42">
        <v>49</v>
      </c>
      <c r="G42" t="s">
        <v>20</v>
      </c>
      <c r="H42" s="2">
        <f>Sheet1!C32</f>
        <v>80578</v>
      </c>
      <c r="I42">
        <f>CEILING(Sheet1!D32,1000)</f>
        <v>89000</v>
      </c>
      <c r="J42" s="3">
        <f t="shared" si="0"/>
        <v>85412.68</v>
      </c>
      <c r="K42" s="3">
        <f t="shared" si="1"/>
        <v>82995.34</v>
      </c>
      <c r="L42" s="3">
        <f t="shared" si="2"/>
        <v>81383.78</v>
      </c>
      <c r="M42" s="3">
        <f t="shared" si="3"/>
        <v>81383.78</v>
      </c>
      <c r="N42">
        <f t="shared" si="4"/>
        <v>80578</v>
      </c>
      <c r="O42" t="s">
        <v>24</v>
      </c>
      <c r="P42" s="1" t="s">
        <v>20</v>
      </c>
      <c r="Q42" s="1" t="s">
        <v>21</v>
      </c>
      <c r="R42" t="str">
        <f>Sheet1!A32</f>
        <v>mli277,mli28</v>
      </c>
      <c r="S42" t="s">
        <v>54</v>
      </c>
    </row>
    <row r="43" spans="1:19" x14ac:dyDescent="0.25">
      <c r="A43">
        <v>110</v>
      </c>
      <c r="B43">
        <v>11</v>
      </c>
      <c r="C43" t="str">
        <f>Sheet1!B33</f>
        <v>333 Diamonds (302 + 31 Bonus)</v>
      </c>
      <c r="E43">
        <v>0</v>
      </c>
      <c r="F43">
        <v>50</v>
      </c>
      <c r="G43" t="s">
        <v>20</v>
      </c>
      <c r="H43" s="2">
        <f>Sheet1!C33</f>
        <v>88344</v>
      </c>
      <c r="I43">
        <f>CEILING(Sheet1!D33,1000)</f>
        <v>98000</v>
      </c>
      <c r="J43" s="3">
        <f t="shared" si="0"/>
        <v>93644.64</v>
      </c>
      <c r="K43" s="3">
        <f t="shared" si="1"/>
        <v>90994.32</v>
      </c>
      <c r="L43" s="3">
        <f t="shared" si="2"/>
        <v>89227.44</v>
      </c>
      <c r="M43" s="3">
        <f t="shared" si="3"/>
        <v>89227.44</v>
      </c>
      <c r="N43">
        <f t="shared" si="4"/>
        <v>88344</v>
      </c>
      <c r="O43" t="s">
        <v>24</v>
      </c>
      <c r="P43" s="1" t="s">
        <v>20</v>
      </c>
      <c r="Q43" s="1" t="s">
        <v>21</v>
      </c>
      <c r="R43" t="str">
        <f>Sheet1!A33</f>
        <v>mli296,mli36</v>
      </c>
      <c r="S43" t="s">
        <v>54</v>
      </c>
    </row>
    <row r="44" spans="1:19" x14ac:dyDescent="0.25">
      <c r="A44">
        <v>110</v>
      </c>
      <c r="B44">
        <v>11</v>
      </c>
      <c r="C44" t="str">
        <f>Sheet1!B34</f>
        <v>346 Diamonds (314 + 32 Bonus)</v>
      </c>
      <c r="E44">
        <v>0</v>
      </c>
      <c r="F44">
        <v>51</v>
      </c>
      <c r="G44" t="s">
        <v>20</v>
      </c>
      <c r="H44" s="2">
        <f>Sheet1!C34</f>
        <v>90651</v>
      </c>
      <c r="I44">
        <f>CEILING(Sheet1!D34,1000)</f>
        <v>100000</v>
      </c>
      <c r="J44" s="3">
        <f t="shared" si="0"/>
        <v>96090.06</v>
      </c>
      <c r="K44" s="3">
        <f t="shared" si="1"/>
        <v>93370.53</v>
      </c>
      <c r="L44" s="3">
        <f t="shared" si="2"/>
        <v>91557.51</v>
      </c>
      <c r="M44" s="3">
        <f t="shared" si="3"/>
        <v>91557.51</v>
      </c>
      <c r="N44">
        <f t="shared" si="4"/>
        <v>90651</v>
      </c>
      <c r="O44" t="s">
        <v>24</v>
      </c>
      <c r="P44" s="1" t="s">
        <v>20</v>
      </c>
      <c r="Q44" s="1" t="s">
        <v>21</v>
      </c>
      <c r="R44" t="str">
        <f>Sheet1!A34</f>
        <v>mli296,mli44,mli5</v>
      </c>
      <c r="S44" t="s">
        <v>54</v>
      </c>
    </row>
    <row r="45" spans="1:19" x14ac:dyDescent="0.25">
      <c r="A45">
        <v>110</v>
      </c>
      <c r="B45">
        <v>11</v>
      </c>
      <c r="C45" t="str">
        <f>Sheet1!B35</f>
        <v>356 Diamonds (322 + 34 Bonus)</v>
      </c>
      <c r="E45">
        <v>0</v>
      </c>
      <c r="F45">
        <v>52</v>
      </c>
      <c r="G45" t="s">
        <v>20</v>
      </c>
      <c r="H45" s="2">
        <f>Sheet1!C35</f>
        <v>93665</v>
      </c>
      <c r="I45">
        <f>CEILING(Sheet1!D35,1000)</f>
        <v>104000</v>
      </c>
      <c r="J45" s="3">
        <f t="shared" si="0"/>
        <v>99284.9</v>
      </c>
      <c r="K45" s="3">
        <f t="shared" si="1"/>
        <v>96474.95</v>
      </c>
      <c r="L45" s="3">
        <f t="shared" si="2"/>
        <v>94601.65</v>
      </c>
      <c r="M45" s="3">
        <f t="shared" si="3"/>
        <v>94601.65</v>
      </c>
      <c r="N45">
        <f t="shared" si="4"/>
        <v>93665</v>
      </c>
      <c r="O45" t="s">
        <v>24</v>
      </c>
      <c r="P45" s="1" t="s">
        <v>20</v>
      </c>
      <c r="Q45" s="1" t="s">
        <v>21</v>
      </c>
      <c r="R45" t="str">
        <f>Sheet1!A35</f>
        <v>mli296,mli59</v>
      </c>
      <c r="S45" t="s">
        <v>54</v>
      </c>
    </row>
    <row r="46" spans="1:19" x14ac:dyDescent="0.25">
      <c r="A46">
        <v>110</v>
      </c>
      <c r="B46">
        <v>11</v>
      </c>
      <c r="C46" t="str">
        <f>Sheet1!B37</f>
        <v>384 Diamonds (346 + 38 Bonus)</v>
      </c>
      <c r="E46">
        <v>0</v>
      </c>
      <c r="F46">
        <v>54</v>
      </c>
      <c r="G46" t="s">
        <v>20</v>
      </c>
      <c r="H46" s="2">
        <f>Sheet1!C37</f>
        <v>100966</v>
      </c>
      <c r="I46">
        <f>CEILING(Sheet1!D37,1000)</f>
        <v>112000</v>
      </c>
      <c r="J46" s="3">
        <f t="shared" si="0"/>
        <v>107023.96</v>
      </c>
      <c r="K46" s="3">
        <f t="shared" si="1"/>
        <v>103994.98</v>
      </c>
      <c r="L46" s="3">
        <f t="shared" si="2"/>
        <v>101975.66</v>
      </c>
      <c r="M46" s="3">
        <f t="shared" si="3"/>
        <v>101975.66</v>
      </c>
      <c r="N46">
        <f t="shared" si="4"/>
        <v>100966</v>
      </c>
      <c r="O46" t="s">
        <v>24</v>
      </c>
      <c r="P46" s="1" t="s">
        <v>20</v>
      </c>
      <c r="Q46" s="1" t="s">
        <v>21</v>
      </c>
      <c r="R46" t="str">
        <f>Sheet1!A37</f>
        <v>mli370,mli14</v>
      </c>
      <c r="S46" t="s">
        <v>54</v>
      </c>
    </row>
    <row r="47" spans="1:19" x14ac:dyDescent="0.25">
      <c r="A47">
        <v>110</v>
      </c>
      <c r="B47">
        <v>11</v>
      </c>
      <c r="C47" t="str">
        <f>Sheet1!B39</f>
        <v>424 Diamonds (383 + 41 Bonus)</v>
      </c>
      <c r="E47">
        <v>0</v>
      </c>
      <c r="F47">
        <v>56</v>
      </c>
      <c r="G47" t="s">
        <v>20</v>
      </c>
      <c r="H47" s="2">
        <f>Sheet1!C39</f>
        <v>110674</v>
      </c>
      <c r="I47">
        <f>CEILING(Sheet1!D39,1000)</f>
        <v>122000</v>
      </c>
      <c r="J47" s="3">
        <f t="shared" si="0"/>
        <v>117314.44</v>
      </c>
      <c r="K47" s="3">
        <f t="shared" si="1"/>
        <v>113994.22</v>
      </c>
      <c r="L47" s="3">
        <f t="shared" si="2"/>
        <v>111780.74</v>
      </c>
      <c r="M47" s="3">
        <f t="shared" si="3"/>
        <v>111780.74</v>
      </c>
      <c r="N47">
        <f t="shared" si="4"/>
        <v>110674</v>
      </c>
      <c r="O47" t="s">
        <v>24</v>
      </c>
      <c r="P47" s="1" t="s">
        <v>20</v>
      </c>
      <c r="Q47" s="1" t="s">
        <v>21</v>
      </c>
      <c r="R47" t="str">
        <f>Sheet1!A39</f>
        <v>mli408,mli18</v>
      </c>
      <c r="S47" t="s">
        <v>54</v>
      </c>
    </row>
    <row r="48" spans="1:19" x14ac:dyDescent="0.25">
      <c r="A48">
        <v>110</v>
      </c>
      <c r="B48">
        <v>11</v>
      </c>
      <c r="C48" t="str">
        <f>Sheet1!B40</f>
        <v>452 Diamonds (407 + 45 Bonus)</v>
      </c>
      <c r="E48">
        <v>0</v>
      </c>
      <c r="F48">
        <v>57</v>
      </c>
      <c r="G48" t="s">
        <v>20</v>
      </c>
      <c r="H48" s="2">
        <f>Sheet1!C40</f>
        <v>116615</v>
      </c>
      <c r="I48">
        <f>CEILING(Sheet1!D40,1000)</f>
        <v>129000</v>
      </c>
      <c r="J48" s="3">
        <f t="shared" si="0"/>
        <v>123611.9</v>
      </c>
      <c r="K48" s="3">
        <f t="shared" si="1"/>
        <v>120113.45</v>
      </c>
      <c r="L48" s="3">
        <f t="shared" si="2"/>
        <v>117781.15</v>
      </c>
      <c r="M48" s="3">
        <f t="shared" si="3"/>
        <v>117781.15</v>
      </c>
      <c r="N48">
        <f t="shared" si="4"/>
        <v>116615</v>
      </c>
      <c r="O48" t="s">
        <v>24</v>
      </c>
      <c r="P48" s="1" t="s">
        <v>20</v>
      </c>
      <c r="Q48" s="1" t="s">
        <v>21</v>
      </c>
      <c r="R48" t="str">
        <f>Sheet1!A40</f>
        <v>mli408,mli44</v>
      </c>
      <c r="S48" t="s">
        <v>54</v>
      </c>
    </row>
    <row r="49" spans="1:19" x14ac:dyDescent="0.25">
      <c r="A49">
        <v>110</v>
      </c>
      <c r="B49">
        <v>11</v>
      </c>
      <c r="C49" t="str">
        <f>Sheet1!B41</f>
        <v>518 Diamonds (467 + 51 Bonus)</v>
      </c>
      <c r="E49">
        <v>0</v>
      </c>
      <c r="F49">
        <v>58</v>
      </c>
      <c r="G49" t="s">
        <v>20</v>
      </c>
      <c r="H49" s="2">
        <f>Sheet1!C41</f>
        <v>134248</v>
      </c>
      <c r="I49">
        <f>CEILING(Sheet1!D41,1000)</f>
        <v>148000</v>
      </c>
      <c r="J49" s="3">
        <f t="shared" si="0"/>
        <v>142302.88</v>
      </c>
      <c r="K49" s="3">
        <f t="shared" si="1"/>
        <v>138275.44</v>
      </c>
      <c r="L49" s="3">
        <f t="shared" si="2"/>
        <v>135590.48000000001</v>
      </c>
      <c r="M49" s="3">
        <f t="shared" si="3"/>
        <v>135590.48000000001</v>
      </c>
      <c r="N49">
        <f t="shared" si="4"/>
        <v>134248</v>
      </c>
      <c r="O49" t="s">
        <v>24</v>
      </c>
      <c r="P49" s="1" t="s">
        <v>20</v>
      </c>
      <c r="Q49" s="1" t="s">
        <v>21</v>
      </c>
      <c r="R49" t="str">
        <f>Sheet1!A41</f>
        <v>mli408,mli74,mli36</v>
      </c>
      <c r="S49" t="s">
        <v>54</v>
      </c>
    </row>
    <row r="50" spans="1:19" x14ac:dyDescent="0.25">
      <c r="A50">
        <v>110</v>
      </c>
      <c r="B50">
        <v>11</v>
      </c>
      <c r="C50" t="str">
        <f>Sheet1!B43</f>
        <v>601 Diamonds (533 + 68 Bonus)</v>
      </c>
      <c r="E50">
        <v>0</v>
      </c>
      <c r="F50">
        <v>60</v>
      </c>
      <c r="G50" t="s">
        <v>20</v>
      </c>
      <c r="H50" s="2">
        <f>Sheet1!C43</f>
        <v>152481</v>
      </c>
      <c r="I50">
        <f>CEILING(Sheet1!D43,1000)</f>
        <v>168000</v>
      </c>
      <c r="J50" s="3">
        <f t="shared" si="0"/>
        <v>161629.85999999999</v>
      </c>
      <c r="K50" s="3">
        <f t="shared" si="1"/>
        <v>157055.43</v>
      </c>
      <c r="L50" s="3">
        <f t="shared" si="2"/>
        <v>154005.81</v>
      </c>
      <c r="M50" s="3">
        <f t="shared" si="3"/>
        <v>154005.81</v>
      </c>
      <c r="N50">
        <f t="shared" si="4"/>
        <v>152481</v>
      </c>
      <c r="O50" t="s">
        <v>24</v>
      </c>
      <c r="P50" s="1" t="s">
        <v>20</v>
      </c>
      <c r="Q50" s="1" t="s">
        <v>21</v>
      </c>
      <c r="R50" t="str">
        <f>Sheet1!A43</f>
        <v>mli568,mli36</v>
      </c>
      <c r="S50" t="s">
        <v>69</v>
      </c>
    </row>
    <row r="51" spans="1:19" x14ac:dyDescent="0.25">
      <c r="A51">
        <v>110</v>
      </c>
      <c r="B51">
        <v>11</v>
      </c>
      <c r="C51" t="str">
        <f>Sheet1!B44</f>
        <v>642 Diamonds (570 + 72 Bonus)</v>
      </c>
      <c r="E51">
        <v>0</v>
      </c>
      <c r="F51">
        <v>61</v>
      </c>
      <c r="G51" t="s">
        <v>20</v>
      </c>
      <c r="H51" s="2">
        <f>Sheet1!C44</f>
        <v>162801</v>
      </c>
      <c r="I51">
        <f>CEILING(Sheet1!D44,1000)</f>
        <v>180000</v>
      </c>
      <c r="J51" s="3">
        <f t="shared" si="0"/>
        <v>172569.06</v>
      </c>
      <c r="K51" s="3">
        <f t="shared" si="1"/>
        <v>167685.03</v>
      </c>
      <c r="L51" s="3">
        <f t="shared" si="2"/>
        <v>164429.01</v>
      </c>
      <c r="M51" s="3">
        <f t="shared" si="3"/>
        <v>164429.01</v>
      </c>
      <c r="N51">
        <f t="shared" si="4"/>
        <v>162801</v>
      </c>
      <c r="O51" t="s">
        <v>24</v>
      </c>
      <c r="P51" s="1" t="s">
        <v>20</v>
      </c>
      <c r="Q51" s="1" t="s">
        <v>21</v>
      </c>
      <c r="R51" t="str">
        <f>Sheet1!A44</f>
        <v>mli568,mli74</v>
      </c>
      <c r="S51" t="s">
        <v>69</v>
      </c>
    </row>
    <row r="52" spans="1:19" x14ac:dyDescent="0.25">
      <c r="A52">
        <v>110</v>
      </c>
      <c r="B52">
        <v>11</v>
      </c>
      <c r="C52" t="str">
        <f>Sheet1!B45</f>
        <v>716 Diamonds (637 + 79 Bonus)</v>
      </c>
      <c r="E52">
        <v>0</v>
      </c>
      <c r="F52">
        <v>62</v>
      </c>
      <c r="G52" t="s">
        <v>20</v>
      </c>
      <c r="H52" s="2">
        <f>Sheet1!C45</f>
        <v>182218</v>
      </c>
      <c r="I52">
        <f>CEILING(Sheet1!D45,1000)</f>
        <v>201000</v>
      </c>
      <c r="J52" s="3">
        <f t="shared" si="0"/>
        <v>193151.08</v>
      </c>
      <c r="K52" s="3">
        <f t="shared" si="1"/>
        <v>187684.54</v>
      </c>
      <c r="L52" s="3">
        <f t="shared" si="2"/>
        <v>184040.18</v>
      </c>
      <c r="M52" s="3">
        <f t="shared" si="3"/>
        <v>184040.18</v>
      </c>
      <c r="N52">
        <f t="shared" si="4"/>
        <v>182218</v>
      </c>
      <c r="O52" t="s">
        <v>24</v>
      </c>
      <c r="P52" s="1" t="s">
        <v>20</v>
      </c>
      <c r="Q52" s="1" t="s">
        <v>21</v>
      </c>
      <c r="R52" t="str">
        <f>Sheet1!A45</f>
        <v>mli568,mli74,mli74</v>
      </c>
      <c r="S52" t="s">
        <v>69</v>
      </c>
    </row>
    <row r="53" spans="1:19" x14ac:dyDescent="0.25">
      <c r="A53">
        <v>110</v>
      </c>
      <c r="B53">
        <v>11</v>
      </c>
      <c r="C53" t="str">
        <f>Sheet1!B46</f>
        <v>758 Diamonds (675 + 83 Bonus)</v>
      </c>
      <c r="E53">
        <v>0</v>
      </c>
      <c r="F53">
        <v>63</v>
      </c>
      <c r="G53" t="s">
        <v>20</v>
      </c>
      <c r="H53" s="2">
        <f>Sheet1!C46</f>
        <v>193762</v>
      </c>
      <c r="I53">
        <f>CEILING(Sheet1!D46,1000)</f>
        <v>214000</v>
      </c>
      <c r="J53" s="3">
        <f t="shared" si="0"/>
        <v>205387.72</v>
      </c>
      <c r="K53" s="3">
        <f t="shared" si="1"/>
        <v>199574.86</v>
      </c>
      <c r="L53" s="3">
        <f t="shared" si="2"/>
        <v>195699.62</v>
      </c>
      <c r="M53" s="3">
        <f t="shared" si="3"/>
        <v>195699.62</v>
      </c>
      <c r="N53">
        <f t="shared" si="4"/>
        <v>193762</v>
      </c>
      <c r="O53" t="s">
        <v>24</v>
      </c>
      <c r="P53" s="1" t="s">
        <v>20</v>
      </c>
      <c r="Q53" s="1" t="s">
        <v>21</v>
      </c>
      <c r="R53" t="str">
        <f>Sheet1!A46</f>
        <v>mli568,mli140,mli44</v>
      </c>
      <c r="S53" t="s">
        <v>69</v>
      </c>
    </row>
    <row r="54" spans="1:19" x14ac:dyDescent="0.25">
      <c r="A54">
        <v>110</v>
      </c>
      <c r="B54">
        <v>11</v>
      </c>
      <c r="C54" t="str">
        <f>Sheet1!B47</f>
        <v>790 Diamonds (703 + 87 Bonus)</v>
      </c>
      <c r="E54">
        <v>0</v>
      </c>
      <c r="F54">
        <v>64</v>
      </c>
      <c r="G54" t="s">
        <v>20</v>
      </c>
      <c r="H54" s="2">
        <f>Sheet1!C47</f>
        <v>201634</v>
      </c>
      <c r="I54">
        <f>CEILING(Sheet1!D47,1000)</f>
        <v>222000</v>
      </c>
      <c r="J54" s="3">
        <f t="shared" si="0"/>
        <v>213732.04</v>
      </c>
      <c r="K54" s="3">
        <f t="shared" si="1"/>
        <v>207683.02</v>
      </c>
      <c r="L54" s="3">
        <f t="shared" si="2"/>
        <v>203650.34</v>
      </c>
      <c r="M54" s="3">
        <f t="shared" si="3"/>
        <v>203650.34</v>
      </c>
      <c r="N54">
        <f t="shared" si="4"/>
        <v>201634</v>
      </c>
      <c r="O54" t="s">
        <v>24</v>
      </c>
      <c r="P54" s="1" t="s">
        <v>20</v>
      </c>
      <c r="Q54" s="1" t="s">
        <v>21</v>
      </c>
      <c r="R54" t="str">
        <f>Sheet1!A47</f>
        <v>mli568,mli222</v>
      </c>
      <c r="S54" t="s">
        <v>69</v>
      </c>
    </row>
    <row r="55" spans="1:19" x14ac:dyDescent="0.25">
      <c r="A55">
        <v>110</v>
      </c>
      <c r="B55">
        <v>11</v>
      </c>
      <c r="C55" t="str">
        <f>Sheet1!B48</f>
        <v>845 Diamonds (753 + 92 Bonus)</v>
      </c>
      <c r="E55">
        <v>0</v>
      </c>
      <c r="F55">
        <v>65</v>
      </c>
      <c r="G55" t="s">
        <v>20</v>
      </c>
      <c r="H55" s="2">
        <f>Sheet1!C48</f>
        <v>216196</v>
      </c>
      <c r="I55">
        <f>CEILING(Sheet1!D48,1000)</f>
        <v>238000</v>
      </c>
      <c r="J55" s="3">
        <f t="shared" si="0"/>
        <v>229167.76</v>
      </c>
      <c r="K55" s="3">
        <f t="shared" si="1"/>
        <v>222681.88</v>
      </c>
      <c r="L55" s="3">
        <f t="shared" si="2"/>
        <v>218357.96</v>
      </c>
      <c r="M55" s="3">
        <f t="shared" si="3"/>
        <v>218357.96</v>
      </c>
      <c r="N55">
        <f t="shared" si="4"/>
        <v>216196</v>
      </c>
      <c r="O55" t="s">
        <v>24</v>
      </c>
      <c r="P55" s="1" t="s">
        <v>20</v>
      </c>
      <c r="Q55" s="1" t="s">
        <v>21</v>
      </c>
      <c r="R55" t="str">
        <f>Sheet1!A48</f>
        <v>mli568,mli277</v>
      </c>
      <c r="S55" t="s">
        <v>69</v>
      </c>
    </row>
    <row r="56" spans="1:19" x14ac:dyDescent="0.25">
      <c r="A56">
        <v>110</v>
      </c>
      <c r="B56">
        <v>11</v>
      </c>
      <c r="C56" t="str">
        <f>Sheet1!B50</f>
        <v>938 Diamonds (836 + 102 Bonus)</v>
      </c>
      <c r="E56">
        <v>0</v>
      </c>
      <c r="F56">
        <v>67</v>
      </c>
      <c r="G56" t="s">
        <v>20</v>
      </c>
      <c r="H56" s="2">
        <f>Sheet1!C50</f>
        <v>240467</v>
      </c>
      <c r="I56">
        <f>CEILING(Sheet1!D50,1000)</f>
        <v>265000</v>
      </c>
      <c r="J56" s="3">
        <f t="shared" si="0"/>
        <v>254895.02</v>
      </c>
      <c r="K56" s="3">
        <f t="shared" si="1"/>
        <v>247681.01</v>
      </c>
      <c r="L56" s="3">
        <f t="shared" si="2"/>
        <v>242871.67</v>
      </c>
      <c r="M56" s="3">
        <f t="shared" si="3"/>
        <v>242871.67</v>
      </c>
      <c r="N56">
        <f t="shared" si="4"/>
        <v>240467</v>
      </c>
      <c r="O56" t="s">
        <v>24</v>
      </c>
      <c r="P56" s="1" t="s">
        <v>20</v>
      </c>
      <c r="Q56" s="1" t="s">
        <v>21</v>
      </c>
      <c r="R56" t="str">
        <f>Sheet1!A50</f>
        <v>mli568,mli370</v>
      </c>
      <c r="S56" t="s">
        <v>69</v>
      </c>
    </row>
    <row r="57" spans="1:19" x14ac:dyDescent="0.25">
      <c r="A57">
        <v>110</v>
      </c>
      <c r="B57">
        <v>11</v>
      </c>
      <c r="C57" t="str">
        <f>Sheet1!B53</f>
        <v>1045 Diamonds (928 + 117 Bonus)</v>
      </c>
      <c r="E57">
        <v>0</v>
      </c>
      <c r="F57">
        <v>70</v>
      </c>
      <c r="G57" t="s">
        <v>20</v>
      </c>
      <c r="H57" s="2">
        <f>Sheet1!C53</f>
        <v>263828</v>
      </c>
      <c r="I57">
        <f>CEILING(Sheet1!D53,1000)</f>
        <v>291000</v>
      </c>
      <c r="J57" s="3">
        <f t="shared" si="0"/>
        <v>279657.68</v>
      </c>
      <c r="K57" s="3">
        <f t="shared" si="1"/>
        <v>271742.84000000003</v>
      </c>
      <c r="L57" s="3">
        <f t="shared" si="2"/>
        <v>266466.28000000003</v>
      </c>
      <c r="M57" s="3">
        <f t="shared" si="3"/>
        <v>266466.28000000003</v>
      </c>
      <c r="N57">
        <f t="shared" si="4"/>
        <v>263828</v>
      </c>
      <c r="O57" t="s">
        <v>24</v>
      </c>
      <c r="P57" s="1" t="s">
        <v>20</v>
      </c>
      <c r="Q57" s="1" t="s">
        <v>21</v>
      </c>
      <c r="R57" t="str">
        <f>Sheet1!A53</f>
        <v>mli875,mli170</v>
      </c>
      <c r="S57" t="s">
        <v>69</v>
      </c>
    </row>
    <row r="58" spans="1:19" x14ac:dyDescent="0.25">
      <c r="A58">
        <v>110</v>
      </c>
      <c r="B58">
        <v>11</v>
      </c>
      <c r="C58" t="str">
        <f>Sheet1!B54</f>
        <v>1136 Diamonds (1006 + 130 Bonus)</v>
      </c>
      <c r="E58">
        <v>0</v>
      </c>
      <c r="F58">
        <v>71</v>
      </c>
      <c r="G58" t="s">
        <v>20</v>
      </c>
      <c r="H58" s="2">
        <f>Sheet1!C54</f>
        <v>286768</v>
      </c>
      <c r="I58">
        <f>CEILING(Sheet1!D54,1000)</f>
        <v>316000</v>
      </c>
      <c r="J58" s="3">
        <f t="shared" si="0"/>
        <v>303974.08</v>
      </c>
      <c r="K58" s="3">
        <f t="shared" si="1"/>
        <v>295371.03999999998</v>
      </c>
      <c r="L58" s="3">
        <f t="shared" si="2"/>
        <v>289635.68</v>
      </c>
      <c r="M58" s="3">
        <f t="shared" si="3"/>
        <v>289635.68</v>
      </c>
      <c r="N58">
        <f t="shared" si="4"/>
        <v>286768</v>
      </c>
      <c r="O58" t="s">
        <v>24</v>
      </c>
      <c r="P58" s="1" t="s">
        <v>20</v>
      </c>
      <c r="Q58" s="1" t="s">
        <v>21</v>
      </c>
      <c r="R58" t="str">
        <f>Sheet1!A54</f>
        <v>mli966,mli170</v>
      </c>
      <c r="S58" t="s">
        <v>69</v>
      </c>
    </row>
    <row r="59" spans="1:19" x14ac:dyDescent="0.25">
      <c r="A59">
        <v>110</v>
      </c>
      <c r="B59">
        <v>11</v>
      </c>
      <c r="C59" t="str">
        <f>Sheet1!B55</f>
        <v>1159 Diamonds (1028 + 131 Bonus)</v>
      </c>
      <c r="E59">
        <v>0</v>
      </c>
      <c r="F59">
        <v>72</v>
      </c>
      <c r="G59" t="s">
        <v>20</v>
      </c>
      <c r="H59" s="2">
        <f>Sheet1!C55</f>
        <v>293058</v>
      </c>
      <c r="I59">
        <f>CEILING(Sheet1!D55,1000)</f>
        <v>323000</v>
      </c>
      <c r="J59" s="3">
        <f t="shared" si="0"/>
        <v>310641.48</v>
      </c>
      <c r="K59" s="3">
        <f t="shared" si="1"/>
        <v>301849.74</v>
      </c>
      <c r="L59" s="3">
        <f t="shared" si="2"/>
        <v>295988.58</v>
      </c>
      <c r="M59" s="3">
        <f t="shared" si="3"/>
        <v>295988.58</v>
      </c>
      <c r="N59">
        <f t="shared" si="4"/>
        <v>293058</v>
      </c>
      <c r="O59" t="s">
        <v>24</v>
      </c>
      <c r="P59" s="1" t="s">
        <v>20</v>
      </c>
      <c r="Q59" s="1" t="s">
        <v>21</v>
      </c>
      <c r="R59" t="str">
        <f>Sheet1!A55</f>
        <v>mli875,mli240,mli44</v>
      </c>
      <c r="S59" t="s">
        <v>69</v>
      </c>
    </row>
    <row r="60" spans="1:19" x14ac:dyDescent="0.25">
      <c r="A60">
        <v>110</v>
      </c>
      <c r="B60">
        <v>11</v>
      </c>
      <c r="C60" t="str">
        <f>Sheet1!B56</f>
        <v>1443 Diamonds (1277 + 166 Bonus)</v>
      </c>
      <c r="E60">
        <v>0</v>
      </c>
      <c r="F60">
        <v>73</v>
      </c>
      <c r="G60" t="s">
        <v>20</v>
      </c>
      <c r="H60" s="2">
        <f>Sheet1!C56</f>
        <v>363161</v>
      </c>
      <c r="I60">
        <f>CEILING(Sheet1!D56,1000)</f>
        <v>400000</v>
      </c>
      <c r="J60" s="3">
        <f t="shared" si="0"/>
        <v>384950.66</v>
      </c>
      <c r="K60" s="3">
        <f t="shared" si="1"/>
        <v>374055.83</v>
      </c>
      <c r="L60" s="3">
        <f t="shared" si="2"/>
        <v>366792.61</v>
      </c>
      <c r="M60" s="3">
        <f t="shared" si="3"/>
        <v>366792.61</v>
      </c>
      <c r="N60">
        <f t="shared" si="4"/>
        <v>363161</v>
      </c>
      <c r="O60" t="s">
        <v>24</v>
      </c>
      <c r="P60" s="1" t="s">
        <v>20</v>
      </c>
      <c r="Q60" s="1" t="s">
        <v>21</v>
      </c>
      <c r="R60" t="str">
        <f>Sheet1!A56</f>
        <v>mli875,mli568</v>
      </c>
      <c r="S60" t="s">
        <v>69</v>
      </c>
    </row>
    <row r="61" spans="1:19" x14ac:dyDescent="0.25">
      <c r="A61">
        <v>110</v>
      </c>
      <c r="B61">
        <v>11</v>
      </c>
      <c r="C61" t="str">
        <f>Sheet1!B57</f>
        <v>1506 Diamonds (1339 + 167 Bonus)</v>
      </c>
      <c r="E61">
        <v>0</v>
      </c>
      <c r="F61">
        <v>74</v>
      </c>
      <c r="G61" t="s">
        <v>20</v>
      </c>
      <c r="H61" s="2">
        <f>Sheet1!C57</f>
        <v>383851</v>
      </c>
      <c r="I61">
        <f>CEILING(Sheet1!D57,1000)</f>
        <v>423000</v>
      </c>
      <c r="J61" s="3">
        <f t="shared" si="0"/>
        <v>406882.06</v>
      </c>
      <c r="K61" s="3">
        <f t="shared" si="1"/>
        <v>395366.53</v>
      </c>
      <c r="L61" s="3">
        <f t="shared" si="2"/>
        <v>387689.51</v>
      </c>
      <c r="M61" s="3">
        <f t="shared" si="3"/>
        <v>387689.51</v>
      </c>
      <c r="N61">
        <f t="shared" si="4"/>
        <v>383851</v>
      </c>
      <c r="O61" t="s">
        <v>24</v>
      </c>
      <c r="P61" s="1" t="s">
        <v>20</v>
      </c>
      <c r="Q61" s="1" t="s">
        <v>21</v>
      </c>
      <c r="R61" t="str">
        <f>Sheet1!A57</f>
        <v>mli875,mli568,mli59</v>
      </c>
      <c r="S61" t="s">
        <v>69</v>
      </c>
    </row>
    <row r="62" spans="1:19" x14ac:dyDescent="0.25">
      <c r="A62">
        <v>110</v>
      </c>
      <c r="B62">
        <v>11</v>
      </c>
      <c r="C62" t="str">
        <f>Sheet1!B58</f>
        <v>1704 Diamonds (1509 + 195 Bonus)</v>
      </c>
      <c r="E62">
        <v>0</v>
      </c>
      <c r="F62">
        <v>75</v>
      </c>
      <c r="G62" t="s">
        <v>20</v>
      </c>
      <c r="H62" s="2">
        <f>Sheet1!C58</f>
        <v>430152</v>
      </c>
      <c r="I62">
        <f>CEILING(Sheet1!D58,1000)</f>
        <v>474000</v>
      </c>
      <c r="J62" s="3">
        <f t="shared" si="0"/>
        <v>455961.12</v>
      </c>
      <c r="K62" s="3">
        <f t="shared" si="1"/>
        <v>443056.56</v>
      </c>
      <c r="L62" s="3">
        <f t="shared" si="2"/>
        <v>434453.52</v>
      </c>
      <c r="M62" s="3">
        <f t="shared" si="3"/>
        <v>434453.52</v>
      </c>
      <c r="N62">
        <f t="shared" si="4"/>
        <v>430152</v>
      </c>
      <c r="O62" t="s">
        <v>24</v>
      </c>
      <c r="P62" s="1" t="s">
        <v>20</v>
      </c>
      <c r="Q62" s="1" t="s">
        <v>21</v>
      </c>
      <c r="R62" t="str">
        <f>Sheet1!A58</f>
        <v>mli966,mli568,mli170</v>
      </c>
      <c r="S62" t="s">
        <v>69</v>
      </c>
    </row>
    <row r="63" spans="1:19" x14ac:dyDescent="0.25">
      <c r="A63">
        <v>110</v>
      </c>
      <c r="B63">
        <v>11</v>
      </c>
      <c r="C63" t="str">
        <f>Sheet1!B60</f>
        <v>2232 Diamonds (1908 + 324 Bonus)</v>
      </c>
      <c r="E63">
        <v>0</v>
      </c>
      <c r="F63">
        <v>77</v>
      </c>
      <c r="G63" t="s">
        <v>20</v>
      </c>
      <c r="H63" s="2">
        <f>Sheet1!C60</f>
        <v>536025</v>
      </c>
      <c r="I63">
        <f>CEILING(Sheet1!D60,1000)</f>
        <v>590000</v>
      </c>
      <c r="J63" s="3">
        <f t="shared" si="0"/>
        <v>568186.5</v>
      </c>
      <c r="K63" s="3">
        <f t="shared" si="1"/>
        <v>552105.75</v>
      </c>
      <c r="L63" s="3">
        <f t="shared" si="2"/>
        <v>541385.25</v>
      </c>
      <c r="M63" s="3">
        <f t="shared" si="3"/>
        <v>541385.25</v>
      </c>
      <c r="N63">
        <f t="shared" si="4"/>
        <v>536025</v>
      </c>
      <c r="O63" t="s">
        <v>24</v>
      </c>
      <c r="P63" s="1" t="s">
        <v>20</v>
      </c>
      <c r="Q63" s="1" t="s">
        <v>21</v>
      </c>
      <c r="R63" t="str">
        <f>Sheet1!A60</f>
        <v>mli2010,mli222</v>
      </c>
      <c r="S63" t="s">
        <v>79</v>
      </c>
    </row>
    <row r="64" spans="1:19" x14ac:dyDescent="0.25">
      <c r="A64">
        <v>110</v>
      </c>
      <c r="B64">
        <v>11</v>
      </c>
      <c r="C64" t="str">
        <f>Sheet1!B61</f>
        <v>2380 Diamonds (2041 + 339 Bonus)</v>
      </c>
      <c r="E64">
        <v>0</v>
      </c>
      <c r="F64">
        <v>78</v>
      </c>
      <c r="G64" t="s">
        <v>20</v>
      </c>
      <c r="H64" s="2">
        <f>Sheet1!C61</f>
        <v>574858</v>
      </c>
      <c r="I64">
        <f>CEILING(Sheet1!D61,1000)</f>
        <v>633000</v>
      </c>
      <c r="J64" s="3">
        <f t="shared" si="0"/>
        <v>609349.48</v>
      </c>
      <c r="K64" s="3">
        <f t="shared" si="1"/>
        <v>592103.74</v>
      </c>
      <c r="L64" s="3">
        <f t="shared" si="2"/>
        <v>580606.57999999996</v>
      </c>
      <c r="M64" s="3">
        <f t="shared" si="3"/>
        <v>580606.57999999996</v>
      </c>
      <c r="N64">
        <f t="shared" si="4"/>
        <v>574858</v>
      </c>
      <c r="O64" t="s">
        <v>24</v>
      </c>
      <c r="P64" s="1" t="s">
        <v>20</v>
      </c>
      <c r="Q64" s="1" t="s">
        <v>21</v>
      </c>
      <c r="R64" t="str">
        <f>Sheet1!A61</f>
        <v>mli2010,mli370</v>
      </c>
      <c r="S64" t="s">
        <v>79</v>
      </c>
    </row>
    <row r="65" spans="1:19" x14ac:dyDescent="0.25">
      <c r="A65">
        <v>110</v>
      </c>
      <c r="B65">
        <v>11</v>
      </c>
      <c r="C65" t="str">
        <f>Sheet1!B62</f>
        <v>2578 Diamonds (2211 + 367 Bonus)</v>
      </c>
      <c r="E65">
        <v>0</v>
      </c>
      <c r="F65">
        <v>79</v>
      </c>
      <c r="G65" t="s">
        <v>20</v>
      </c>
      <c r="H65" s="2">
        <f>Sheet1!C62</f>
        <v>621159</v>
      </c>
      <c r="I65">
        <f>CEILING(Sheet1!D62,1000)</f>
        <v>684000</v>
      </c>
      <c r="J65" s="3">
        <f t="shared" si="0"/>
        <v>658428.54</v>
      </c>
      <c r="K65" s="3">
        <f t="shared" si="1"/>
        <v>639793.77</v>
      </c>
      <c r="L65" s="3">
        <f t="shared" si="2"/>
        <v>627370.59</v>
      </c>
      <c r="M65" s="3">
        <f t="shared" si="3"/>
        <v>627370.59</v>
      </c>
      <c r="N65">
        <f t="shared" si="4"/>
        <v>621159</v>
      </c>
      <c r="O65" t="s">
        <v>24</v>
      </c>
      <c r="P65" s="1" t="s">
        <v>20</v>
      </c>
      <c r="Q65" s="1" t="s">
        <v>21</v>
      </c>
      <c r="R65" t="str">
        <f>Sheet1!A62</f>
        <v>mli2010,mli568</v>
      </c>
      <c r="S65" t="s">
        <v>79</v>
      </c>
    </row>
    <row r="66" spans="1:19" x14ac:dyDescent="0.25">
      <c r="A66">
        <v>110</v>
      </c>
      <c r="B66">
        <v>11</v>
      </c>
      <c r="C66" t="str">
        <f>Sheet1!B63</f>
        <v>2625 Diamonds (2253 + 372 Bonus)</v>
      </c>
      <c r="E66">
        <v>0</v>
      </c>
      <c r="F66">
        <v>80</v>
      </c>
      <c r="G66" t="s">
        <v>20</v>
      </c>
      <c r="H66" s="2">
        <f>Sheet1!C63</f>
        <v>634086</v>
      </c>
      <c r="I66">
        <f>CEILING(Sheet1!D63,1000)</f>
        <v>698000</v>
      </c>
      <c r="J66" s="3">
        <f t="shared" si="0"/>
        <v>672131.16</v>
      </c>
      <c r="K66" s="3">
        <f t="shared" si="1"/>
        <v>653108.57999999996</v>
      </c>
      <c r="L66" s="3">
        <f t="shared" si="2"/>
        <v>640426.86</v>
      </c>
      <c r="M66" s="3">
        <f t="shared" si="3"/>
        <v>640426.86</v>
      </c>
      <c r="N66">
        <f t="shared" si="4"/>
        <v>634086</v>
      </c>
      <c r="O66" t="s">
        <v>24</v>
      </c>
      <c r="P66" s="1" t="s">
        <v>20</v>
      </c>
      <c r="Q66" s="1" t="s">
        <v>21</v>
      </c>
      <c r="R66" t="str">
        <f>Sheet1!A63</f>
        <v>mli875,mli875,mli875</v>
      </c>
      <c r="S66" t="s">
        <v>79</v>
      </c>
    </row>
    <row r="67" spans="1:19" x14ac:dyDescent="0.25">
      <c r="A67">
        <v>110</v>
      </c>
      <c r="B67">
        <v>11</v>
      </c>
      <c r="C67" t="str">
        <f>Sheet1!B64</f>
        <v>3453 Diamonds (2985 + 468 Bonus)</v>
      </c>
      <c r="E67">
        <v>0</v>
      </c>
      <c r="F67">
        <v>81</v>
      </c>
      <c r="G67" t="s">
        <v>20</v>
      </c>
      <c r="H67" s="2">
        <f>Sheet1!C64</f>
        <v>840936</v>
      </c>
      <c r="I67">
        <f>CEILING(Sheet1!D64,1000)</f>
        <v>926000</v>
      </c>
      <c r="J67" s="3">
        <f t="shared" si="0"/>
        <v>891392.16</v>
      </c>
      <c r="K67" s="3">
        <f t="shared" si="1"/>
        <v>866164.08</v>
      </c>
      <c r="L67" s="3">
        <f t="shared" si="2"/>
        <v>849345.36</v>
      </c>
      <c r="M67" s="3">
        <f t="shared" si="3"/>
        <v>849345.36</v>
      </c>
      <c r="N67">
        <f t="shared" si="4"/>
        <v>840936</v>
      </c>
      <c r="O67" t="s">
        <v>24</v>
      </c>
      <c r="P67" s="1" t="s">
        <v>20</v>
      </c>
      <c r="Q67" s="1" t="s">
        <v>21</v>
      </c>
      <c r="R67" t="str">
        <f>Sheet1!A64</f>
        <v>mli2010,mli875,mli568</v>
      </c>
      <c r="S67" t="s">
        <v>79</v>
      </c>
    </row>
    <row r="68" spans="1:19" x14ac:dyDescent="0.25">
      <c r="A68">
        <v>110</v>
      </c>
      <c r="B68">
        <v>11</v>
      </c>
      <c r="C68" t="str">
        <f>Sheet1!B65</f>
        <v>3760 Diamonds (3269 + 491 Bonus)</v>
      </c>
      <c r="E68">
        <v>0</v>
      </c>
      <c r="F68">
        <v>82</v>
      </c>
      <c r="G68" t="s">
        <v>20</v>
      </c>
      <c r="H68" s="2">
        <f>Sheet1!C65</f>
        <v>919876</v>
      </c>
      <c r="I68">
        <f>CEILING(Sheet1!D65,1000)</f>
        <v>1012000</v>
      </c>
      <c r="J68" s="3">
        <f t="shared" si="0"/>
        <v>975068.56</v>
      </c>
      <c r="K68" s="3">
        <f t="shared" si="1"/>
        <v>947472.28</v>
      </c>
      <c r="L68" s="3">
        <f t="shared" si="2"/>
        <v>929074.76</v>
      </c>
      <c r="M68" s="3">
        <f t="shared" si="3"/>
        <v>929074.76</v>
      </c>
      <c r="N68">
        <f t="shared" si="4"/>
        <v>919876</v>
      </c>
      <c r="O68" t="s">
        <v>24</v>
      </c>
      <c r="P68" s="1" t="s">
        <v>20</v>
      </c>
      <c r="Q68" s="1" t="s">
        <v>21</v>
      </c>
      <c r="R68" t="str">
        <f>Sheet1!A65</f>
        <v>mli2010,mli875,mli875</v>
      </c>
      <c r="S68" t="s">
        <v>79</v>
      </c>
    </row>
    <row r="69" spans="1:19" x14ac:dyDescent="0.25">
      <c r="A69">
        <v>110</v>
      </c>
      <c r="B69">
        <v>11</v>
      </c>
      <c r="C69" t="str">
        <f>Sheet1!B66</f>
        <v>4020 Diamonds (3416 + 604 Bonus)</v>
      </c>
      <c r="E69">
        <v>0</v>
      </c>
      <c r="F69">
        <v>83</v>
      </c>
      <c r="G69" t="s">
        <v>20</v>
      </c>
      <c r="H69" s="2">
        <f>Sheet1!C66</f>
        <v>955550</v>
      </c>
      <c r="I69">
        <f>CEILING(Sheet1!D66,1000)</f>
        <v>1052000</v>
      </c>
      <c r="J69" s="3">
        <f t="shared" si="0"/>
        <v>1012883</v>
      </c>
      <c r="K69" s="3">
        <f t="shared" si="1"/>
        <v>984216.5</v>
      </c>
      <c r="L69" s="3">
        <f t="shared" si="2"/>
        <v>965105.5</v>
      </c>
      <c r="M69" s="3">
        <f t="shared" si="3"/>
        <v>965105.5</v>
      </c>
      <c r="N69">
        <f t="shared" si="4"/>
        <v>955550</v>
      </c>
      <c r="O69" t="s">
        <v>24</v>
      </c>
      <c r="P69" s="1" t="s">
        <v>20</v>
      </c>
      <c r="Q69" s="1" t="s">
        <v>21</v>
      </c>
      <c r="R69" t="str">
        <f>Sheet1!A66</f>
        <v>mli2010,mli2010</v>
      </c>
      <c r="S69" t="s">
        <v>79</v>
      </c>
    </row>
    <row r="70" spans="1:19" x14ac:dyDescent="0.25">
      <c r="A70">
        <v>110</v>
      </c>
      <c r="B70">
        <v>11</v>
      </c>
      <c r="C70" t="str">
        <f>Sheet1!B67</f>
        <v>4588 Diamonds (3919 + 669 Bonus)</v>
      </c>
      <c r="E70">
        <v>0</v>
      </c>
      <c r="F70">
        <v>84</v>
      </c>
      <c r="G70" t="s">
        <v>20</v>
      </c>
      <c r="H70" s="2">
        <f>Sheet1!C67</f>
        <v>1098934</v>
      </c>
      <c r="I70">
        <f>CEILING(Sheet1!D67,1000)</f>
        <v>1209000</v>
      </c>
      <c r="J70" s="3">
        <f t="shared" si="0"/>
        <v>1164870.04</v>
      </c>
      <c r="K70" s="3">
        <f t="shared" si="1"/>
        <v>1131902.02</v>
      </c>
      <c r="L70" s="3">
        <f t="shared" si="2"/>
        <v>1109923.3400000001</v>
      </c>
      <c r="M70" s="3">
        <f t="shared" si="3"/>
        <v>1109923.3400000001</v>
      </c>
      <c r="N70">
        <f t="shared" si="4"/>
        <v>1098934</v>
      </c>
      <c r="O70" t="s">
        <v>24</v>
      </c>
      <c r="P70" s="1" t="s">
        <v>20</v>
      </c>
      <c r="Q70" s="1" t="s">
        <v>21</v>
      </c>
      <c r="R70" t="str">
        <f>Sheet1!A67</f>
        <v>mli2010,mli2010,mli568</v>
      </c>
      <c r="S70" t="s">
        <v>79</v>
      </c>
    </row>
    <row r="71" spans="1:19" x14ac:dyDescent="0.25">
      <c r="A71">
        <v>110</v>
      </c>
      <c r="B71">
        <v>11</v>
      </c>
      <c r="C71" t="str">
        <f>Sheet1!B69</f>
        <v>5398 Diamonds (4506 + 892 Bonus)</v>
      </c>
      <c r="E71">
        <v>0</v>
      </c>
      <c r="F71">
        <v>86</v>
      </c>
      <c r="G71" t="s">
        <v>20</v>
      </c>
      <c r="H71" s="2">
        <f>Sheet1!C69</f>
        <v>1289939</v>
      </c>
      <c r="I71">
        <f>CEILING(Sheet1!D69,1000)</f>
        <v>1419000</v>
      </c>
      <c r="J71" s="3">
        <f t="shared" si="0"/>
        <v>1367335.34</v>
      </c>
      <c r="K71" s="3">
        <f t="shared" si="1"/>
        <v>1328637.17</v>
      </c>
      <c r="L71" s="3">
        <f t="shared" si="2"/>
        <v>1302838.3899999999</v>
      </c>
      <c r="M71" s="3">
        <f t="shared" si="3"/>
        <v>1302838.3899999999</v>
      </c>
      <c r="N71">
        <f t="shared" si="4"/>
        <v>1289939</v>
      </c>
      <c r="O71" t="s">
        <v>24</v>
      </c>
      <c r="P71" s="1" t="s">
        <v>20</v>
      </c>
      <c r="Q71" s="1" t="s">
        <v>21</v>
      </c>
      <c r="R71" t="str">
        <f>Sheet1!A69</f>
        <v>mli4830,mli568</v>
      </c>
      <c r="S71" t="s">
        <v>82</v>
      </c>
    </row>
    <row r="72" spans="1:19" x14ac:dyDescent="0.25">
      <c r="A72">
        <v>110</v>
      </c>
      <c r="B72">
        <v>11</v>
      </c>
      <c r="C72" t="str">
        <f>Sheet1!B70</f>
        <v>6030 Diamonds (5124 + 906 Bonus)</v>
      </c>
      <c r="E72">
        <v>0</v>
      </c>
      <c r="F72">
        <v>87</v>
      </c>
      <c r="G72" t="s">
        <v>20</v>
      </c>
      <c r="H72" s="2">
        <f>Sheet1!C70</f>
        <v>1433325</v>
      </c>
      <c r="I72">
        <f>CEILING(Sheet1!D70,1000)</f>
        <v>1577000</v>
      </c>
      <c r="J72" s="3">
        <f t="shared" si="0"/>
        <v>1519324.5</v>
      </c>
      <c r="K72" s="3">
        <f t="shared" si="1"/>
        <v>1476324.75</v>
      </c>
      <c r="L72" s="3">
        <f t="shared" si="2"/>
        <v>1447658.25</v>
      </c>
      <c r="M72" s="3">
        <f t="shared" si="3"/>
        <v>1447658.25</v>
      </c>
      <c r="N72">
        <f t="shared" si="4"/>
        <v>1433325</v>
      </c>
      <c r="O72" t="s">
        <v>24</v>
      </c>
      <c r="P72" s="1" t="s">
        <v>20</v>
      </c>
      <c r="Q72" s="1" t="s">
        <v>21</v>
      </c>
      <c r="R72" t="str">
        <f>Sheet1!A70</f>
        <v>mli2010,mli2010,mli2010</v>
      </c>
      <c r="S72" t="s">
        <v>82</v>
      </c>
    </row>
    <row r="73" spans="1:19" x14ac:dyDescent="0.25">
      <c r="A73">
        <v>110</v>
      </c>
      <c r="B73">
        <v>11</v>
      </c>
      <c r="C73" t="str">
        <f>Sheet1!B71</f>
        <v>6840 Diamonds (5711 + 1129 Bonus)</v>
      </c>
      <c r="E73">
        <v>0</v>
      </c>
      <c r="F73">
        <v>88</v>
      </c>
      <c r="G73" t="s">
        <v>20</v>
      </c>
      <c r="H73" s="2">
        <f>Sheet1!C71</f>
        <v>1624330</v>
      </c>
      <c r="I73">
        <f>CEILING(Sheet1!D71,1000)</f>
        <v>1787000</v>
      </c>
      <c r="J73" s="3">
        <f t="shared" si="0"/>
        <v>1721789.8</v>
      </c>
      <c r="K73" s="3">
        <f t="shared" si="1"/>
        <v>1673059.9</v>
      </c>
      <c r="L73" s="3">
        <f t="shared" si="2"/>
        <v>1640573.3</v>
      </c>
      <c r="M73" s="3">
        <f t="shared" si="3"/>
        <v>1640573.3</v>
      </c>
      <c r="N73">
        <f t="shared" si="4"/>
        <v>1624330</v>
      </c>
      <c r="O73" t="s">
        <v>24</v>
      </c>
      <c r="P73" s="1" t="s">
        <v>20</v>
      </c>
      <c r="Q73" s="1" t="s">
        <v>21</v>
      </c>
      <c r="R73" t="str">
        <f>Sheet1!A71</f>
        <v>mli4830,mli2010</v>
      </c>
      <c r="S73" t="s">
        <v>82</v>
      </c>
    </row>
    <row r="74" spans="1:19" x14ac:dyDescent="0.25">
      <c r="A74">
        <v>110</v>
      </c>
      <c r="B74">
        <v>11</v>
      </c>
      <c r="C74" t="str">
        <f>Sheet1!B72</f>
        <v>8040 Diamonds (6832 + 1208 Bonus)</v>
      </c>
      <c r="E74">
        <v>0</v>
      </c>
      <c r="F74">
        <v>89</v>
      </c>
      <c r="G74" t="s">
        <v>20</v>
      </c>
      <c r="H74" s="2">
        <f>Sheet1!C72</f>
        <v>1911100</v>
      </c>
      <c r="I74">
        <f>CEILING(Sheet1!D72,1000)</f>
        <v>2103000</v>
      </c>
      <c r="J74" s="3">
        <f t="shared" si="0"/>
        <v>2025766</v>
      </c>
      <c r="K74" s="3">
        <f t="shared" si="1"/>
        <v>1968433</v>
      </c>
      <c r="L74" s="3">
        <f t="shared" si="2"/>
        <v>1930211</v>
      </c>
      <c r="M74" s="3">
        <f t="shared" si="3"/>
        <v>1930211</v>
      </c>
      <c r="N74">
        <f t="shared" si="4"/>
        <v>1911100</v>
      </c>
      <c r="O74" t="s">
        <v>24</v>
      </c>
      <c r="P74" s="1" t="s">
        <v>20</v>
      </c>
      <c r="Q74" s="1" t="s">
        <v>21</v>
      </c>
      <c r="R74" t="str">
        <f>Sheet1!A72</f>
        <v>mli2010,mli2010,mli2010,mli2010</v>
      </c>
      <c r="S74" t="s">
        <v>82</v>
      </c>
    </row>
    <row r="75" spans="1:19" x14ac:dyDescent="0.25">
      <c r="A75">
        <v>110</v>
      </c>
      <c r="B75">
        <v>11</v>
      </c>
      <c r="C75" t="str">
        <f>Sheet1!B73</f>
        <v>9660 Diamonds (8006 + 1654 Bonus)</v>
      </c>
      <c r="E75">
        <v>0</v>
      </c>
      <c r="F75">
        <v>90</v>
      </c>
      <c r="G75" t="s">
        <v>20</v>
      </c>
      <c r="H75" s="2">
        <f>Sheet1!C73</f>
        <v>2293110</v>
      </c>
      <c r="I75">
        <f>CEILING(Sheet1!D73,1000)</f>
        <v>2523000</v>
      </c>
      <c r="J75" s="3">
        <f t="shared" si="0"/>
        <v>2430696.6</v>
      </c>
      <c r="K75" s="3">
        <f t="shared" si="1"/>
        <v>2361903.2999999998</v>
      </c>
      <c r="L75" s="3">
        <f t="shared" si="2"/>
        <v>2316041.1</v>
      </c>
      <c r="M75" s="3">
        <f t="shared" si="3"/>
        <v>2316041.1</v>
      </c>
      <c r="N75">
        <f t="shared" si="4"/>
        <v>2293110</v>
      </c>
      <c r="O75" t="s">
        <v>24</v>
      </c>
      <c r="P75" s="1" t="s">
        <v>20</v>
      </c>
      <c r="Q75" s="1" t="s">
        <v>21</v>
      </c>
      <c r="R75" t="str">
        <f>Sheet1!A73</f>
        <v>mli4830,mli4830</v>
      </c>
      <c r="S75" t="s">
        <v>82</v>
      </c>
    </row>
    <row r="76" spans="1:19" x14ac:dyDescent="0.25">
      <c r="A76">
        <v>110</v>
      </c>
      <c r="B76">
        <v>11</v>
      </c>
      <c r="C76" t="str">
        <f>Sheet1!B74</f>
        <v>10050 Diamonds (8540 + 1510 Bonus)</v>
      </c>
      <c r="E76">
        <v>0</v>
      </c>
      <c r="F76">
        <v>91</v>
      </c>
      <c r="G76" t="s">
        <v>20</v>
      </c>
      <c r="H76" s="2">
        <f>Sheet1!C74</f>
        <v>2388875</v>
      </c>
      <c r="I76">
        <f>CEILING(Sheet1!D74,1000)</f>
        <v>2628000</v>
      </c>
      <c r="J76" s="3">
        <f t="shared" si="0"/>
        <v>2532207.5</v>
      </c>
      <c r="K76" s="3">
        <f t="shared" si="1"/>
        <v>2460541.25</v>
      </c>
      <c r="L76" s="3">
        <f t="shared" si="2"/>
        <v>2412763.75</v>
      </c>
      <c r="M76" s="3">
        <f t="shared" si="3"/>
        <v>2412763.75</v>
      </c>
      <c r="N76">
        <f t="shared" si="4"/>
        <v>2388875</v>
      </c>
      <c r="O76" t="s">
        <v>24</v>
      </c>
      <c r="P76" s="1" t="s">
        <v>20</v>
      </c>
      <c r="Q76" s="1" t="s">
        <v>21</v>
      </c>
      <c r="R76" t="str">
        <f>Sheet1!A74</f>
        <v>mli2010,mli2010,mli2010,mli2010,mli2010</v>
      </c>
      <c r="S76" t="s">
        <v>82</v>
      </c>
    </row>
    <row r="77" spans="1:19" x14ac:dyDescent="0.25">
      <c r="A77">
        <v>110</v>
      </c>
      <c r="B77">
        <v>11</v>
      </c>
      <c r="C77" t="str">
        <f>Sheet1!B75</f>
        <v>14490 Diamonds (12009 + 2481 Bonus)</v>
      </c>
      <c r="E77">
        <v>0</v>
      </c>
      <c r="F77">
        <v>92</v>
      </c>
      <c r="G77" t="s">
        <v>20</v>
      </c>
      <c r="H77" s="2">
        <f>Sheet1!C75</f>
        <v>3439665</v>
      </c>
      <c r="I77">
        <f>CEILING(Sheet1!D75,1000)</f>
        <v>3784000</v>
      </c>
      <c r="J77" s="3">
        <f t="shared" si="0"/>
        <v>3646044.9</v>
      </c>
      <c r="K77" s="3">
        <f t="shared" si="1"/>
        <v>3542854.95</v>
      </c>
      <c r="L77" s="3">
        <f t="shared" si="2"/>
        <v>3474061.65</v>
      </c>
      <c r="M77" s="3">
        <f t="shared" si="3"/>
        <v>3474061.65</v>
      </c>
      <c r="N77">
        <f t="shared" si="4"/>
        <v>3439665</v>
      </c>
      <c r="O77" t="s">
        <v>24</v>
      </c>
      <c r="P77" s="1" t="s">
        <v>20</v>
      </c>
      <c r="Q77" s="1" t="s">
        <v>21</v>
      </c>
      <c r="R77" t="str">
        <f>Sheet1!A75</f>
        <v>mli4830,mli4830,mli4830</v>
      </c>
      <c r="S77" t="s">
        <v>82</v>
      </c>
    </row>
    <row r="78" spans="1:19" x14ac:dyDescent="0.25">
      <c r="A78">
        <v>110</v>
      </c>
      <c r="B78">
        <v>11</v>
      </c>
      <c r="C78" t="str">
        <f>Sheet1!B76</f>
        <v>16080 Diamonds (13664 + 2416 Bonus)</v>
      </c>
      <c r="E78">
        <v>0</v>
      </c>
      <c r="F78">
        <v>93</v>
      </c>
      <c r="G78" t="s">
        <v>20</v>
      </c>
      <c r="H78" s="2">
        <f>Sheet1!C76</f>
        <v>3822200</v>
      </c>
      <c r="I78">
        <f>CEILING(Sheet1!D76,1000)</f>
        <v>4205000</v>
      </c>
      <c r="J78" s="3">
        <f t="shared" ref="J78:J86" si="5">H78+(H78*6%)</f>
        <v>4051532</v>
      </c>
      <c r="K78" s="3">
        <f t="shared" ref="K78:K86" si="6">H78+(H78*3%)</f>
        <v>3936866</v>
      </c>
      <c r="L78" s="3">
        <f t="shared" ref="L78:L86" si="7">H78+(H78*1%)</f>
        <v>3860422</v>
      </c>
      <c r="M78" s="3">
        <f t="shared" ref="M78:M86" si="8">H78+(H78*1%)</f>
        <v>3860422</v>
      </c>
      <c r="N78">
        <f t="shared" ref="N78:N86" si="9">H78</f>
        <v>3822200</v>
      </c>
      <c r="O78" t="s">
        <v>24</v>
      </c>
      <c r="P78" s="1" t="s">
        <v>20</v>
      </c>
      <c r="Q78" s="1" t="s">
        <v>21</v>
      </c>
      <c r="R78" t="str">
        <f>Sheet1!A76</f>
        <v>mli2010,mli2010,mli2010,mli2010,mli2010,mli2010,mli2010,mli2010</v>
      </c>
      <c r="S78" t="s">
        <v>82</v>
      </c>
    </row>
    <row r="79" spans="1:19" x14ac:dyDescent="0.25">
      <c r="A79">
        <v>110</v>
      </c>
      <c r="B79">
        <v>11</v>
      </c>
      <c r="C79" t="str">
        <f>Sheet1!B77</f>
        <v>18090 Diamonds (15372 + 2718 Bonus)</v>
      </c>
      <c r="E79">
        <v>0</v>
      </c>
      <c r="F79">
        <v>94</v>
      </c>
      <c r="G79" t="s">
        <v>20</v>
      </c>
      <c r="H79" s="2">
        <f>Sheet1!C77</f>
        <v>4299975</v>
      </c>
      <c r="I79">
        <f>CEILING(Sheet1!D77,1000)</f>
        <v>4730000</v>
      </c>
      <c r="J79" s="3">
        <f t="shared" si="5"/>
        <v>4557973.5</v>
      </c>
      <c r="K79" s="3">
        <f t="shared" si="6"/>
        <v>4428974.25</v>
      </c>
      <c r="L79" s="3">
        <f t="shared" si="7"/>
        <v>4342974.75</v>
      </c>
      <c r="M79" s="3">
        <f t="shared" si="8"/>
        <v>4342974.75</v>
      </c>
      <c r="N79">
        <f t="shared" si="9"/>
        <v>4299975</v>
      </c>
      <c r="O79" t="s">
        <v>24</v>
      </c>
      <c r="P79" s="1" t="s">
        <v>20</v>
      </c>
      <c r="Q79" s="1" t="s">
        <v>21</v>
      </c>
      <c r="R79" t="str">
        <f>Sheet1!A77</f>
        <v>mli2010,mli2010,mli2010,mli2010,mli2010,mli2010,mli2010,mli2010,mli2010</v>
      </c>
      <c r="S79" t="s">
        <v>82</v>
      </c>
    </row>
    <row r="80" spans="1:19" x14ac:dyDescent="0.25">
      <c r="A80">
        <v>110</v>
      </c>
      <c r="B80">
        <v>11</v>
      </c>
      <c r="C80" t="str">
        <f>Sheet1!B78</f>
        <v>19320 Diamonds (16012 + 3308 Bonus)</v>
      </c>
      <c r="E80">
        <v>0</v>
      </c>
      <c r="F80">
        <v>95</v>
      </c>
      <c r="G80" t="s">
        <v>20</v>
      </c>
      <c r="H80" s="2">
        <f>Sheet1!C78</f>
        <v>4586220</v>
      </c>
      <c r="I80">
        <f>CEILING(Sheet1!D78,1000)</f>
        <v>5045000</v>
      </c>
      <c r="J80" s="3">
        <f t="shared" si="5"/>
        <v>4861393.2</v>
      </c>
      <c r="K80" s="3">
        <f t="shared" si="6"/>
        <v>4723806.5999999996</v>
      </c>
      <c r="L80" s="3">
        <f t="shared" si="7"/>
        <v>4632082.2</v>
      </c>
      <c r="M80" s="3">
        <f t="shared" si="8"/>
        <v>4632082.2</v>
      </c>
      <c r="N80">
        <f t="shared" si="9"/>
        <v>4586220</v>
      </c>
      <c r="O80" t="s">
        <v>24</v>
      </c>
      <c r="P80" s="1" t="s">
        <v>20</v>
      </c>
      <c r="Q80" s="1" t="s">
        <v>21</v>
      </c>
      <c r="R80" t="str">
        <f>Sheet1!A78</f>
        <v>mli4830,mli4830,mli4830,mli4830</v>
      </c>
      <c r="S80" t="s">
        <v>82</v>
      </c>
    </row>
    <row r="81" spans="1:19" x14ac:dyDescent="0.25">
      <c r="A81">
        <v>110</v>
      </c>
      <c r="B81">
        <v>11</v>
      </c>
      <c r="C81" t="str">
        <f>Sheet1!B79</f>
        <v>20100 Diamonds (17080 + 3020 Bonus)</v>
      </c>
      <c r="E81">
        <v>0</v>
      </c>
      <c r="F81">
        <v>96</v>
      </c>
      <c r="G81" t="s">
        <v>20</v>
      </c>
      <c r="H81" s="2">
        <f>Sheet1!C79</f>
        <v>4777750</v>
      </c>
      <c r="I81">
        <f>CEILING(Sheet1!D79,1000)</f>
        <v>5256000</v>
      </c>
      <c r="J81" s="3">
        <f t="shared" si="5"/>
        <v>5064415</v>
      </c>
      <c r="K81" s="3">
        <f t="shared" si="6"/>
        <v>4921082.5</v>
      </c>
      <c r="L81" s="3">
        <f t="shared" si="7"/>
        <v>4825527.5</v>
      </c>
      <c r="M81" s="3">
        <f t="shared" si="8"/>
        <v>4825527.5</v>
      </c>
      <c r="N81">
        <f t="shared" si="9"/>
        <v>4777750</v>
      </c>
      <c r="O81" t="s">
        <v>24</v>
      </c>
      <c r="P81" s="1" t="s">
        <v>20</v>
      </c>
      <c r="Q81" s="1" t="s">
        <v>21</v>
      </c>
      <c r="R81" t="str">
        <f>Sheet1!A79</f>
        <v>mli2010,mli2010,mli2010,mli2010,mli2010,mli2010,mli2010,mli2010,mli2010,mli2010</v>
      </c>
      <c r="S81" t="s">
        <v>82</v>
      </c>
    </row>
    <row r="82" spans="1:19" x14ac:dyDescent="0.25">
      <c r="A82">
        <v>110</v>
      </c>
      <c r="B82">
        <v>11</v>
      </c>
      <c r="C82" t="str">
        <f>Sheet1!B80</f>
        <v>21330 Diamonds (17720 + 3610 Bonus)</v>
      </c>
      <c r="E82">
        <v>0</v>
      </c>
      <c r="F82">
        <v>97</v>
      </c>
      <c r="G82" t="s">
        <v>20</v>
      </c>
      <c r="H82" s="2">
        <f>Sheet1!C80</f>
        <v>5063995</v>
      </c>
      <c r="I82">
        <f>CEILING(Sheet1!D80,1000)</f>
        <v>5571000</v>
      </c>
      <c r="J82" s="3">
        <f t="shared" si="5"/>
        <v>5367834.7</v>
      </c>
      <c r="K82" s="3">
        <f t="shared" si="6"/>
        <v>5215914.8499999996</v>
      </c>
      <c r="L82" s="3">
        <f t="shared" si="7"/>
        <v>5114634.95</v>
      </c>
      <c r="M82" s="3">
        <f t="shared" si="8"/>
        <v>5114634.95</v>
      </c>
      <c r="N82">
        <f t="shared" si="9"/>
        <v>5063995</v>
      </c>
      <c r="O82" t="s">
        <v>24</v>
      </c>
      <c r="P82" s="1" t="s">
        <v>20</v>
      </c>
      <c r="Q82" s="1" t="s">
        <v>21</v>
      </c>
      <c r="R82" t="str">
        <f>Sheet1!A80</f>
        <v>mli4830,mli4830,mli4830,mli4830,mli2010</v>
      </c>
      <c r="S82" t="s">
        <v>82</v>
      </c>
    </row>
    <row r="83" spans="1:19" x14ac:dyDescent="0.25">
      <c r="A83">
        <v>110</v>
      </c>
      <c r="B83">
        <v>11</v>
      </c>
      <c r="C83" t="str">
        <f>Sheet1!B81</f>
        <v>23340 Diamonds (19428 + 3912 Bonus)</v>
      </c>
      <c r="E83">
        <v>0</v>
      </c>
      <c r="F83">
        <v>98</v>
      </c>
      <c r="G83" t="s">
        <v>20</v>
      </c>
      <c r="H83" s="2">
        <f>Sheet1!C81</f>
        <v>5541770</v>
      </c>
      <c r="I83">
        <f>CEILING(Sheet1!D81,1000)</f>
        <v>6096000</v>
      </c>
      <c r="J83" s="3">
        <f t="shared" si="5"/>
        <v>5874276.2000000002</v>
      </c>
      <c r="K83" s="3">
        <f t="shared" si="6"/>
        <v>5708023.0999999996</v>
      </c>
      <c r="L83" s="3">
        <f t="shared" si="7"/>
        <v>5597187.7000000002</v>
      </c>
      <c r="M83" s="3">
        <f t="shared" si="8"/>
        <v>5597187.7000000002</v>
      </c>
      <c r="N83">
        <f t="shared" si="9"/>
        <v>5541770</v>
      </c>
      <c r="O83" t="s">
        <v>24</v>
      </c>
      <c r="P83" s="1" t="s">
        <v>20</v>
      </c>
      <c r="Q83" s="1" t="s">
        <v>21</v>
      </c>
      <c r="R83" t="str">
        <f>Sheet1!A81</f>
        <v>mli4830,mli4830,mli4830,mli4830,mli2010,mli2010</v>
      </c>
      <c r="S83" t="s">
        <v>82</v>
      </c>
    </row>
    <row r="84" spans="1:19" x14ac:dyDescent="0.25">
      <c r="A84">
        <v>110</v>
      </c>
      <c r="B84">
        <v>11</v>
      </c>
      <c r="C84" t="str">
        <f>Sheet1!B82</f>
        <v>24150 Diamonds (20015 + 4135 Bonus)</v>
      </c>
      <c r="E84">
        <v>0</v>
      </c>
      <c r="F84">
        <v>99</v>
      </c>
      <c r="G84" t="s">
        <v>20</v>
      </c>
      <c r="H84" s="2">
        <f>Sheet1!C82</f>
        <v>5732775</v>
      </c>
      <c r="I84">
        <f>CEILING(Sheet1!D82,1000)</f>
        <v>6307000</v>
      </c>
      <c r="J84" s="3">
        <f t="shared" si="5"/>
        <v>6076741.5</v>
      </c>
      <c r="K84" s="3">
        <f t="shared" si="6"/>
        <v>5904758.25</v>
      </c>
      <c r="L84" s="3">
        <f t="shared" si="7"/>
        <v>5790102.75</v>
      </c>
      <c r="M84" s="3">
        <f t="shared" si="8"/>
        <v>5790102.75</v>
      </c>
      <c r="N84">
        <f t="shared" si="9"/>
        <v>5732775</v>
      </c>
      <c r="O84" t="s">
        <v>24</v>
      </c>
      <c r="P84" s="1" t="s">
        <v>20</v>
      </c>
      <c r="Q84" s="1" t="s">
        <v>21</v>
      </c>
      <c r="R84" t="str">
        <f>Sheet1!A82</f>
        <v>mli4830,mli4830,mli4830,mli4830,mli4830</v>
      </c>
      <c r="S84" t="s">
        <v>82</v>
      </c>
    </row>
    <row r="85" spans="1:19" x14ac:dyDescent="0.25">
      <c r="A85">
        <v>110</v>
      </c>
      <c r="B85">
        <v>11</v>
      </c>
      <c r="C85" t="str">
        <f>Sheet1!B83</f>
        <v>26160 Diamonds (21723 + 4437 Bonus)</v>
      </c>
      <c r="E85">
        <v>0</v>
      </c>
      <c r="F85">
        <v>100</v>
      </c>
      <c r="G85" t="s">
        <v>20</v>
      </c>
      <c r="H85" s="2">
        <f>Sheet1!C83</f>
        <v>6210550</v>
      </c>
      <c r="I85">
        <f>CEILING(Sheet1!D83,1000)</f>
        <v>6832000</v>
      </c>
      <c r="J85" s="3">
        <f t="shared" si="5"/>
        <v>6583183</v>
      </c>
      <c r="K85" s="3">
        <f t="shared" si="6"/>
        <v>6396866.5</v>
      </c>
      <c r="L85" s="3">
        <f t="shared" si="7"/>
        <v>6272655.5</v>
      </c>
      <c r="M85" s="3">
        <f t="shared" si="8"/>
        <v>6272655.5</v>
      </c>
      <c r="N85">
        <f t="shared" si="9"/>
        <v>6210550</v>
      </c>
      <c r="O85" t="s">
        <v>24</v>
      </c>
      <c r="P85" s="1" t="s">
        <v>20</v>
      </c>
      <c r="Q85" s="1" t="s">
        <v>21</v>
      </c>
      <c r="R85" t="str">
        <f>Sheet1!A83</f>
        <v>mli4830,mli4830,mli4830,mli4830,mli4830,mli2010</v>
      </c>
      <c r="S85" t="s">
        <v>82</v>
      </c>
    </row>
    <row r="86" spans="1:19" x14ac:dyDescent="0.25">
      <c r="A86">
        <v>110</v>
      </c>
      <c r="B86">
        <v>11</v>
      </c>
      <c r="C86" t="str">
        <f>Sheet1!B84</f>
        <v>28170 Diamonds (23431 + 4739 Bonus)</v>
      </c>
      <c r="E86">
        <v>0</v>
      </c>
      <c r="F86">
        <v>101</v>
      </c>
      <c r="G86" t="s">
        <v>20</v>
      </c>
      <c r="H86" s="2">
        <f>Sheet1!C84</f>
        <v>6688325</v>
      </c>
      <c r="I86">
        <f>CEILING(Sheet1!D84,1000)</f>
        <v>7358000</v>
      </c>
      <c r="J86" s="3">
        <f t="shared" si="5"/>
        <v>7089624.5</v>
      </c>
      <c r="K86" s="3">
        <f t="shared" si="6"/>
        <v>6888974.75</v>
      </c>
      <c r="L86" s="3">
        <f t="shared" si="7"/>
        <v>6755208.25</v>
      </c>
      <c r="M86" s="3">
        <f t="shared" si="8"/>
        <v>6755208.25</v>
      </c>
      <c r="N86">
        <f t="shared" si="9"/>
        <v>6688325</v>
      </c>
      <c r="O86" t="s">
        <v>24</v>
      </c>
      <c r="P86" s="1" t="s">
        <v>20</v>
      </c>
      <c r="Q86" s="1" t="s">
        <v>21</v>
      </c>
      <c r="R86" t="str">
        <f>Sheet1!A84</f>
        <v>mli4830,mli4830,mli4830,mli4830,mli4830,mli2010,mli2010</v>
      </c>
      <c r="S8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F67A-8233-4FEA-9AC9-C6B655E1E540}">
  <dimension ref="A1:D84"/>
  <sheetViews>
    <sheetView topLeftCell="A28" workbookViewId="0">
      <selection activeCell="D2" sqref="D2:D84"/>
    </sheetView>
  </sheetViews>
  <sheetFormatPr defaultRowHeight="15" x14ac:dyDescent="0.25"/>
  <cols>
    <col min="1" max="1" width="22.42578125" customWidth="1"/>
    <col min="2" max="2" width="34.28515625" customWidth="1"/>
  </cols>
  <sheetData>
    <row r="1" spans="1:4" x14ac:dyDescent="0.25">
      <c r="A1" t="s">
        <v>19</v>
      </c>
      <c r="C1" t="s">
        <v>83</v>
      </c>
    </row>
    <row r="2" spans="1:4" x14ac:dyDescent="0.25">
      <c r="A2" t="s">
        <v>23</v>
      </c>
      <c r="B2" t="s">
        <v>23</v>
      </c>
      <c r="C2">
        <v>1436</v>
      </c>
      <c r="D2" s="3">
        <f>C2+(C2*10%)</f>
        <v>1579.6</v>
      </c>
    </row>
    <row r="3" spans="1:4" x14ac:dyDescent="0.25">
      <c r="A3" t="s">
        <v>26</v>
      </c>
      <c r="B3" t="s">
        <v>26</v>
      </c>
      <c r="C3">
        <v>2872</v>
      </c>
      <c r="D3" s="3">
        <f t="shared" ref="D3:D66" si="0">C3+(C3*10%)</f>
        <v>3159.2</v>
      </c>
    </row>
    <row r="4" spans="1:4" x14ac:dyDescent="0.25">
      <c r="A4" t="s">
        <v>28</v>
      </c>
      <c r="B4" t="s">
        <v>28</v>
      </c>
      <c r="C4">
        <v>3351</v>
      </c>
      <c r="D4" s="3">
        <f t="shared" si="0"/>
        <v>3686.1</v>
      </c>
    </row>
    <row r="5" spans="1:4" x14ac:dyDescent="0.25">
      <c r="A5" t="s">
        <v>30</v>
      </c>
      <c r="B5" t="s">
        <v>30</v>
      </c>
      <c r="C5">
        <v>3883</v>
      </c>
      <c r="D5" s="3">
        <f t="shared" si="0"/>
        <v>4271.3</v>
      </c>
    </row>
    <row r="6" spans="1:4" x14ac:dyDescent="0.25">
      <c r="A6" t="s">
        <v>32</v>
      </c>
      <c r="B6" t="s">
        <v>32</v>
      </c>
      <c r="C6">
        <v>4854</v>
      </c>
      <c r="D6" s="3">
        <f t="shared" si="0"/>
        <v>5339.4</v>
      </c>
    </row>
    <row r="7" spans="1:4" x14ac:dyDescent="0.25">
      <c r="A7" t="s">
        <v>34</v>
      </c>
      <c r="B7" t="s">
        <v>34</v>
      </c>
      <c r="C7">
        <v>5266</v>
      </c>
      <c r="D7" s="3">
        <f t="shared" si="0"/>
        <v>5792.6</v>
      </c>
    </row>
    <row r="8" spans="1:4" x14ac:dyDescent="0.25">
      <c r="A8" t="s">
        <v>36</v>
      </c>
      <c r="B8" t="s">
        <v>36</v>
      </c>
      <c r="C8">
        <v>7661</v>
      </c>
      <c r="D8" s="3">
        <f t="shared" si="0"/>
        <v>8427.1</v>
      </c>
    </row>
    <row r="9" spans="1:4" x14ac:dyDescent="0.25">
      <c r="A9" t="s">
        <v>38</v>
      </c>
      <c r="B9" t="s">
        <v>38</v>
      </c>
      <c r="C9">
        <v>9708</v>
      </c>
      <c r="D9" s="3">
        <f t="shared" si="0"/>
        <v>10678.8</v>
      </c>
    </row>
    <row r="10" spans="1:4" x14ac:dyDescent="0.25">
      <c r="A10" t="s">
        <v>41</v>
      </c>
      <c r="B10" t="s">
        <v>41</v>
      </c>
      <c r="C10">
        <v>11492</v>
      </c>
      <c r="D10" s="3">
        <f t="shared" si="0"/>
        <v>12641.2</v>
      </c>
    </row>
    <row r="11" spans="1:4" x14ac:dyDescent="0.25">
      <c r="A11" s="1" t="s">
        <v>142</v>
      </c>
      <c r="B11" t="s">
        <v>84</v>
      </c>
      <c r="C11">
        <v>12580</v>
      </c>
      <c r="D11" s="3">
        <f t="shared" si="0"/>
        <v>13838</v>
      </c>
    </row>
    <row r="12" spans="1:4" x14ac:dyDescent="0.25">
      <c r="A12" s="1" t="s">
        <v>144</v>
      </c>
      <c r="B12" t="s">
        <v>85</v>
      </c>
      <c r="C12">
        <v>14562</v>
      </c>
      <c r="D12" s="3">
        <f t="shared" si="0"/>
        <v>16018.2</v>
      </c>
    </row>
    <row r="13" spans="1:4" x14ac:dyDescent="0.25">
      <c r="A13" t="s">
        <v>43</v>
      </c>
      <c r="B13" t="s">
        <v>43</v>
      </c>
      <c r="C13">
        <v>15322</v>
      </c>
      <c r="D13" s="3">
        <f t="shared" si="0"/>
        <v>16854.2</v>
      </c>
    </row>
    <row r="14" spans="1:4" x14ac:dyDescent="0.25">
      <c r="A14" s="1" t="s">
        <v>145</v>
      </c>
      <c r="B14" t="s">
        <v>86</v>
      </c>
      <c r="C14">
        <v>18673</v>
      </c>
      <c r="D14" s="3">
        <f t="shared" si="0"/>
        <v>20540.3</v>
      </c>
    </row>
    <row r="15" spans="1:4" x14ac:dyDescent="0.25">
      <c r="A15" t="s">
        <v>45</v>
      </c>
      <c r="B15" t="s">
        <v>45</v>
      </c>
      <c r="C15">
        <v>19417</v>
      </c>
      <c r="D15" s="3">
        <f t="shared" si="0"/>
        <v>21358.7</v>
      </c>
    </row>
    <row r="16" spans="1:4" x14ac:dyDescent="0.25">
      <c r="A16" t="s">
        <v>47</v>
      </c>
      <c r="B16" t="s">
        <v>47</v>
      </c>
      <c r="C16">
        <v>22026</v>
      </c>
      <c r="D16" s="3">
        <f t="shared" si="0"/>
        <v>24228.6</v>
      </c>
    </row>
    <row r="17" spans="1:4" x14ac:dyDescent="0.25">
      <c r="A17" s="1" t="s">
        <v>146</v>
      </c>
      <c r="B17" t="s">
        <v>87</v>
      </c>
      <c r="C17">
        <v>23300</v>
      </c>
      <c r="D17" s="3">
        <f t="shared" si="0"/>
        <v>25630</v>
      </c>
    </row>
    <row r="18" spans="1:4" x14ac:dyDescent="0.25">
      <c r="A18" s="1" t="s">
        <v>147</v>
      </c>
      <c r="B18" t="s">
        <v>88</v>
      </c>
      <c r="C18">
        <v>29125</v>
      </c>
      <c r="D18" s="3">
        <f t="shared" si="0"/>
        <v>32037.5</v>
      </c>
    </row>
    <row r="19" spans="1:4" x14ac:dyDescent="0.25">
      <c r="A19" s="1" t="s">
        <v>148</v>
      </c>
      <c r="B19" t="s">
        <v>89</v>
      </c>
      <c r="C19">
        <v>29687</v>
      </c>
      <c r="D19" s="3">
        <f t="shared" si="0"/>
        <v>32655.7</v>
      </c>
    </row>
    <row r="20" spans="1:4" x14ac:dyDescent="0.25">
      <c r="A20" s="1" t="s">
        <v>149</v>
      </c>
      <c r="B20" t="s">
        <v>90</v>
      </c>
      <c r="C20">
        <v>33979</v>
      </c>
      <c r="D20" s="3">
        <f t="shared" si="0"/>
        <v>37376.9</v>
      </c>
    </row>
    <row r="21" spans="1:4" x14ac:dyDescent="0.25">
      <c r="A21" s="1" t="s">
        <v>150</v>
      </c>
      <c r="B21" t="s">
        <v>91</v>
      </c>
      <c r="C21">
        <v>38834</v>
      </c>
      <c r="D21" s="3">
        <f t="shared" si="0"/>
        <v>42717.4</v>
      </c>
    </row>
    <row r="22" spans="1:4" x14ac:dyDescent="0.25">
      <c r="A22" t="s">
        <v>52</v>
      </c>
      <c r="B22" t="s">
        <v>52</v>
      </c>
      <c r="C22">
        <v>44051</v>
      </c>
      <c r="D22" s="3">
        <f t="shared" si="0"/>
        <v>48456.1</v>
      </c>
    </row>
    <row r="23" spans="1:4" x14ac:dyDescent="0.25">
      <c r="A23" s="1" t="s">
        <v>151</v>
      </c>
      <c r="B23" t="s">
        <v>92</v>
      </c>
      <c r="C23">
        <v>46600</v>
      </c>
      <c r="D23" s="3">
        <f t="shared" si="0"/>
        <v>51260</v>
      </c>
    </row>
    <row r="24" spans="1:4" x14ac:dyDescent="0.25">
      <c r="A24" s="1" t="s">
        <v>152</v>
      </c>
      <c r="B24" t="s">
        <v>93</v>
      </c>
      <c r="C24">
        <v>48542</v>
      </c>
      <c r="D24" s="3">
        <f t="shared" si="0"/>
        <v>53396.2</v>
      </c>
    </row>
    <row r="25" spans="1:4" x14ac:dyDescent="0.25">
      <c r="A25" t="s">
        <v>55</v>
      </c>
      <c r="B25" t="s">
        <v>55</v>
      </c>
      <c r="C25">
        <v>58250</v>
      </c>
      <c r="D25" s="3">
        <f t="shared" si="0"/>
        <v>64075</v>
      </c>
    </row>
    <row r="26" spans="1:4" x14ac:dyDescent="0.25">
      <c r="A26" t="s">
        <v>57</v>
      </c>
      <c r="B26" t="s">
        <v>57</v>
      </c>
      <c r="C26">
        <v>62116</v>
      </c>
      <c r="D26" s="3">
        <f t="shared" si="0"/>
        <v>68327.600000000006</v>
      </c>
    </row>
    <row r="27" spans="1:4" x14ac:dyDescent="0.25">
      <c r="A27" s="1" t="s">
        <v>153</v>
      </c>
      <c r="B27" t="s">
        <v>94</v>
      </c>
      <c r="C27">
        <v>67958</v>
      </c>
      <c r="D27" s="3">
        <f t="shared" si="0"/>
        <v>74753.8</v>
      </c>
    </row>
    <row r="28" spans="1:4" x14ac:dyDescent="0.25">
      <c r="A28" t="s">
        <v>59</v>
      </c>
      <c r="B28" t="s">
        <v>59</v>
      </c>
      <c r="C28">
        <v>72812</v>
      </c>
      <c r="D28" s="3">
        <f t="shared" si="0"/>
        <v>80093.2</v>
      </c>
    </row>
    <row r="29" spans="1:4" x14ac:dyDescent="0.25">
      <c r="A29" s="1" t="s">
        <v>154</v>
      </c>
      <c r="B29" t="s">
        <v>95</v>
      </c>
      <c r="C29">
        <v>73608</v>
      </c>
      <c r="D29" s="3">
        <f t="shared" si="0"/>
        <v>80968.800000000003</v>
      </c>
    </row>
    <row r="30" spans="1:4" x14ac:dyDescent="0.25">
      <c r="A30" t="s">
        <v>61</v>
      </c>
      <c r="B30" t="s">
        <v>61</v>
      </c>
      <c r="C30">
        <v>76437</v>
      </c>
      <c r="D30" s="3">
        <f t="shared" si="0"/>
        <v>84080.7</v>
      </c>
    </row>
    <row r="31" spans="1:4" x14ac:dyDescent="0.25">
      <c r="A31" s="1" t="s">
        <v>155</v>
      </c>
      <c r="B31" t="s">
        <v>96</v>
      </c>
      <c r="C31">
        <v>77873</v>
      </c>
      <c r="D31" s="3">
        <f t="shared" si="0"/>
        <v>85660.3</v>
      </c>
    </row>
    <row r="32" spans="1:4" x14ac:dyDescent="0.25">
      <c r="A32" s="1" t="s">
        <v>156</v>
      </c>
      <c r="B32" t="s">
        <v>97</v>
      </c>
      <c r="C32">
        <v>80578</v>
      </c>
      <c r="D32" s="3">
        <f t="shared" si="0"/>
        <v>88635.8</v>
      </c>
    </row>
    <row r="33" spans="1:4" x14ac:dyDescent="0.25">
      <c r="A33" s="1" t="s">
        <v>157</v>
      </c>
      <c r="B33" t="s">
        <v>98</v>
      </c>
      <c r="C33">
        <v>88344</v>
      </c>
      <c r="D33" s="3">
        <f t="shared" si="0"/>
        <v>97178.4</v>
      </c>
    </row>
    <row r="34" spans="1:4" x14ac:dyDescent="0.25">
      <c r="A34" s="1" t="s">
        <v>158</v>
      </c>
      <c r="B34" t="s">
        <v>99</v>
      </c>
      <c r="C34">
        <v>90651</v>
      </c>
      <c r="D34" s="3">
        <f t="shared" si="0"/>
        <v>99716.1</v>
      </c>
    </row>
    <row r="35" spans="1:4" x14ac:dyDescent="0.25">
      <c r="A35" s="1" t="s">
        <v>159</v>
      </c>
      <c r="B35" t="s">
        <v>100</v>
      </c>
      <c r="C35">
        <v>93665</v>
      </c>
      <c r="D35" s="3">
        <f t="shared" si="0"/>
        <v>103031.5</v>
      </c>
    </row>
    <row r="36" spans="1:4" x14ac:dyDescent="0.25">
      <c r="A36" t="s">
        <v>63</v>
      </c>
      <c r="B36" t="s">
        <v>63</v>
      </c>
      <c r="C36">
        <v>97083</v>
      </c>
      <c r="D36" s="3">
        <f t="shared" si="0"/>
        <v>106791.3</v>
      </c>
    </row>
    <row r="37" spans="1:4" x14ac:dyDescent="0.25">
      <c r="A37" s="1" t="s">
        <v>160</v>
      </c>
      <c r="B37" t="s">
        <v>101</v>
      </c>
      <c r="C37">
        <v>100966</v>
      </c>
      <c r="D37" s="3">
        <f t="shared" si="0"/>
        <v>111062.6</v>
      </c>
    </row>
    <row r="38" spans="1:4" x14ac:dyDescent="0.25">
      <c r="A38" t="s">
        <v>65</v>
      </c>
      <c r="B38" t="s">
        <v>65</v>
      </c>
      <c r="C38">
        <v>105123</v>
      </c>
      <c r="D38" s="3">
        <f t="shared" si="0"/>
        <v>115635.3</v>
      </c>
    </row>
    <row r="39" spans="1:4" x14ac:dyDescent="0.25">
      <c r="A39" s="1" t="s">
        <v>161</v>
      </c>
      <c r="B39" t="s">
        <v>102</v>
      </c>
      <c r="C39">
        <v>110674</v>
      </c>
      <c r="D39" s="3">
        <f t="shared" si="0"/>
        <v>121741.4</v>
      </c>
    </row>
    <row r="40" spans="1:4" x14ac:dyDescent="0.25">
      <c r="A40" s="1" t="s">
        <v>162</v>
      </c>
      <c r="B40" t="s">
        <v>103</v>
      </c>
      <c r="C40">
        <v>116615</v>
      </c>
      <c r="D40" s="3">
        <f t="shared" si="0"/>
        <v>128276.5</v>
      </c>
    </row>
    <row r="41" spans="1:4" x14ac:dyDescent="0.25">
      <c r="A41" s="1" t="s">
        <v>163</v>
      </c>
      <c r="B41" t="s">
        <v>104</v>
      </c>
      <c r="C41">
        <v>134248</v>
      </c>
      <c r="D41" s="3">
        <f t="shared" si="0"/>
        <v>147672.79999999999</v>
      </c>
    </row>
    <row r="42" spans="1:4" x14ac:dyDescent="0.25">
      <c r="A42" t="s">
        <v>67</v>
      </c>
      <c r="B42" t="s">
        <v>67</v>
      </c>
      <c r="C42">
        <v>143384</v>
      </c>
      <c r="D42" s="3">
        <f t="shared" si="0"/>
        <v>157722.4</v>
      </c>
    </row>
    <row r="43" spans="1:4" x14ac:dyDescent="0.25">
      <c r="A43" s="1" t="s">
        <v>164</v>
      </c>
      <c r="B43" t="s">
        <v>105</v>
      </c>
      <c r="C43">
        <v>152481</v>
      </c>
      <c r="D43" s="3">
        <f t="shared" si="0"/>
        <v>167729.1</v>
      </c>
    </row>
    <row r="44" spans="1:4" x14ac:dyDescent="0.25">
      <c r="A44" s="1" t="s">
        <v>165</v>
      </c>
      <c r="B44" t="s">
        <v>106</v>
      </c>
      <c r="C44">
        <v>162801</v>
      </c>
      <c r="D44" s="3">
        <f t="shared" si="0"/>
        <v>179081.1</v>
      </c>
    </row>
    <row r="45" spans="1:4" x14ac:dyDescent="0.25">
      <c r="A45" s="1" t="s">
        <v>166</v>
      </c>
      <c r="B45" t="s">
        <v>107</v>
      </c>
      <c r="C45">
        <v>182218</v>
      </c>
      <c r="D45" s="3">
        <f t="shared" si="0"/>
        <v>200439.8</v>
      </c>
    </row>
    <row r="46" spans="1:4" x14ac:dyDescent="0.25">
      <c r="A46" s="1" t="s">
        <v>167</v>
      </c>
      <c r="B46" t="s">
        <v>108</v>
      </c>
      <c r="C46">
        <v>193762</v>
      </c>
      <c r="D46" s="3">
        <f t="shared" si="0"/>
        <v>213138.2</v>
      </c>
    </row>
    <row r="47" spans="1:4" x14ac:dyDescent="0.25">
      <c r="A47" s="1" t="s">
        <v>168</v>
      </c>
      <c r="B47" t="s">
        <v>109</v>
      </c>
      <c r="C47">
        <v>201634</v>
      </c>
      <c r="D47" s="3">
        <f t="shared" si="0"/>
        <v>221797.4</v>
      </c>
    </row>
    <row r="48" spans="1:4" x14ac:dyDescent="0.25">
      <c r="A48" s="1" t="s">
        <v>169</v>
      </c>
      <c r="B48" t="s">
        <v>110</v>
      </c>
      <c r="C48">
        <v>216196</v>
      </c>
      <c r="D48" s="3">
        <f t="shared" si="0"/>
        <v>237815.6</v>
      </c>
    </row>
    <row r="49" spans="1:4" x14ac:dyDescent="0.25">
      <c r="A49" t="s">
        <v>73</v>
      </c>
      <c r="B49" t="s">
        <v>73</v>
      </c>
      <c r="C49">
        <v>219777</v>
      </c>
      <c r="D49" s="3">
        <f t="shared" si="0"/>
        <v>241754.7</v>
      </c>
    </row>
    <row r="50" spans="1:4" x14ac:dyDescent="0.25">
      <c r="A50" s="1" t="s">
        <v>170</v>
      </c>
      <c r="B50" t="s">
        <v>111</v>
      </c>
      <c r="C50">
        <v>240467</v>
      </c>
      <c r="D50" s="3">
        <f t="shared" si="0"/>
        <v>264513.7</v>
      </c>
    </row>
    <row r="51" spans="1:4" x14ac:dyDescent="0.25">
      <c r="A51" t="s">
        <v>75</v>
      </c>
      <c r="B51" t="s">
        <v>75</v>
      </c>
      <c r="C51">
        <v>242708</v>
      </c>
      <c r="D51" s="3">
        <f t="shared" si="0"/>
        <v>266978.8</v>
      </c>
    </row>
    <row r="52" spans="1:4" x14ac:dyDescent="0.25">
      <c r="B52" t="s">
        <v>112</v>
      </c>
      <c r="C52">
        <v>248233</v>
      </c>
      <c r="D52" s="3">
        <f t="shared" si="0"/>
        <v>273056.3</v>
      </c>
    </row>
    <row r="53" spans="1:4" x14ac:dyDescent="0.25">
      <c r="A53" s="1" t="s">
        <v>171</v>
      </c>
      <c r="B53" t="s">
        <v>113</v>
      </c>
      <c r="C53">
        <v>263828</v>
      </c>
      <c r="D53" s="3">
        <f t="shared" si="0"/>
        <v>290210.8</v>
      </c>
    </row>
    <row r="54" spans="1:4" x14ac:dyDescent="0.25">
      <c r="A54" s="1" t="s">
        <v>172</v>
      </c>
      <c r="B54" t="s">
        <v>114</v>
      </c>
      <c r="C54">
        <v>286768</v>
      </c>
      <c r="D54" s="3">
        <f t="shared" si="0"/>
        <v>315444.8</v>
      </c>
    </row>
    <row r="55" spans="1:4" x14ac:dyDescent="0.25">
      <c r="A55" s="1" t="s">
        <v>173</v>
      </c>
      <c r="B55" t="s">
        <v>115</v>
      </c>
      <c r="C55">
        <v>293058</v>
      </c>
      <c r="D55" s="3">
        <f t="shared" si="0"/>
        <v>322363.8</v>
      </c>
    </row>
    <row r="56" spans="1:4" x14ac:dyDescent="0.25">
      <c r="A56" s="1" t="s">
        <v>174</v>
      </c>
      <c r="B56" t="s">
        <v>116</v>
      </c>
      <c r="C56">
        <v>363161</v>
      </c>
      <c r="D56" s="3">
        <f t="shared" si="0"/>
        <v>399477.1</v>
      </c>
    </row>
    <row r="57" spans="1:4" x14ac:dyDescent="0.25">
      <c r="A57" s="1" t="s">
        <v>175</v>
      </c>
      <c r="B57" t="s">
        <v>117</v>
      </c>
      <c r="C57">
        <v>383851</v>
      </c>
      <c r="D57" s="3">
        <f t="shared" si="0"/>
        <v>422236.1</v>
      </c>
    </row>
    <row r="58" spans="1:4" x14ac:dyDescent="0.25">
      <c r="A58" s="1" t="s">
        <v>176</v>
      </c>
      <c r="B58" t="s">
        <v>118</v>
      </c>
      <c r="C58">
        <v>430152</v>
      </c>
      <c r="D58" s="3">
        <f t="shared" si="0"/>
        <v>473167.2</v>
      </c>
    </row>
    <row r="59" spans="1:4" x14ac:dyDescent="0.25">
      <c r="A59" t="s">
        <v>77</v>
      </c>
      <c r="B59" t="s">
        <v>77</v>
      </c>
      <c r="C59">
        <v>477775</v>
      </c>
      <c r="D59" s="3">
        <f t="shared" si="0"/>
        <v>525552.5</v>
      </c>
    </row>
    <row r="60" spans="1:4" x14ac:dyDescent="0.25">
      <c r="A60" s="1" t="s">
        <v>177</v>
      </c>
      <c r="B60" t="s">
        <v>119</v>
      </c>
      <c r="C60">
        <v>536025</v>
      </c>
      <c r="D60" s="3">
        <f t="shared" si="0"/>
        <v>589627.5</v>
      </c>
    </row>
    <row r="61" spans="1:4" x14ac:dyDescent="0.25">
      <c r="A61" s="1" t="s">
        <v>178</v>
      </c>
      <c r="B61" t="s">
        <v>120</v>
      </c>
      <c r="C61">
        <v>574858</v>
      </c>
      <c r="D61" s="3">
        <f t="shared" si="0"/>
        <v>632343.80000000005</v>
      </c>
    </row>
    <row r="62" spans="1:4" x14ac:dyDescent="0.25">
      <c r="A62" s="1" t="s">
        <v>179</v>
      </c>
      <c r="B62" t="s">
        <v>121</v>
      </c>
      <c r="C62">
        <v>621159</v>
      </c>
      <c r="D62" s="3">
        <f t="shared" si="0"/>
        <v>683274.9</v>
      </c>
    </row>
    <row r="63" spans="1:4" x14ac:dyDescent="0.25">
      <c r="A63" s="1" t="s">
        <v>180</v>
      </c>
      <c r="B63" t="s">
        <v>122</v>
      </c>
      <c r="C63">
        <v>634086</v>
      </c>
      <c r="D63" s="3">
        <f t="shared" si="0"/>
        <v>697494.6</v>
      </c>
    </row>
    <row r="64" spans="1:4" x14ac:dyDescent="0.25">
      <c r="A64" s="1" t="s">
        <v>181</v>
      </c>
      <c r="B64" t="s">
        <v>123</v>
      </c>
      <c r="C64">
        <v>840936</v>
      </c>
      <c r="D64" s="3">
        <f t="shared" si="0"/>
        <v>925029.6</v>
      </c>
    </row>
    <row r="65" spans="1:4" x14ac:dyDescent="0.25">
      <c r="A65" s="1" t="s">
        <v>182</v>
      </c>
      <c r="B65" s="1" t="s">
        <v>183</v>
      </c>
      <c r="C65">
        <v>919876</v>
      </c>
      <c r="D65" s="3">
        <f t="shared" si="0"/>
        <v>1011863.6</v>
      </c>
    </row>
    <row r="66" spans="1:4" x14ac:dyDescent="0.25">
      <c r="A66" s="1" t="s">
        <v>184</v>
      </c>
      <c r="B66" t="s">
        <v>124</v>
      </c>
      <c r="C66">
        <v>955550</v>
      </c>
      <c r="D66" s="3">
        <f t="shared" si="0"/>
        <v>1051105</v>
      </c>
    </row>
    <row r="67" spans="1:4" x14ac:dyDescent="0.25">
      <c r="A67" s="1" t="s">
        <v>185</v>
      </c>
      <c r="B67" t="s">
        <v>125</v>
      </c>
      <c r="C67">
        <v>1098934</v>
      </c>
      <c r="D67" s="3">
        <f t="shared" ref="D67:D84" si="1">C67+(C67*10%)</f>
        <v>1208827.3999999999</v>
      </c>
    </row>
    <row r="68" spans="1:4" x14ac:dyDescent="0.25">
      <c r="A68" t="s">
        <v>80</v>
      </c>
      <c r="B68" t="s">
        <v>80</v>
      </c>
      <c r="C68">
        <v>1146555</v>
      </c>
      <c r="D68" s="3">
        <f t="shared" si="1"/>
        <v>1261210.5</v>
      </c>
    </row>
    <row r="69" spans="1:4" x14ac:dyDescent="0.25">
      <c r="A69" s="1" t="s">
        <v>186</v>
      </c>
      <c r="B69" t="s">
        <v>126</v>
      </c>
      <c r="C69">
        <v>1289939</v>
      </c>
      <c r="D69" s="3">
        <f t="shared" si="1"/>
        <v>1418932.9</v>
      </c>
    </row>
    <row r="70" spans="1:4" x14ac:dyDescent="0.25">
      <c r="A70" s="1" t="s">
        <v>188</v>
      </c>
      <c r="B70" t="s">
        <v>127</v>
      </c>
      <c r="C70">
        <v>1433325</v>
      </c>
      <c r="D70" s="3">
        <f t="shared" si="1"/>
        <v>1576657.5</v>
      </c>
    </row>
    <row r="71" spans="1:4" x14ac:dyDescent="0.25">
      <c r="A71" s="1" t="s">
        <v>187</v>
      </c>
      <c r="B71" t="s">
        <v>128</v>
      </c>
      <c r="C71">
        <v>1624330</v>
      </c>
      <c r="D71" s="3">
        <f t="shared" si="1"/>
        <v>1786763</v>
      </c>
    </row>
    <row r="72" spans="1:4" x14ac:dyDescent="0.25">
      <c r="A72" s="1" t="s">
        <v>189</v>
      </c>
      <c r="B72" t="s">
        <v>129</v>
      </c>
      <c r="C72">
        <v>1911100</v>
      </c>
      <c r="D72" s="3">
        <f t="shared" si="1"/>
        <v>2102210</v>
      </c>
    </row>
    <row r="73" spans="1:4" x14ac:dyDescent="0.25">
      <c r="A73" s="1" t="s">
        <v>190</v>
      </c>
      <c r="B73" t="s">
        <v>130</v>
      </c>
      <c r="C73">
        <v>2293110</v>
      </c>
      <c r="D73" s="3">
        <f t="shared" si="1"/>
        <v>2522421</v>
      </c>
    </row>
    <row r="74" spans="1:4" x14ac:dyDescent="0.25">
      <c r="A74" s="1" t="s">
        <v>191</v>
      </c>
      <c r="B74" t="s">
        <v>131</v>
      </c>
      <c r="C74">
        <v>2388875</v>
      </c>
      <c r="D74" s="3">
        <f t="shared" si="1"/>
        <v>2627762.5</v>
      </c>
    </row>
    <row r="75" spans="1:4" x14ac:dyDescent="0.25">
      <c r="A75" s="1" t="s">
        <v>195</v>
      </c>
      <c r="B75" t="s">
        <v>132</v>
      </c>
      <c r="C75">
        <v>3439665</v>
      </c>
      <c r="D75" s="3">
        <f t="shared" si="1"/>
        <v>3783631.5</v>
      </c>
    </row>
    <row r="76" spans="1:4" x14ac:dyDescent="0.25">
      <c r="A76" s="1" t="s">
        <v>192</v>
      </c>
      <c r="B76" t="s">
        <v>133</v>
      </c>
      <c r="C76">
        <v>3822200</v>
      </c>
      <c r="D76" s="3">
        <f t="shared" si="1"/>
        <v>4204420</v>
      </c>
    </row>
    <row r="77" spans="1:4" x14ac:dyDescent="0.25">
      <c r="A77" s="1" t="s">
        <v>194</v>
      </c>
      <c r="B77" t="s">
        <v>134</v>
      </c>
      <c r="C77">
        <v>4299975</v>
      </c>
      <c r="D77" s="3">
        <f t="shared" si="1"/>
        <v>4729972.5</v>
      </c>
    </row>
    <row r="78" spans="1:4" x14ac:dyDescent="0.25">
      <c r="A78" s="1" t="s">
        <v>196</v>
      </c>
      <c r="B78" t="s">
        <v>135</v>
      </c>
      <c r="C78">
        <v>4586220</v>
      </c>
      <c r="D78" s="3">
        <f t="shared" si="1"/>
        <v>5044842</v>
      </c>
    </row>
    <row r="79" spans="1:4" x14ac:dyDescent="0.25">
      <c r="A79" s="1" t="s">
        <v>193</v>
      </c>
      <c r="B79" t="s">
        <v>136</v>
      </c>
      <c r="C79">
        <v>4777750</v>
      </c>
      <c r="D79" s="3">
        <f t="shared" si="1"/>
        <v>5255525</v>
      </c>
    </row>
    <row r="80" spans="1:4" x14ac:dyDescent="0.25">
      <c r="A80" s="1" t="s">
        <v>197</v>
      </c>
      <c r="B80" t="s">
        <v>137</v>
      </c>
      <c r="C80">
        <v>5063995</v>
      </c>
      <c r="D80" s="3">
        <f t="shared" si="1"/>
        <v>5570394.5</v>
      </c>
    </row>
    <row r="81" spans="1:4" x14ac:dyDescent="0.25">
      <c r="A81" s="1" t="s">
        <v>198</v>
      </c>
      <c r="B81" t="s">
        <v>138</v>
      </c>
      <c r="C81">
        <v>5541770</v>
      </c>
      <c r="D81" s="3">
        <f t="shared" si="1"/>
        <v>6095947</v>
      </c>
    </row>
    <row r="82" spans="1:4" x14ac:dyDescent="0.25">
      <c r="A82" s="1" t="s">
        <v>199</v>
      </c>
      <c r="B82" t="s">
        <v>139</v>
      </c>
      <c r="C82">
        <v>5732775</v>
      </c>
      <c r="D82" s="3">
        <f t="shared" si="1"/>
        <v>6306052.5</v>
      </c>
    </row>
    <row r="83" spans="1:4" x14ac:dyDescent="0.25">
      <c r="A83" s="1" t="s">
        <v>200</v>
      </c>
      <c r="B83" t="s">
        <v>140</v>
      </c>
      <c r="C83">
        <v>6210550</v>
      </c>
      <c r="D83" s="3">
        <f t="shared" si="1"/>
        <v>6831605</v>
      </c>
    </row>
    <row r="84" spans="1:4" x14ac:dyDescent="0.25">
      <c r="A84" s="1" t="s">
        <v>201</v>
      </c>
      <c r="B84" t="s">
        <v>141</v>
      </c>
      <c r="C84">
        <v>6688325</v>
      </c>
      <c r="D84" s="3">
        <f t="shared" si="1"/>
        <v>7357157.5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2025-04-08T05:31:08Z</dcterms:created>
  <dcterms:modified xsi:type="dcterms:W3CDTF">2025-04-08T09:06:59Z</dcterms:modified>
  <cp:category/>
</cp:coreProperties>
</file>