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S 5\ML\"/>
    </mc:Choice>
  </mc:AlternateContent>
  <xr:revisionPtr revIDLastSave="0" documentId="8_{3044391A-E8F2-4CD5-BAAB-35EDEF172785}" xr6:coauthVersionLast="47" xr6:coauthVersionMax="47" xr10:uidLastSave="{00000000-0000-0000-0000-000000000000}"/>
  <bookViews>
    <workbookView xWindow="-110" yWindow="-110" windowWidth="19420" windowHeight="10300" xr2:uid="{040616CB-D5E4-4652-8E73-6D889123D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C64" i="1"/>
  <c r="C63" i="1"/>
  <c r="C62" i="1"/>
  <c r="G54" i="1"/>
  <c r="G55" i="1"/>
  <c r="F50" i="1"/>
  <c r="F51" i="1"/>
  <c r="F52" i="1"/>
  <c r="F53" i="1"/>
  <c r="F54" i="1"/>
  <c r="F55" i="1"/>
  <c r="F56" i="1"/>
  <c r="F57" i="1"/>
  <c r="F58" i="1"/>
  <c r="F49" i="1"/>
  <c r="D46" i="1"/>
  <c r="C46" i="1"/>
  <c r="G56" i="1" s="1"/>
  <c r="D44" i="1"/>
  <c r="C44" i="1"/>
  <c r="E52" i="1" s="1"/>
  <c r="D28" i="1"/>
  <c r="D27" i="1"/>
  <c r="D26" i="1"/>
  <c r="C28" i="1"/>
  <c r="C27" i="1"/>
  <c r="C26" i="1"/>
  <c r="E39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6" i="1"/>
  <c r="E8" i="1"/>
  <c r="E9" i="1"/>
  <c r="E10" i="1"/>
  <c r="E11" i="1"/>
  <c r="E12" i="1"/>
  <c r="E13" i="1"/>
  <c r="E14" i="1"/>
  <c r="E15" i="1"/>
  <c r="E7" i="1"/>
  <c r="E6" i="1"/>
  <c r="H7" i="1" l="1"/>
  <c r="E38" i="1"/>
  <c r="F33" i="1"/>
  <c r="G52" i="1"/>
  <c r="H52" i="1"/>
  <c r="G53" i="1"/>
  <c r="E51" i="1"/>
  <c r="G51" i="1"/>
  <c r="H9" i="1"/>
  <c r="H8" i="1"/>
  <c r="H6" i="1"/>
  <c r="E50" i="1"/>
  <c r="H50" i="1" s="1"/>
  <c r="G50" i="1"/>
  <c r="E36" i="1"/>
  <c r="E35" i="1"/>
  <c r="E33" i="1"/>
  <c r="F31" i="1"/>
  <c r="F40" i="1"/>
  <c r="E58" i="1"/>
  <c r="F35" i="1"/>
  <c r="E57" i="1"/>
  <c r="H57" i="1" s="1"/>
  <c r="E56" i="1"/>
  <c r="H56" i="1" s="1"/>
  <c r="G49" i="1"/>
  <c r="F32" i="1"/>
  <c r="E54" i="1"/>
  <c r="H54" i="1" s="1"/>
  <c r="G58" i="1"/>
  <c r="E37" i="1"/>
  <c r="E34" i="1"/>
  <c r="E32" i="1"/>
  <c r="F36" i="1"/>
  <c r="F34" i="1"/>
  <c r="E55" i="1"/>
  <c r="H55" i="1" s="1"/>
  <c r="E31" i="1"/>
  <c r="E53" i="1"/>
  <c r="G57" i="1"/>
  <c r="E49" i="1"/>
  <c r="E40" i="1"/>
  <c r="F37" i="1"/>
  <c r="G31" i="1"/>
  <c r="G33" i="1"/>
  <c r="G40" i="1"/>
  <c r="H40" i="1" s="1"/>
  <c r="G32" i="1"/>
  <c r="G35" i="1"/>
  <c r="G36" i="1"/>
  <c r="G37" i="1"/>
  <c r="G38" i="1"/>
  <c r="G39" i="1"/>
  <c r="G34" i="1"/>
  <c r="F39" i="1"/>
  <c r="F38" i="1"/>
  <c r="H36" i="1" l="1"/>
  <c r="H33" i="1"/>
  <c r="H35" i="1"/>
  <c r="H31" i="1"/>
  <c r="H51" i="1"/>
  <c r="H53" i="1"/>
  <c r="H34" i="1"/>
  <c r="H32" i="1"/>
  <c r="H49" i="1"/>
  <c r="H58" i="1"/>
  <c r="H38" i="1"/>
  <c r="H39" i="1"/>
  <c r="H37" i="1"/>
</calcChain>
</file>

<file path=xl/sharedStrings.xml><?xml version="1.0" encoding="utf-8"?>
<sst xmlns="http://schemas.openxmlformats.org/spreadsheetml/2006/main" count="71" uniqueCount="26">
  <si>
    <t>SMD</t>
  </si>
  <si>
    <t>SAC</t>
  </si>
  <si>
    <t>C1</t>
  </si>
  <si>
    <t>C2</t>
  </si>
  <si>
    <t>C3</t>
  </si>
  <si>
    <t>K=3</t>
  </si>
  <si>
    <t>Cluster</t>
  </si>
  <si>
    <t>Y</t>
  </si>
  <si>
    <t>X</t>
  </si>
  <si>
    <t>K1</t>
  </si>
  <si>
    <t>K2</t>
  </si>
  <si>
    <t>K3</t>
  </si>
  <si>
    <t>JARAK TERDEKAT</t>
  </si>
  <si>
    <t>KETERANGAN</t>
  </si>
  <si>
    <t>Keterangan</t>
  </si>
  <si>
    <t xml:space="preserve">K=3 </t>
  </si>
  <si>
    <t>DWI HUMAIRA HAFIZAH FATURAHMA</t>
  </si>
  <si>
    <t>Kesimpulan</t>
  </si>
  <si>
    <t>Data 0,7,8,9</t>
  </si>
  <si>
    <t>Data 2,5,6</t>
  </si>
  <si>
    <t>Data 2,3,4</t>
  </si>
  <si>
    <t>Data 2</t>
  </si>
  <si>
    <t>Tidak Ada</t>
  </si>
  <si>
    <t>Data 0,1,3,4,5,6,7,8,9</t>
  </si>
  <si>
    <t>Data 0,1,5,6</t>
  </si>
  <si>
    <t>Data 3,4,7,8,9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</si>
</sst>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A983-F056-4122-9927-A4E9C15012A2}">
  <dimension ref="A2:I64"/>
  <sheetViews>
    <sheetView tabSelected="1" zoomScale="85" zoomScaleNormal="85" workbookViewId="0">
      <selection activeCell="G2" sqref="G2"/>
    </sheetView>
  </sheetViews>
  <sheetFormatPr defaultRowHeight="14.5" x14ac:dyDescent="0.35"/>
  <cols>
    <col min="3" max="3" width="17.453125" customWidth="1"/>
    <col min="5" max="5" width="13.1796875" customWidth="1"/>
    <col min="6" max="6" width="13.36328125" customWidth="1"/>
    <col min="7" max="7" width="17.6328125" customWidth="1"/>
    <col min="8" max="8" width="20.1796875" customWidth="1"/>
    <col min="9" max="9" width="13.1796875" customWidth="1"/>
  </cols>
  <sheetData>
    <row r="2" spans="1:9" x14ac:dyDescent="0.35">
      <c r="C2" s="7" t="s">
        <v>16</v>
      </c>
      <c r="D2" s="7"/>
      <c r="E2" s="7"/>
    </row>
    <row r="3" spans="1:9" x14ac:dyDescent="0.35">
      <c r="C3" s="7">
        <v>202131098</v>
      </c>
      <c r="D3" s="7"/>
      <c r="E3" s="7"/>
    </row>
    <row r="5" spans="1:9" x14ac:dyDescent="0.35">
      <c r="B5" s="1"/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2" t="s">
        <v>12</v>
      </c>
      <c r="I5" s="2" t="s">
        <v>13</v>
      </c>
    </row>
    <row r="6" spans="1:9" x14ac:dyDescent="0.35">
      <c r="A6" s="3"/>
      <c r="B6" s="1">
        <v>0</v>
      </c>
      <c r="C6" s="1">
        <v>1479</v>
      </c>
      <c r="D6" s="1">
        <v>39</v>
      </c>
      <c r="E6" s="1">
        <f>((C6-$C$19)^2)+((D6-$D$19)^2)</f>
        <v>0</v>
      </c>
      <c r="F6" s="1">
        <f>((C6-$C$20)^2)+((D6-$D$20)^2)</f>
        <v>508033</v>
      </c>
      <c r="G6" s="1">
        <f>((C6-$C$21)^2)+((D6-$D$21)^2)</f>
        <v>30124657</v>
      </c>
      <c r="H6" s="1">
        <f>MIN(E6:G6)</f>
        <v>0</v>
      </c>
      <c r="I6" s="4">
        <v>1</v>
      </c>
    </row>
    <row r="7" spans="1:9" x14ac:dyDescent="0.35">
      <c r="A7" s="3"/>
      <c r="B7" s="1">
        <v>1</v>
      </c>
      <c r="C7" s="1">
        <v>767</v>
      </c>
      <c r="D7" s="1">
        <v>6</v>
      </c>
      <c r="E7" s="1">
        <f>((C7-$C$19)^2)+((D7-$D$19)^2)</f>
        <v>508033</v>
      </c>
      <c r="F7" s="1">
        <f t="shared" ref="F7:F15" si="0">((C7-$C$20)^2)+((D7-$D$20)^2)</f>
        <v>0</v>
      </c>
      <c r="G7" s="1">
        <f t="shared" ref="G7:G15" si="1">((C7-$C$21)^2)+((D7-$D$21)^2)</f>
        <v>38447680</v>
      </c>
      <c r="H7" s="1">
        <f t="shared" ref="H7:H15" si="2">MIN(E7:G7)</f>
        <v>0</v>
      </c>
      <c r="I7" s="4">
        <v>2</v>
      </c>
    </row>
    <row r="8" spans="1:9" x14ac:dyDescent="0.35">
      <c r="A8" s="3"/>
      <c r="B8" s="1">
        <v>2</v>
      </c>
      <c r="C8" s="1">
        <v>6943</v>
      </c>
      <c r="D8" s="1">
        <v>558</v>
      </c>
      <c r="E8" s="1">
        <f t="shared" ref="E8:E15" si="3">((C8-$C$19)^2)+((D8-$D$19)^2)</f>
        <v>30124657</v>
      </c>
      <c r="F8" s="1">
        <f t="shared" si="0"/>
        <v>38447680</v>
      </c>
      <c r="G8" s="1">
        <f t="shared" si="1"/>
        <v>0</v>
      </c>
      <c r="H8" s="1">
        <f t="shared" si="2"/>
        <v>0</v>
      </c>
      <c r="I8" s="4">
        <v>3</v>
      </c>
    </row>
    <row r="9" spans="1:9" x14ac:dyDescent="0.35">
      <c r="A9" s="3"/>
      <c r="B9" s="1">
        <v>3</v>
      </c>
      <c r="C9" s="1">
        <v>4595</v>
      </c>
      <c r="D9" s="1">
        <v>200</v>
      </c>
      <c r="E9" s="1">
        <f t="shared" si="3"/>
        <v>9735377</v>
      </c>
      <c r="F9" s="1">
        <f t="shared" si="0"/>
        <v>14691220</v>
      </c>
      <c r="G9" s="1">
        <f t="shared" si="1"/>
        <v>5641268</v>
      </c>
      <c r="H9" s="1">
        <f t="shared" si="2"/>
        <v>5641268</v>
      </c>
      <c r="I9" s="4">
        <v>3</v>
      </c>
    </row>
    <row r="10" spans="1:9" x14ac:dyDescent="0.35">
      <c r="A10" s="3"/>
      <c r="B10" s="1">
        <v>4</v>
      </c>
      <c r="C10" s="1">
        <v>4861</v>
      </c>
      <c r="D10" s="1">
        <v>694</v>
      </c>
      <c r="E10" s="1">
        <f t="shared" si="3"/>
        <v>11866949</v>
      </c>
      <c r="F10" s="1">
        <f t="shared" si="0"/>
        <v>17234180</v>
      </c>
      <c r="G10" s="1">
        <f t="shared" si="1"/>
        <v>4353220</v>
      </c>
      <c r="H10" s="1">
        <f t="shared" si="2"/>
        <v>4353220</v>
      </c>
      <c r="I10" s="4">
        <v>3</v>
      </c>
    </row>
    <row r="11" spans="1:9" x14ac:dyDescent="0.35">
      <c r="A11" s="3"/>
      <c r="B11" s="1">
        <v>5</v>
      </c>
      <c r="C11" s="1">
        <v>628</v>
      </c>
      <c r="D11" s="1">
        <v>6</v>
      </c>
      <c r="E11" s="1">
        <f t="shared" si="3"/>
        <v>725290</v>
      </c>
      <c r="F11" s="1">
        <f t="shared" si="0"/>
        <v>19321</v>
      </c>
      <c r="G11" s="1">
        <f t="shared" si="1"/>
        <v>40183929</v>
      </c>
      <c r="H11" s="1">
        <f t="shared" si="2"/>
        <v>19321</v>
      </c>
      <c r="I11" s="4">
        <v>2</v>
      </c>
    </row>
    <row r="12" spans="1:9" x14ac:dyDescent="0.35">
      <c r="A12" s="3"/>
      <c r="B12" s="1">
        <v>6</v>
      </c>
      <c r="C12" s="1">
        <v>826</v>
      </c>
      <c r="D12" s="1">
        <v>0</v>
      </c>
      <c r="E12" s="1">
        <f t="shared" si="3"/>
        <v>427930</v>
      </c>
      <c r="F12" s="1">
        <f t="shared" si="0"/>
        <v>3517</v>
      </c>
      <c r="G12" s="1">
        <f t="shared" si="1"/>
        <v>37729053</v>
      </c>
      <c r="H12" s="1">
        <f t="shared" si="2"/>
        <v>3517</v>
      </c>
      <c r="I12" s="4">
        <v>2</v>
      </c>
    </row>
    <row r="13" spans="1:9" x14ac:dyDescent="0.35">
      <c r="A13" s="3"/>
      <c r="B13" s="1">
        <v>7</v>
      </c>
      <c r="C13" s="1">
        <v>3929</v>
      </c>
      <c r="D13" s="1">
        <v>13</v>
      </c>
      <c r="E13" s="1">
        <f t="shared" si="3"/>
        <v>6003176</v>
      </c>
      <c r="F13" s="1">
        <f t="shared" si="0"/>
        <v>9998293</v>
      </c>
      <c r="G13" s="1">
        <f t="shared" si="1"/>
        <v>9381221</v>
      </c>
      <c r="H13" s="1">
        <f t="shared" si="2"/>
        <v>6003176</v>
      </c>
      <c r="I13" s="4">
        <v>1</v>
      </c>
    </row>
    <row r="14" spans="1:9" x14ac:dyDescent="0.35">
      <c r="A14" s="3"/>
      <c r="B14" s="1">
        <v>8</v>
      </c>
      <c r="C14" s="1">
        <v>3146</v>
      </c>
      <c r="D14" s="1">
        <v>536</v>
      </c>
      <c r="E14" s="1">
        <f t="shared" si="3"/>
        <v>3025898</v>
      </c>
      <c r="F14" s="1">
        <f t="shared" si="0"/>
        <v>5940541</v>
      </c>
      <c r="G14" s="1">
        <f t="shared" si="1"/>
        <v>14417693</v>
      </c>
      <c r="H14" s="1">
        <f t="shared" si="2"/>
        <v>3025898</v>
      </c>
      <c r="I14" s="4">
        <v>1</v>
      </c>
    </row>
    <row r="15" spans="1:9" x14ac:dyDescent="0.35">
      <c r="A15" s="3"/>
      <c r="B15" s="1">
        <v>9</v>
      </c>
      <c r="C15" s="1">
        <v>1764</v>
      </c>
      <c r="D15" s="1">
        <v>0</v>
      </c>
      <c r="E15" s="1">
        <f t="shared" si="3"/>
        <v>82746</v>
      </c>
      <c r="F15" s="1">
        <f t="shared" si="0"/>
        <v>994045</v>
      </c>
      <c r="G15" s="1">
        <f t="shared" si="1"/>
        <v>27133405</v>
      </c>
      <c r="H15" s="1">
        <f t="shared" si="2"/>
        <v>82746</v>
      </c>
      <c r="I15" s="4">
        <v>1</v>
      </c>
    </row>
    <row r="17" spans="2:9" x14ac:dyDescent="0.35">
      <c r="B17" t="s">
        <v>5</v>
      </c>
      <c r="G17" t="s">
        <v>17</v>
      </c>
    </row>
    <row r="18" spans="2:9" x14ac:dyDescent="0.35">
      <c r="B18" s="1" t="s">
        <v>6</v>
      </c>
      <c r="C18" s="1" t="s">
        <v>8</v>
      </c>
      <c r="D18" s="1" t="s">
        <v>7</v>
      </c>
      <c r="G18" s="1" t="s">
        <v>9</v>
      </c>
      <c r="H18" s="2" t="s">
        <v>18</v>
      </c>
    </row>
    <row r="19" spans="2:9" x14ac:dyDescent="0.35">
      <c r="B19" s="1" t="s">
        <v>9</v>
      </c>
      <c r="C19" s="1">
        <v>1479</v>
      </c>
      <c r="D19" s="1">
        <v>39</v>
      </c>
      <c r="G19" s="1" t="s">
        <v>10</v>
      </c>
      <c r="H19" s="1" t="s">
        <v>19</v>
      </c>
    </row>
    <row r="20" spans="2:9" x14ac:dyDescent="0.35">
      <c r="B20" s="1" t="s">
        <v>10</v>
      </c>
      <c r="C20" s="1">
        <v>767</v>
      </c>
      <c r="D20" s="1">
        <v>6</v>
      </c>
      <c r="G20" s="1" t="s">
        <v>11</v>
      </c>
      <c r="H20" s="1" t="s">
        <v>20</v>
      </c>
    </row>
    <row r="21" spans="2:9" x14ac:dyDescent="0.35">
      <c r="B21" s="1" t="s">
        <v>11</v>
      </c>
      <c r="C21" s="1">
        <v>6943</v>
      </c>
      <c r="D21" s="1">
        <v>558</v>
      </c>
    </row>
    <row r="24" spans="2:9" x14ac:dyDescent="0.35">
      <c r="B24" t="s">
        <v>5</v>
      </c>
    </row>
    <row r="25" spans="2:9" x14ac:dyDescent="0.35">
      <c r="B25" s="1" t="s">
        <v>6</v>
      </c>
      <c r="C25" s="1" t="s">
        <v>8</v>
      </c>
      <c r="D25" s="1" t="s">
        <v>7</v>
      </c>
    </row>
    <row r="26" spans="2:9" x14ac:dyDescent="0.35">
      <c r="B26" s="1" t="s">
        <v>9</v>
      </c>
      <c r="C26" s="1">
        <f>SUM(C6:C13:C14:C15)/4</f>
        <v>7234.5</v>
      </c>
      <c r="D26" s="1">
        <f>SUM(D6:D13:D14:D15)/4</f>
        <v>513</v>
      </c>
    </row>
    <row r="27" spans="2:9" x14ac:dyDescent="0.35">
      <c r="B27" s="1" t="s">
        <v>10</v>
      </c>
      <c r="C27" s="1">
        <f>SUM(C7:C11:C12)/3</f>
        <v>6206.666666666667</v>
      </c>
      <c r="D27" s="1">
        <f>SUM(D7:D11:D12)/3</f>
        <v>488</v>
      </c>
    </row>
    <row r="28" spans="2:9" x14ac:dyDescent="0.35">
      <c r="B28" s="1" t="s">
        <v>11</v>
      </c>
      <c r="C28" s="1">
        <f>SUM(C8:C9:C10)/3</f>
        <v>5466.333333333333</v>
      </c>
      <c r="D28" s="1">
        <f>SUM(D8:D9:D10)/3</f>
        <v>484</v>
      </c>
    </row>
    <row r="30" spans="2:9" x14ac:dyDescent="0.35">
      <c r="B30" s="1"/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2" t="s">
        <v>12</v>
      </c>
      <c r="I30" s="2" t="s">
        <v>14</v>
      </c>
    </row>
    <row r="31" spans="2:9" x14ac:dyDescent="0.35">
      <c r="B31" s="1">
        <v>0</v>
      </c>
      <c r="C31" s="1">
        <v>1479</v>
      </c>
      <c r="D31" s="1">
        <v>39</v>
      </c>
      <c r="E31" s="1">
        <f>((C31-$C$26)^2)+((D31-$D$26)^2)</f>
        <v>33350456.25</v>
      </c>
      <c r="F31" s="1">
        <f>((C31-$C$27)^2)+((D31-$D$27)^2)</f>
        <v>22552433.111111116</v>
      </c>
      <c r="G31" s="1">
        <f>((C31-$C$28)^2)+((D31-$D$28)^2)</f>
        <v>16096852.111111108</v>
      </c>
      <c r="H31" s="1">
        <f>MIN(E31:G31)</f>
        <v>16096852.111111108</v>
      </c>
      <c r="I31" s="1">
        <v>3</v>
      </c>
    </row>
    <row r="32" spans="2:9" x14ac:dyDescent="0.35">
      <c r="B32" s="1">
        <v>1</v>
      </c>
      <c r="C32" s="1">
        <v>767</v>
      </c>
      <c r="D32" s="1">
        <v>6</v>
      </c>
      <c r="E32" s="1">
        <f t="shared" ref="E32:E40" si="4">((C32-$C$26)^2)+((D32-$D$26)^2)</f>
        <v>42085605.25</v>
      </c>
      <c r="F32" s="1">
        <f t="shared" ref="F32:F40" si="5">((C32-$C$27)^2)+((D32-$D$27)^2)</f>
        <v>29822297.444444448</v>
      </c>
      <c r="G32" s="1">
        <f t="shared" ref="G32:G40" si="6">((C32-$C$28)^2)+((D32-$D$28)^2)</f>
        <v>22312217.777777776</v>
      </c>
      <c r="H32" s="1">
        <f t="shared" ref="H32:H40" si="7">MIN(E32:G32)</f>
        <v>22312217.777777776</v>
      </c>
      <c r="I32" s="1">
        <v>3</v>
      </c>
    </row>
    <row r="33" spans="1:9" x14ac:dyDescent="0.35">
      <c r="B33" s="1">
        <v>2</v>
      </c>
      <c r="C33" s="1">
        <v>6943</v>
      </c>
      <c r="D33" s="1">
        <v>558</v>
      </c>
      <c r="E33" s="1">
        <f t="shared" si="4"/>
        <v>86997.25</v>
      </c>
      <c r="F33" s="1">
        <f t="shared" si="5"/>
        <v>547086.77777777729</v>
      </c>
      <c r="G33" s="1">
        <f t="shared" si="6"/>
        <v>2186020.4444444454</v>
      </c>
      <c r="H33" s="1">
        <f t="shared" si="7"/>
        <v>86997.25</v>
      </c>
      <c r="I33" s="1">
        <v>1</v>
      </c>
    </row>
    <row r="34" spans="1:9" x14ac:dyDescent="0.35">
      <c r="B34" s="1">
        <v>3</v>
      </c>
      <c r="C34" s="1">
        <v>4595</v>
      </c>
      <c r="D34" s="1">
        <v>200</v>
      </c>
      <c r="E34" s="1">
        <f t="shared" si="4"/>
        <v>7064929.25</v>
      </c>
      <c r="F34" s="1">
        <f t="shared" si="5"/>
        <v>2680413.4444444454</v>
      </c>
      <c r="G34" s="1">
        <f t="shared" si="6"/>
        <v>839877.77777777729</v>
      </c>
      <c r="H34" s="1">
        <f t="shared" si="7"/>
        <v>839877.77777777729</v>
      </c>
      <c r="I34" s="1">
        <v>3</v>
      </c>
    </row>
    <row r="35" spans="1:9" x14ac:dyDescent="0.35">
      <c r="B35" s="1">
        <v>4</v>
      </c>
      <c r="C35" s="1">
        <v>4861</v>
      </c>
      <c r="D35" s="1">
        <v>694</v>
      </c>
      <c r="E35" s="1">
        <f t="shared" si="4"/>
        <v>5666263.25</v>
      </c>
      <c r="F35" s="1">
        <f t="shared" si="5"/>
        <v>1853254.7777777787</v>
      </c>
      <c r="G35" s="1">
        <f t="shared" si="6"/>
        <v>410528.44444444409</v>
      </c>
      <c r="H35" s="1">
        <f t="shared" si="7"/>
        <v>410528.44444444409</v>
      </c>
      <c r="I35" s="1">
        <v>3</v>
      </c>
    </row>
    <row r="36" spans="1:9" x14ac:dyDescent="0.35">
      <c r="B36" s="1">
        <v>5</v>
      </c>
      <c r="C36" s="1">
        <v>628</v>
      </c>
      <c r="D36" s="1">
        <v>6</v>
      </c>
      <c r="E36" s="1">
        <f t="shared" si="4"/>
        <v>43902891.25</v>
      </c>
      <c r="F36" s="1">
        <f t="shared" si="5"/>
        <v>31353845.77777778</v>
      </c>
      <c r="G36" s="1">
        <f t="shared" si="6"/>
        <v>23637953.44444444</v>
      </c>
      <c r="H36" s="1">
        <f t="shared" si="7"/>
        <v>23637953.44444444</v>
      </c>
      <c r="I36" s="1">
        <v>3</v>
      </c>
    </row>
    <row r="37" spans="1:9" x14ac:dyDescent="0.35">
      <c r="B37" s="1">
        <v>6</v>
      </c>
      <c r="C37" s="1">
        <v>826</v>
      </c>
      <c r="D37" s="1">
        <v>0</v>
      </c>
      <c r="E37" s="1">
        <f t="shared" si="4"/>
        <v>41332041.25</v>
      </c>
      <c r="F37" s="1">
        <f t="shared" si="5"/>
        <v>29189717.77777778</v>
      </c>
      <c r="G37" s="1">
        <f t="shared" si="6"/>
        <v>21766949.44444444</v>
      </c>
      <c r="H37" s="1">
        <f t="shared" si="7"/>
        <v>21766949.44444444</v>
      </c>
      <c r="I37" s="1">
        <v>3</v>
      </c>
    </row>
    <row r="38" spans="1:9" x14ac:dyDescent="0.35">
      <c r="B38" s="1">
        <v>7</v>
      </c>
      <c r="C38" s="1">
        <v>3929</v>
      </c>
      <c r="D38" s="1">
        <v>13</v>
      </c>
      <c r="E38" s="1">
        <f t="shared" si="4"/>
        <v>11176330.25</v>
      </c>
      <c r="F38" s="1">
        <f t="shared" si="5"/>
        <v>5413390.4444444459</v>
      </c>
      <c r="G38" s="1">
        <f t="shared" si="6"/>
        <v>2585234.7777777771</v>
      </c>
      <c r="H38" s="1">
        <f t="shared" si="7"/>
        <v>2585234.7777777771</v>
      </c>
      <c r="I38" s="1">
        <v>3</v>
      </c>
    </row>
    <row r="39" spans="1:9" x14ac:dyDescent="0.35">
      <c r="B39" s="1">
        <v>8</v>
      </c>
      <c r="C39" s="1">
        <v>3146</v>
      </c>
      <c r="D39" s="1">
        <v>536</v>
      </c>
      <c r="E39" s="1">
        <f t="shared" si="4"/>
        <v>16716361.25</v>
      </c>
      <c r="F39" s="1">
        <f t="shared" si="5"/>
        <v>9369984.4444444459</v>
      </c>
      <c r="G39" s="1">
        <f t="shared" si="6"/>
        <v>5386650.7777777761</v>
      </c>
      <c r="H39" s="1">
        <f t="shared" si="7"/>
        <v>5386650.7777777761</v>
      </c>
      <c r="I39" s="1">
        <v>3</v>
      </c>
    </row>
    <row r="40" spans="1:9" x14ac:dyDescent="0.35">
      <c r="B40" s="1">
        <v>9</v>
      </c>
      <c r="C40" s="1">
        <v>1764</v>
      </c>
      <c r="D40" s="1">
        <v>0</v>
      </c>
      <c r="E40" s="1">
        <f t="shared" si="4"/>
        <v>30189539.25</v>
      </c>
      <c r="F40" s="1">
        <f t="shared" si="5"/>
        <v>19975431.111111116</v>
      </c>
      <c r="G40" s="1">
        <f t="shared" si="6"/>
        <v>13941528.111111108</v>
      </c>
      <c r="H40" s="1">
        <f t="shared" si="7"/>
        <v>13941528.111111108</v>
      </c>
      <c r="I40" s="1">
        <v>3</v>
      </c>
    </row>
    <row r="42" spans="1:9" x14ac:dyDescent="0.35">
      <c r="B42" t="s">
        <v>15</v>
      </c>
      <c r="G42" t="s">
        <v>17</v>
      </c>
    </row>
    <row r="43" spans="1:9" x14ac:dyDescent="0.35">
      <c r="B43" s="1" t="s">
        <v>6</v>
      </c>
      <c r="C43" s="1" t="s">
        <v>8</v>
      </c>
      <c r="D43" s="1" t="s">
        <v>7</v>
      </c>
      <c r="G43" s="1" t="s">
        <v>9</v>
      </c>
      <c r="H43" s="2" t="s">
        <v>21</v>
      </c>
    </row>
    <row r="44" spans="1:9" x14ac:dyDescent="0.35">
      <c r="B44" s="1" t="s">
        <v>9</v>
      </c>
      <c r="C44" s="1">
        <f>SUM(C33)/1</f>
        <v>6943</v>
      </c>
      <c r="D44" s="1">
        <f>SUM(D33)/1</f>
        <v>558</v>
      </c>
      <c r="G44" s="1" t="s">
        <v>10</v>
      </c>
      <c r="H44" s="1" t="s">
        <v>22</v>
      </c>
    </row>
    <row r="45" spans="1:9" x14ac:dyDescent="0.35">
      <c r="B45" s="1" t="s">
        <v>10</v>
      </c>
      <c r="C45" s="1">
        <v>0</v>
      </c>
      <c r="D45" s="1">
        <v>0</v>
      </c>
      <c r="G45" s="1" t="s">
        <v>11</v>
      </c>
      <c r="H45" s="1" t="s">
        <v>23</v>
      </c>
    </row>
    <row r="46" spans="1:9" x14ac:dyDescent="0.35">
      <c r="B46" s="1" t="s">
        <v>11</v>
      </c>
      <c r="C46" s="1">
        <f>SUM(C31:C32:C34:C35:C36:C37:C38:C39:C40)/9</f>
        <v>3215.3333333333335</v>
      </c>
      <c r="D46" s="1">
        <f>SUM(D31:D32:D34:D35:D36:D37:D38:D39:D40)/9</f>
        <v>228</v>
      </c>
    </row>
    <row r="48" spans="1:9" x14ac:dyDescent="0.35">
      <c r="A48" s="6"/>
      <c r="B48" s="5"/>
      <c r="C48" s="1" t="s">
        <v>0</v>
      </c>
      <c r="D48" s="1" t="s">
        <v>1</v>
      </c>
      <c r="E48" s="1" t="s">
        <v>2</v>
      </c>
      <c r="F48" s="1" t="s">
        <v>3</v>
      </c>
      <c r="G48" s="1" t="s">
        <v>4</v>
      </c>
      <c r="H48" s="2" t="s">
        <v>12</v>
      </c>
      <c r="I48" s="2" t="s">
        <v>14</v>
      </c>
    </row>
    <row r="49" spans="1:9" x14ac:dyDescent="0.35">
      <c r="A49" s="6"/>
      <c r="B49" s="5">
        <v>0</v>
      </c>
      <c r="C49" s="1">
        <v>1479</v>
      </c>
      <c r="D49" s="1">
        <v>39</v>
      </c>
      <c r="E49" s="1">
        <f>((C49-$C$44)^2)+((D49-$D$44)^2)</f>
        <v>30124657</v>
      </c>
      <c r="F49" s="1">
        <f>((C49-$C$45)^2)+((D49-$D$45)^2)</f>
        <v>2188962</v>
      </c>
      <c r="G49" s="1">
        <f>((C49-$C$46)^2)+((D49-$D$46)^2)</f>
        <v>3050574.444444445</v>
      </c>
      <c r="H49" s="1">
        <f>MIN(E49:G49)</f>
        <v>2188962</v>
      </c>
      <c r="I49" s="1">
        <v>2</v>
      </c>
    </row>
    <row r="50" spans="1:9" x14ac:dyDescent="0.35">
      <c r="A50" s="6"/>
      <c r="B50" s="5">
        <v>1</v>
      </c>
      <c r="C50" s="1">
        <v>767</v>
      </c>
      <c r="D50" s="1">
        <v>6</v>
      </c>
      <c r="E50" s="1">
        <f t="shared" ref="E50:E58" si="8">((C50-$C$44)^2)+((D50-$D$44)^2)</f>
        <v>38447680</v>
      </c>
      <c r="F50" s="1">
        <f t="shared" ref="F50:F58" si="9">((C50-$C$45)^2)+((D50-$D$45)^2)</f>
        <v>588325</v>
      </c>
      <c r="G50" s="1">
        <f t="shared" ref="G50:G58" si="10">((C50-$C$46)^2)+((D50-$D$46)^2)</f>
        <v>6043620.1111111119</v>
      </c>
      <c r="H50" s="1">
        <f t="shared" ref="H50:H58" si="11">MIN(E50:G50)</f>
        <v>588325</v>
      </c>
      <c r="I50" s="1">
        <v>2</v>
      </c>
    </row>
    <row r="51" spans="1:9" x14ac:dyDescent="0.35">
      <c r="A51" s="6"/>
      <c r="B51" s="5">
        <v>2</v>
      </c>
      <c r="C51" s="1">
        <v>6943</v>
      </c>
      <c r="D51" s="1">
        <v>558</v>
      </c>
      <c r="E51" s="1">
        <f t="shared" si="8"/>
        <v>0</v>
      </c>
      <c r="F51" s="1">
        <f t="shared" si="9"/>
        <v>48516613</v>
      </c>
      <c r="G51" s="1">
        <f t="shared" si="10"/>
        <v>14004398.777777776</v>
      </c>
      <c r="H51" s="1">
        <f t="shared" si="11"/>
        <v>0</v>
      </c>
      <c r="I51" s="1">
        <v>1</v>
      </c>
    </row>
    <row r="52" spans="1:9" x14ac:dyDescent="0.35">
      <c r="A52" s="6"/>
      <c r="B52" s="5">
        <v>3</v>
      </c>
      <c r="C52" s="1">
        <v>4595</v>
      </c>
      <c r="D52" s="1">
        <v>200</v>
      </c>
      <c r="E52" s="1">
        <f t="shared" si="8"/>
        <v>5641268</v>
      </c>
      <c r="F52" s="1">
        <f t="shared" si="9"/>
        <v>21154025</v>
      </c>
      <c r="G52" s="1">
        <f t="shared" si="10"/>
        <v>1904264.1111111108</v>
      </c>
      <c r="H52" s="1">
        <f t="shared" si="11"/>
        <v>1904264.1111111108</v>
      </c>
      <c r="I52" s="1">
        <v>3</v>
      </c>
    </row>
    <row r="53" spans="1:9" x14ac:dyDescent="0.35">
      <c r="A53" s="6"/>
      <c r="B53" s="5">
        <v>4</v>
      </c>
      <c r="C53" s="1">
        <v>4861</v>
      </c>
      <c r="D53" s="1">
        <v>694</v>
      </c>
      <c r="E53" s="1">
        <f t="shared" si="8"/>
        <v>4353220</v>
      </c>
      <c r="F53" s="1">
        <f t="shared" si="9"/>
        <v>24110957</v>
      </c>
      <c r="G53" s="1">
        <f t="shared" si="10"/>
        <v>2925374.7777777771</v>
      </c>
      <c r="H53" s="1">
        <f t="shared" si="11"/>
        <v>2925374.7777777771</v>
      </c>
      <c r="I53" s="1">
        <v>3</v>
      </c>
    </row>
    <row r="54" spans="1:9" x14ac:dyDescent="0.35">
      <c r="A54" s="6"/>
      <c r="B54" s="5">
        <v>5</v>
      </c>
      <c r="C54" s="1">
        <v>628</v>
      </c>
      <c r="D54" s="1">
        <v>6</v>
      </c>
      <c r="E54" s="1">
        <f t="shared" si="8"/>
        <v>40183929</v>
      </c>
      <c r="F54" s="1">
        <f t="shared" si="9"/>
        <v>394420</v>
      </c>
      <c r="G54" s="1">
        <f t="shared" si="10"/>
        <v>6743577.7777777789</v>
      </c>
      <c r="H54" s="1">
        <f t="shared" si="11"/>
        <v>394420</v>
      </c>
      <c r="I54" s="1">
        <v>2</v>
      </c>
    </row>
    <row r="55" spans="1:9" x14ac:dyDescent="0.35">
      <c r="A55" s="6"/>
      <c r="B55" s="5">
        <v>6</v>
      </c>
      <c r="C55" s="1">
        <v>826</v>
      </c>
      <c r="D55" s="1">
        <v>0</v>
      </c>
      <c r="E55" s="1">
        <f t="shared" si="8"/>
        <v>37729053</v>
      </c>
      <c r="F55" s="1">
        <f t="shared" si="9"/>
        <v>682276</v>
      </c>
      <c r="G55" s="1">
        <f t="shared" si="10"/>
        <v>5760897.7777777789</v>
      </c>
      <c r="H55" s="1">
        <f t="shared" si="11"/>
        <v>682276</v>
      </c>
      <c r="I55" s="1">
        <v>2</v>
      </c>
    </row>
    <row r="56" spans="1:9" x14ac:dyDescent="0.35">
      <c r="A56" s="6"/>
      <c r="B56" s="5">
        <v>7</v>
      </c>
      <c r="C56" s="1">
        <v>3929</v>
      </c>
      <c r="D56" s="1">
        <v>13</v>
      </c>
      <c r="E56" s="1">
        <f t="shared" si="8"/>
        <v>9381221</v>
      </c>
      <c r="F56" s="1">
        <f t="shared" si="9"/>
        <v>15437210</v>
      </c>
      <c r="G56" s="1">
        <f t="shared" si="10"/>
        <v>555545.11111111089</v>
      </c>
      <c r="H56" s="1">
        <f t="shared" si="11"/>
        <v>555545.11111111089</v>
      </c>
      <c r="I56" s="1">
        <v>3</v>
      </c>
    </row>
    <row r="57" spans="1:9" x14ac:dyDescent="0.35">
      <c r="A57" s="6"/>
      <c r="B57" s="5">
        <v>8</v>
      </c>
      <c r="C57" s="1">
        <v>3146</v>
      </c>
      <c r="D57" s="1">
        <v>536</v>
      </c>
      <c r="E57" s="1">
        <f t="shared" si="8"/>
        <v>14417693</v>
      </c>
      <c r="F57" s="1">
        <f t="shared" si="9"/>
        <v>10184612</v>
      </c>
      <c r="G57" s="1">
        <f t="shared" si="10"/>
        <v>99671.111111111139</v>
      </c>
      <c r="H57" s="1">
        <f t="shared" si="11"/>
        <v>99671.111111111139</v>
      </c>
      <c r="I57" s="1">
        <v>3</v>
      </c>
    </row>
    <row r="58" spans="1:9" x14ac:dyDescent="0.35">
      <c r="A58" s="6"/>
      <c r="B58" s="5">
        <v>9</v>
      </c>
      <c r="C58" s="1">
        <v>1764</v>
      </c>
      <c r="D58" s="1">
        <v>0</v>
      </c>
      <c r="E58" s="1">
        <f t="shared" si="8"/>
        <v>27133405</v>
      </c>
      <c r="F58" s="1">
        <f t="shared" si="9"/>
        <v>3111696</v>
      </c>
      <c r="G58" s="1">
        <f t="shared" si="10"/>
        <v>2158352.444444445</v>
      </c>
      <c r="H58" s="1">
        <f t="shared" si="11"/>
        <v>2158352.444444445</v>
      </c>
      <c r="I58" s="1">
        <v>3</v>
      </c>
    </row>
    <row r="60" spans="1:9" x14ac:dyDescent="0.35">
      <c r="B60" t="s">
        <v>15</v>
      </c>
      <c r="G60" t="s">
        <v>17</v>
      </c>
    </row>
    <row r="61" spans="1:9" x14ac:dyDescent="0.35">
      <c r="B61" s="1" t="s">
        <v>6</v>
      </c>
      <c r="C61" s="1" t="s">
        <v>8</v>
      </c>
      <c r="D61" s="1" t="s">
        <v>7</v>
      </c>
      <c r="G61" s="1" t="s">
        <v>9</v>
      </c>
      <c r="H61" s="2" t="s">
        <v>21</v>
      </c>
    </row>
    <row r="62" spans="1:9" x14ac:dyDescent="0.35">
      <c r="B62" s="1" t="s">
        <v>9</v>
      </c>
      <c r="C62" s="1">
        <f>SUM(C51)/1</f>
        <v>6943</v>
      </c>
      <c r="D62" s="1">
        <f>SUM(D51)/1</f>
        <v>558</v>
      </c>
      <c r="G62" s="1" t="s">
        <v>10</v>
      </c>
      <c r="H62" s="1" t="s">
        <v>24</v>
      </c>
    </row>
    <row r="63" spans="1:9" x14ac:dyDescent="0.35">
      <c r="B63" s="1" t="s">
        <v>10</v>
      </c>
      <c r="C63" s="1">
        <f>SUM(C49:C50:C54:C55)/4</f>
        <v>5024.75</v>
      </c>
      <c r="D63" s="1">
        <f>SUM(D49:D50:D54:D55)/4</f>
        <v>375.75</v>
      </c>
      <c r="G63" s="1" t="s">
        <v>11</v>
      </c>
      <c r="H63" s="1" t="s">
        <v>25</v>
      </c>
    </row>
    <row r="64" spans="1:9" x14ac:dyDescent="0.35">
      <c r="B64" s="1" t="s">
        <v>11</v>
      </c>
      <c r="C64" s="1">
        <f>SUM(C52:C53:C56:C57:C58)/5</f>
        <v>3949.8</v>
      </c>
      <c r="D64" s="1">
        <f>SUM(D52:D53:D56:D57:D58)/5</f>
        <v>289.8</v>
      </c>
    </row>
  </sheetData>
  <mergeCells count="2"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HUMAIRA HAFIZAH FATURAHMA</dc:creator>
  <cp:lastModifiedBy>DWI HUMAIRA HAFIZAH FATURAHMA</cp:lastModifiedBy>
  <dcterms:created xsi:type="dcterms:W3CDTF">2024-02-06T12:46:52Z</dcterms:created>
  <dcterms:modified xsi:type="dcterms:W3CDTF">2024-02-06T14:10:44Z</dcterms:modified>
</cp:coreProperties>
</file>