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Siemens\INSIGHT\SRE KALWA\"/>
    </mc:Choice>
  </mc:AlternateContent>
  <xr:revisionPtr revIDLastSave="0" documentId="10_ncr:8100000_{08CA0D90-E565-4516-82F4-C518E644C249}" xr6:coauthVersionLast="32" xr6:coauthVersionMax="32" xr10:uidLastSave="{00000000-0000-0000-0000-000000000000}"/>
  <bookViews>
    <workbookView xWindow="0" yWindow="0" windowWidth="20490" windowHeight="7545" tabRatio="742" firstSheet="4" activeTab="4" xr2:uid="{E331085D-2BF4-414F-ACE7-56B2403B569B}"/>
  </bookViews>
  <sheets>
    <sheet name="AHU" sheetId="1" r:id="rId1"/>
    <sheet name="Ambiant" sheetId="13" r:id="rId2"/>
    <sheet name="CHILLERS" sheetId="2" r:id="rId3"/>
    <sheet name="CHILLER PUMPS" sheetId="3" r:id="rId4"/>
    <sheet name="Chiller Integration" sheetId="14" r:id="rId5"/>
    <sheet name="Energy Meters" sheetId="15" r:id="rId6"/>
    <sheet name="Sheet1" sheetId="12" r:id="rId7"/>
  </sheets>
  <definedNames>
    <definedName name="ExternalData_1" localSheetId="6" hidden="1">Sheet1!$A$1:$E$379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7" i="1"/>
  <c r="B4" i="15" l="1"/>
  <c r="B3" i="15"/>
  <c r="B2" i="15"/>
  <c r="C7" i="14"/>
  <c r="D3" i="14"/>
  <c r="D2" i="14"/>
  <c r="C3" i="14"/>
  <c r="C2" i="14"/>
  <c r="B3" i="14"/>
  <c r="B2" i="14"/>
  <c r="J5" i="1"/>
  <c r="N16" i="1"/>
  <c r="M16" i="1"/>
  <c r="L16" i="1"/>
  <c r="K16" i="1"/>
  <c r="J16" i="1"/>
  <c r="H16" i="1"/>
  <c r="P16" i="1" s="1"/>
  <c r="Q16" i="1" s="1"/>
  <c r="E16" i="1"/>
  <c r="C16" i="1"/>
  <c r="D16" i="1" s="1"/>
  <c r="N15" i="1"/>
  <c r="M15" i="1"/>
  <c r="L15" i="1"/>
  <c r="K15" i="1"/>
  <c r="J15" i="1"/>
  <c r="H15" i="1"/>
  <c r="E15" i="1"/>
  <c r="E17" i="1"/>
  <c r="E18" i="1"/>
  <c r="I18" i="1" s="1"/>
  <c r="E19" i="1"/>
  <c r="I19" i="1" s="1"/>
  <c r="C15" i="1"/>
  <c r="D15" i="1" s="1"/>
  <c r="C17" i="1"/>
  <c r="C18" i="1"/>
  <c r="D18" i="1" s="1"/>
  <c r="C19" i="1"/>
  <c r="D19" i="1" s="1"/>
  <c r="N14" i="1"/>
  <c r="L14" i="1"/>
  <c r="K14" i="1"/>
  <c r="J14" i="1"/>
  <c r="H14" i="1"/>
  <c r="E14" i="1"/>
  <c r="E5" i="1"/>
  <c r="C14" i="1"/>
  <c r="D14" i="1" s="1"/>
  <c r="C5" i="1"/>
  <c r="N10" i="1"/>
  <c r="M10" i="1"/>
  <c r="O10" i="1" s="1"/>
  <c r="L10" i="1"/>
  <c r="K10" i="1"/>
  <c r="J10" i="1"/>
  <c r="H10" i="1"/>
  <c r="E10" i="1"/>
  <c r="C10" i="1"/>
  <c r="O17" i="1"/>
  <c r="O18" i="1"/>
  <c r="O19" i="1"/>
  <c r="P17" i="1"/>
  <c r="Q17" i="1" s="1"/>
  <c r="P18" i="1"/>
  <c r="Q18" i="1" s="1"/>
  <c r="P19" i="1"/>
  <c r="Q19" i="1" s="1"/>
  <c r="I17" i="1"/>
  <c r="O3" i="1"/>
  <c r="O4" i="1"/>
  <c r="O6" i="1"/>
  <c r="O7" i="1"/>
  <c r="O8" i="1"/>
  <c r="O9" i="1"/>
  <c r="O11" i="1"/>
  <c r="O12" i="1"/>
  <c r="O13" i="1"/>
  <c r="O2" i="1"/>
  <c r="N5" i="1"/>
  <c r="O5" i="1" s="1"/>
  <c r="M5" i="1"/>
  <c r="K5" i="1"/>
  <c r="L5" i="1"/>
  <c r="H5" i="1"/>
  <c r="D17" i="1"/>
  <c r="R17" i="1" s="1"/>
  <c r="S17" i="1" s="1"/>
  <c r="B3" i="13"/>
  <c r="C3" i="13" s="1"/>
  <c r="B2" i="13"/>
  <c r="C2" i="13" s="1"/>
  <c r="I16" i="1" l="1"/>
  <c r="P15" i="1"/>
  <c r="Q15" i="1" s="1"/>
  <c r="G17" i="1"/>
  <c r="I14" i="1"/>
  <c r="R19" i="1"/>
  <c r="S19" i="1" s="1"/>
  <c r="O16" i="1"/>
  <c r="R16" i="1"/>
  <c r="S16" i="1" s="1"/>
  <c r="O15" i="1"/>
  <c r="R15" i="1"/>
  <c r="S15" i="1" s="1"/>
  <c r="I15" i="1"/>
  <c r="G18" i="1"/>
  <c r="R18" i="1"/>
  <c r="S18" i="1" s="1"/>
  <c r="G16" i="1"/>
  <c r="G19" i="1"/>
  <c r="G15" i="1"/>
  <c r="O14" i="1"/>
  <c r="P14" i="1"/>
  <c r="Q14" i="1" s="1"/>
  <c r="R14" i="1" s="1"/>
  <c r="S14" i="1" s="1"/>
  <c r="G14" i="1"/>
  <c r="P2" i="1"/>
  <c r="Q2" i="1" s="1"/>
  <c r="R2" i="1" s="1"/>
  <c r="S2" i="1" s="1"/>
  <c r="I2" i="1"/>
  <c r="D2" i="1"/>
  <c r="G2" i="1" s="1"/>
  <c r="K2" i="2" l="1"/>
  <c r="L2" i="2" l="1"/>
  <c r="J2" i="2"/>
  <c r="M2" i="2" s="1"/>
  <c r="G2" i="2"/>
  <c r="F2" i="2"/>
  <c r="J6" i="2"/>
  <c r="M6" i="2" s="1"/>
  <c r="L6" i="2"/>
  <c r="K6" i="2"/>
  <c r="G6" i="2"/>
  <c r="F6" i="2"/>
  <c r="J5" i="2"/>
  <c r="M5" i="2" s="1"/>
  <c r="K5" i="2"/>
  <c r="L5" i="2"/>
  <c r="G5" i="2"/>
  <c r="F5" i="2"/>
  <c r="G3" i="2"/>
  <c r="G4" i="2"/>
  <c r="F3" i="2"/>
  <c r="F4" i="2"/>
  <c r="L3" i="2"/>
  <c r="L4" i="2"/>
  <c r="K3" i="2"/>
  <c r="K4" i="2"/>
  <c r="J3" i="2"/>
  <c r="M3" i="2" s="1"/>
  <c r="J4" i="2"/>
  <c r="M4" i="2" s="1"/>
  <c r="P13" i="1"/>
  <c r="P12" i="1"/>
  <c r="Q12" i="1" s="1"/>
  <c r="P11" i="1"/>
  <c r="Q11" i="1" s="1"/>
  <c r="I13" i="1"/>
  <c r="I12" i="1"/>
  <c r="I11" i="1"/>
  <c r="G12" i="1"/>
  <c r="D13" i="1"/>
  <c r="R13" i="1" s="1"/>
  <c r="S13" i="1" s="1"/>
  <c r="D12" i="1"/>
  <c r="R12" i="1" s="1"/>
  <c r="S12" i="1" s="1"/>
  <c r="D11" i="1"/>
  <c r="S8" i="1"/>
  <c r="R8" i="1"/>
  <c r="P10" i="1"/>
  <c r="Q10" i="1" s="1"/>
  <c r="P9" i="1"/>
  <c r="Q9" i="1" s="1"/>
  <c r="R9" i="1" s="1"/>
  <c r="S9" i="1" s="1"/>
  <c r="P8" i="1"/>
  <c r="Q8" i="1" s="1"/>
  <c r="P7" i="1"/>
  <c r="I10" i="1"/>
  <c r="I9" i="1"/>
  <c r="I8" i="1"/>
  <c r="I7" i="1"/>
  <c r="D10" i="1"/>
  <c r="D9" i="1"/>
  <c r="G9" i="1" s="1"/>
  <c r="D8" i="1"/>
  <c r="G8" i="1" s="1"/>
  <c r="D7" i="1"/>
  <c r="R7" i="1" s="1"/>
  <c r="S7" i="1" s="1"/>
  <c r="P6" i="1"/>
  <c r="Q6" i="1" s="1"/>
  <c r="P5" i="1"/>
  <c r="Q5" i="1" s="1"/>
  <c r="R5" i="1" s="1"/>
  <c r="S5" i="1" s="1"/>
  <c r="P4" i="1"/>
  <c r="Q4" i="1" s="1"/>
  <c r="R4" i="1" s="1"/>
  <c r="S4" i="1" s="1"/>
  <c r="P3" i="1"/>
  <c r="Q3" i="1" s="1"/>
  <c r="R3" i="1" s="1"/>
  <c r="S3" i="1" s="1"/>
  <c r="I3" i="1"/>
  <c r="I4" i="1"/>
  <c r="I5" i="1"/>
  <c r="I6" i="1"/>
  <c r="G3" i="1"/>
  <c r="D3" i="1"/>
  <c r="D4" i="1"/>
  <c r="G4" i="1" s="1"/>
  <c r="D5" i="1"/>
  <c r="G5" i="1" s="1"/>
  <c r="D6" i="1"/>
  <c r="G6" i="1" s="1"/>
  <c r="R10" i="1" l="1"/>
  <c r="S10" i="1" s="1"/>
  <c r="G7" i="1"/>
  <c r="R11" i="1"/>
  <c r="S11" i="1" s="1"/>
  <c r="G10" i="1"/>
  <c r="G11" i="1"/>
  <c r="G13" i="1"/>
  <c r="R6" i="1"/>
  <c r="S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17941C-77EB-4978-87EB-6FF49FBD1EC7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<sst xmlns="http://schemas.openxmlformats.org/spreadsheetml/2006/main" count="665" uniqueCount="468">
  <si>
    <t>Main Page Title</t>
  </si>
  <si>
    <t>Auto/Manual Status</t>
  </si>
  <si>
    <t>Action</t>
  </si>
  <si>
    <t>AUTO</t>
  </si>
  <si>
    <t>MANUAL</t>
  </si>
  <si>
    <t>STATUS</t>
  </si>
  <si>
    <t>COMMAND</t>
  </si>
  <si>
    <t>ON</t>
  </si>
  <si>
    <t>OFF</t>
  </si>
  <si>
    <t>Command vs Status Check</t>
  </si>
  <si>
    <t>RAT</t>
  </si>
  <si>
    <t>RAT Value Status</t>
  </si>
  <si>
    <t>Temperature Setpoint</t>
  </si>
  <si>
    <t>CHW VALVE MODULATION</t>
  </si>
  <si>
    <t>Recommended Valve Opening</t>
  </si>
  <si>
    <t>Delta</t>
  </si>
  <si>
    <t>Valve Opening Status Comment</t>
  </si>
  <si>
    <t>COMMENT</t>
  </si>
  <si>
    <t>Meter</t>
  </si>
  <si>
    <t>Chiller Status</t>
  </si>
  <si>
    <t>Condenser Valve Status</t>
  </si>
  <si>
    <t>Evaporator Inlet</t>
  </si>
  <si>
    <t>Evaporator Outlet</t>
  </si>
  <si>
    <t>Evaporator Inlet Status</t>
  </si>
  <si>
    <t>Evaporator Outlet Status</t>
  </si>
  <si>
    <t>Evaporator Delta Status</t>
  </si>
  <si>
    <t>Chiller Summary</t>
  </si>
  <si>
    <t>Chiller-1</t>
  </si>
  <si>
    <t>Chiller-2</t>
  </si>
  <si>
    <t>Chiller-3</t>
  </si>
  <si>
    <t>Evaporator Valve Status</t>
  </si>
  <si>
    <t>Condensor VALVE COMMENT</t>
  </si>
  <si>
    <t>Evaporator VALVE COMMENT</t>
  </si>
  <si>
    <t>PRY CHW PUMP 1</t>
  </si>
  <si>
    <t>PRY CHW PUMP 2</t>
  </si>
  <si>
    <t>PRY CHW PUMP 3</t>
  </si>
  <si>
    <t>PRY CHW PUMP 4</t>
  </si>
  <si>
    <t>CDS PUMP 1</t>
  </si>
  <si>
    <t>CDS PUMP 2</t>
  </si>
  <si>
    <t>CDS PUMP 3</t>
  </si>
  <si>
    <t>CDS PUMP 4</t>
  </si>
  <si>
    <t>Motor Run Status</t>
  </si>
  <si>
    <t>Test Chiller-1</t>
  </si>
  <si>
    <t>Test Chiller-2</t>
  </si>
  <si>
    <t>TEST PRY</t>
  </si>
  <si>
    <t>TEST CDS</t>
  </si>
  <si>
    <t>Column1</t>
  </si>
  <si>
    <t>Column2</t>
  </si>
  <si>
    <t>Column3</t>
  </si>
  <si>
    <t>Column4</t>
  </si>
  <si>
    <t>Column5</t>
  </si>
  <si>
    <t>Chiller And Pump</t>
  </si>
  <si>
    <t>SRE:DDC01'B'DDC01'AmbientRh.PrVal_B'DDC01'TAmbTemp</t>
  </si>
  <si>
    <t>SRE:DDC01'B'DDC01'AmbientT.PrVal_B'DDC01'TAmbRh</t>
  </si>
  <si>
    <t>AHU</t>
  </si>
  <si>
    <t>SRE:DDC05'B'DDC05'4LvlAHU'VFDMon.PrVal_B'DDC05'4LvlAHU'Trends'VFDMon</t>
  </si>
  <si>
    <t>T</t>
  </si>
  <si>
    <t>SRE:DDC05'B'DDC05'4LvlAHU'AMSts.PrVal_B'DDC05'4LvlAHU'Trends'AM</t>
  </si>
  <si>
    <t>SRE:DDC05'B'DDC05'4LvlAHU'CHWMon.PrVal_B'DDC05'4LvlAHU'Trends'CHWMon1</t>
  </si>
  <si>
    <t>SRE:DDC05'B'DDC05'4LvlAHU'CHWValve.PrVal_B'DDC05'4LvlAHU'Trends'CHWV</t>
  </si>
  <si>
    <t>SRE:DDC05'B'DDC05'4LvlAHU'RAT.PrVal_B'DDC05'4LvlAHU'Trends'RAT</t>
  </si>
  <si>
    <t>SRE:DDC05'B'DDC05'4LvlAHU'RTemp.PrVal_B'DDC05'4LvlAHU'Trends'RTemp</t>
  </si>
  <si>
    <t>SRE:DDC05'B'DDC05'4LvlAHU'RunSts.PrVal_B'DDC05'4LvlAHU'Trends'Run</t>
  </si>
  <si>
    <t>SRE:DDC05'B'DDC05'4LvlAHU'VFDCtrl.PrVal_B'DDC05'4LvlAHU'Trends'VFDCtrl</t>
  </si>
  <si>
    <t>SRE:DDC10'B'DDC10'9LvlAHU'AMSts.PrVal_B'DDC10'9LvlAHU'Trends'AM</t>
  </si>
  <si>
    <t>SRE:DDC10'B'DDC10'9LvlAHU'CHWMon.PrVal_B'DDC10'9LvlAHU'Trends'CHWMon1</t>
  </si>
  <si>
    <t>SRE:DDC10'B'DDC10'9LvlAHU'CHWValve.PrVal_B'DDC10'9LvlAHU'Trends'CHWV</t>
  </si>
  <si>
    <t>SRE:DDC10'B'DDC10'9LvlAHU'RAT.PrVal_B'DDC10'9LvlAHU'Trends'RAT</t>
  </si>
  <si>
    <t>SRE:DDC10'B'DDC10'9LvlAHU'RTemp.PrVal_B'DDC10'9LvlAHU'Trends'RTemp</t>
  </si>
  <si>
    <t>SRE:DDC10'B'DDC10'9LvlAHU'RunSts.PrVal_B'DDC10'9LvlAHU'Trends'Run</t>
  </si>
  <si>
    <t>SRE:DDC10'B'DDC10'9LvlAHU'VFDCtrl.PrVal_B'DDC10'9LvlAHU'Trends'VFDCtrl</t>
  </si>
  <si>
    <t>SRE:DDC10'B'DDC10'9LvlAHU'VFDMon.PrVal_B'DDC10'9LvlAHU'Trends'VFDMon</t>
  </si>
  <si>
    <t>SRE:DDC14'B'DDC14'4LvlAHU'AMSts.PrVal_B'DDC14'4LvlAHU'Trends'AM</t>
  </si>
  <si>
    <t>SRE:DDC14'B'DDC14'4LvlAHU'CHWMon.PrVal_B'DDC14'4LvlAHU'Trends'CHWMon1</t>
  </si>
  <si>
    <t>SRE:DDC14'B'DDC14'4LvlAHU'CHWValve.PrVal_B'DDC14'4LvlAHU'Trends'CHWV</t>
  </si>
  <si>
    <t>SRE:DDC14'B'DDC14'4LvlAHU'RAT.PrVal_B'DDC14'4LvlAHU'Trends'RAT</t>
  </si>
  <si>
    <t>SRE:DDC14'B'DDC14'4LvlAHU'RTemp.PrVal_B'DDC14'4LvlAHU'Trends'RTemp</t>
  </si>
  <si>
    <t>SRE:DDC14'B'DDC14'4LvlAHU'RunSts.PrVal_B'DDC14'4LvlAHU'Trends'Run</t>
  </si>
  <si>
    <t>SRE:DDC14'B'DDC14'4LvlAHU'VFDCtrl.PrVal_B'DDC14'4LvlAHU'Trends'VFDCtrl</t>
  </si>
  <si>
    <t>SRE:DDC14'B'DDC14'4LvlAHU'VFDMon.PrVal_B'DDC14'4LvlAHU'Trends'VFDMon</t>
  </si>
  <si>
    <t>SRE:DDC15'B'DDC15'5LvlAHU'AMSts.PrVal_B'DDC15'5LvlAHU'Trends'AM</t>
  </si>
  <si>
    <t>SRE:DDC15'B'DDC15'5LvlAHU'CHWMon.PrVal_B'DDC15'5LvlAHU'Trends'CHWMon1</t>
  </si>
  <si>
    <t>SRE:DDC15'B'DDC15'5LvlAHU'CHWValve.PrVal_B'DDC15'5LvlAHU'Trends'CHWV</t>
  </si>
  <si>
    <t>SRE:DDC15'B'DDC15'5LvlAHU'RAT.PrVal_B'DDC15'5LvlAHU'Trends'RAT</t>
  </si>
  <si>
    <t>SRE:DDC15'B'DDC15'5LvlAHU'RTemp.PrVal_B'DDC15'5LvlAHU'Trends'RTemp</t>
  </si>
  <si>
    <t>SRE:DDC15'B'DDC15'5LvlAHU'RunSts.PrVal_B'DDC15'5LvlAHU'Trends'Run</t>
  </si>
  <si>
    <t>SRE:DDC15'B'DDC15'5LvlAHU'VFDCtrl.PrVal_B'DDC15'5LvlAHU'Trends'VFDCtrl</t>
  </si>
  <si>
    <t>SRE:DDC15'B'DDC15'5LvlAHU'VFDMon.PrVal_B'DDC15'5LvlAHU'Trends'VFDMon</t>
  </si>
  <si>
    <t>SRE:DDC16'B'DDC16'6LvlAHU'AMSts.PrVal_B'DDC16'6LvlAHU'Trends'AM</t>
  </si>
  <si>
    <t>SRE:DDC16'B'DDC16'6LvlAHU'CHWMon.PrVal_B'DDC16'6LvlAHU'Trends'CHWMon1</t>
  </si>
  <si>
    <t>SRE:DDC16'B'DDC16'6LvlAHU'CHWValve.PrVal_B'DDC16'6LvlAHU'Trends'CHWV</t>
  </si>
  <si>
    <t>SRE:DDC16'B'DDC16'6LvlAHU'RAT.PrVal_B'DDC16'6LvlAHU'Trends'RAT</t>
  </si>
  <si>
    <t>SRE:DDC16'B'DDC16'6LvlAHU'RTemp.PrVal_B'DDC16'6LvlAHU'Trends'RTemp</t>
  </si>
  <si>
    <t>SRE:DDC16'B'DDC16'6LvlAHU'RunSts.PrVal_B'DDC16'6LvlAHU'Trends'Run</t>
  </si>
  <si>
    <t>SRE:DDC16'B'DDC16'6LvlAHU'VFDCtrl.PrVal_B'DDC16'6LvlAHU'Trends'VFDCtrl</t>
  </si>
  <si>
    <t>SRE:DDC16'B'DDC16'6LvlAHU'VFDMon.PrVal_B'DDC16'6LvlAHU'Trends'VFDMon</t>
  </si>
  <si>
    <t>BTU  Chiller &amp; Energy Meters</t>
  </si>
  <si>
    <t>SRE:DDC01'B'DDC01'SoftIntg'BTU'ModSlvB'B1CUMFL.PrVal_B'DDC01'SoftIntg'BTU'ModSlvB'TB1CUMFL</t>
  </si>
  <si>
    <t>SRE:DDC01'B'DDC01'SoftIntg'BTU'ModSlvB'B1KWH.PrVal_B'DDC01'SoftIntg'BTU'ModSlvB'TB1KWH</t>
  </si>
  <si>
    <t>SRE:DDC01'B'DDC01'SoftIntg'BTU'ModSlvB'B1RETTEMP.PrVal_B'DDC01'SoftIntg'BTU'ModSlvB'TB1RTEMP</t>
  </si>
  <si>
    <t>SRE:DDC01'B'DDC01'SoftIntg'BTU'ModSlvB'B1SUPTEMP.PrVal_B'DDC01'SoftIntg'BTU'ModSlvB'TB1STEMP</t>
  </si>
  <si>
    <t>SRE:DDC01'B'DDC01'SoftIntg'ChIntg'Ch1'C1Amps.PrVal_B'DDC01'SoftIntg'ChIntg'Ch1Trends'TC1Amps</t>
  </si>
  <si>
    <t>SRE:DDC01'B'DDC01'SoftIntg'ChIntg'Ch1'C1Cap.PrVal_B'DDC01'SoftIntg'ChIntg'Ch1Trends'TC1Cap</t>
  </si>
  <si>
    <t>SRE:DDC01'B'DDC01'SoftIntg'ChIntg'Ch1'C1DisTemp.PrVal_B'DDC01'SoftIntg'ChIntg'Ch1Trends'TC1DisTem</t>
  </si>
  <si>
    <t>SRE:DDC01'B'DDC01'SoftIntg'ChIntg'Ch1'C1LOL.PrVal_B'DDC01'SoftIntg'ChIntg'Ch1Trends'TC1LOL</t>
  </si>
  <si>
    <t>SRE:DDC01'B'DDC01'SoftIntg'ChIntg'Ch1'C1RunHr.PrVal_B'DDC01'SoftIntg'ChIntg'Ch1Trends'TC1RunHr</t>
  </si>
  <si>
    <t>SRE:DDC01'B'DDC01'SoftIntg'ChIntg'Ch1'C1Sts.PrVal_B'DDC01'SoftIntg'ChIntg'Ch1Trends'TC1Sts</t>
  </si>
  <si>
    <t>SRE:DDC01'B'DDC01'SoftIntg'ChIntg'Ch1'C2Amps.PrVal_B'DDC01'SoftIntg'ChIntg'Ch1Trends'TC2Amps</t>
  </si>
  <si>
    <t>SRE:DDC01'B'DDC01'SoftIntg'ChIntg'Ch1'C2Cap.PrVal_B'DDC01'SoftIntg'ChIntg'Ch1Trends'TC2Cap</t>
  </si>
  <si>
    <t>SRE:DDC01'B'DDC01'SoftIntg'ChIntg'Ch1'C2DisTemp.PrVal_B'DDC01'SoftIntg'ChIntg'Ch1Trends'TC2DisTem</t>
  </si>
  <si>
    <t>SRE:DDC01'B'DDC01'SoftIntg'ChIntg'Ch1'C2LOLT.PrVal_B'DDC01'SoftIntg'ChIntg'Ch1Trends'TC2LOLT</t>
  </si>
  <si>
    <t>SRE:DDC01'B'DDC01'SoftIntg'ChIntg'Ch1'C2RunHr.PrVal_B'DDC01'SoftIntg'ChIntg'Ch1Trends'TC2RunHr</t>
  </si>
  <si>
    <t>SRE:DDC01'B'DDC01'SoftIntg'ChIntg'Ch1'C2Sts.PrVal_B'DDC01'SoftIntg'ChIntg'Ch1Trends'TC2Sts</t>
  </si>
  <si>
    <t>SRE:DDC01'B'DDC01'SoftIntg'ChIntg'Ch1'ChCmd.PrVal_B'DDC01'SoftIntg'ChIntg'Ch1Trends'TChCmd</t>
  </si>
  <si>
    <t>SRE:DDC01'B'DDC01'SoftIntg'ChIntg'Ch1'ChRunHr.PrVal_B'DDC01'SoftIntg'ChIntg'Ch1Trends'TChRunHr</t>
  </si>
  <si>
    <t>SRE:DDC01'B'DDC01'SoftIntg'ChIntg'Ch1'DisPres1.PrVal_B'DDC01'SoftIntg'ChIntg'Ch1Trends'TDisPres1</t>
  </si>
  <si>
    <t>SRE:DDC01'B'DDC01'SoftIntg'ChIntg'Ch1'DisPres2.PrVal_B'DDC01'SoftIntg'ChIntg'Ch1Trends'TDisPres2</t>
  </si>
  <si>
    <t>SRE:DDC01'B'DDC01'SoftIntg'ChIntg'Ch1'FLdAmps1.PrVal_B'DDC01'SoftIntg'ChIntg'Ch1Trends'TFLdAmps1</t>
  </si>
  <si>
    <t>SRE:DDC01'B'DDC01'SoftIntg'ChIntg'Ch1'FLdAmps2.PrVal_B'DDC01'SoftIntg'ChIntg'Ch1Trends'TFLdAmps2</t>
  </si>
  <si>
    <t>SRE:DDC01'B'DDC01'SoftIntg'ChIntg'Ch1'LoWFlow.PrVal_B'DDC01'SoftIntg'ChIntg'Ch1Trends'TLoWFlow</t>
  </si>
  <si>
    <t>SRE:DDC01'B'DDC01'SoftIntg'ChIntg'Ch1'LWTemp.PrVal_B'DDC01'SoftIntg'ChIntg'Ch1Trends'TLWTemp</t>
  </si>
  <si>
    <t>SRE:DDC01'B'DDC01'SoftIntg'ChIntg'Ch1'LWtempSP.PrVal_B'DDC01'SoftIntg'ChIntg'Ch1Trends'TLWtempSP</t>
  </si>
  <si>
    <t>SRE:DDC01'B'DDC01'SoftIntg'ChIntg'Ch1'RWTemp.PrVal_B'DDC01'SoftIntg'ChIntg'Ch1Trends'TRWTemp</t>
  </si>
  <si>
    <t>SRE:DDC01'B'DDC01'SoftIntg'ChIntg'Ch1'SPres1.PrVal_B'DDC01'SoftIntg'ChIntg'Ch1Trends'TSPres1</t>
  </si>
  <si>
    <t>SRE:DDC01'B'DDC01'SoftIntg'ChIntg'Ch1'SPres2.PrVal_B'DDC01'SoftIntg'ChIntg'Ch1Trends'TSPres2</t>
  </si>
  <si>
    <t>SRE:DDC01'B'DDC01'SoftIntg'ChIntg'Ch1'SysSts.PrVal_B'DDC01'SoftIntg'ChIntg'Ch1Trends'TSysSts</t>
  </si>
  <si>
    <t>SRE:DDC01'B'DDC01'SoftIntg'ChIntg'Ch1'Target.PrVal_B'DDC01'SoftIntg'ChIntg'Ch1Trends'TTarget</t>
  </si>
  <si>
    <t>SRE:DDC01'B'DDC01'SoftIntg'ChIntg'Ch2'C1Amps.PrVal_B'DDC01'SoftIntg'ChIntg'Ch2Trends'C1Amps</t>
  </si>
  <si>
    <t>SRE:DDC01'B'DDC01'SoftIntg'ChIntg'Ch2'C1Cap.PrVal_B'DDC01'SoftIntg'ChIntg'Ch2Trends'C1Cap</t>
  </si>
  <si>
    <t>SRE:DDC01'B'DDC01'SoftIntg'ChIntg'Ch2'C1DisTemp.PrVal_B'DDC01'SoftIntg'ChIntg'Ch2Trends'C1DisTemp</t>
  </si>
  <si>
    <t>SRE:DDC01'B'DDC01'SoftIntg'ChIntg'Ch2'C1LOL.PrVal_B'DDC01'SoftIntg'ChIntg'Ch2Trends'C1LOL</t>
  </si>
  <si>
    <t>SRE:DDC01'B'DDC01'SoftIntg'ChIntg'Ch2'C1RunHr.PrVal_B'DDC01'SoftIntg'ChIntg'Ch2Trends'C1RunHr</t>
  </si>
  <si>
    <t>SRE:DDC01'B'DDC01'SoftIntg'ChIntg'Ch2'C1Sts.PrVal_B'DDC01'SoftIntg'ChIntg'Ch2Trends'C1Sts</t>
  </si>
  <si>
    <t>SRE:DDC01'B'DDC01'SoftIntg'ChIntg'Ch2'C2Amps.PrVal_B'DDC01'SoftIntg'ChIntg'Ch2Trends'C2Amps</t>
  </si>
  <si>
    <t>SRE:DDC01'B'DDC01'SoftIntg'ChIntg'Ch2'C2Cap.PrVal_B'DDC01'SoftIntg'ChIntg'Ch2Trends'C2Cap</t>
  </si>
  <si>
    <t>SRE:DDC01'B'DDC01'SoftIntg'ChIntg'Ch2'C2DisTemp.PrVal_B'DDC01'SoftIntg'ChIntg'Ch2Trends'C2DisTemp</t>
  </si>
  <si>
    <t>SRE:DDC01'B'DDC01'SoftIntg'ChIntg'Ch2'C2LOLT.PrVal_B'DDC01'SoftIntg'ChIntg'Ch2Trends'C2LOLT</t>
  </si>
  <si>
    <t>SRE:DDC01'B'DDC01'SoftIntg'ChIntg'Ch2'C2Sts.PrVal_B'DDC01'SoftIntg'ChIntg'Ch2Trends'C2Sts</t>
  </si>
  <si>
    <t>SRE:DDC01'B'DDC01'SoftIntg'ChIntg'Ch2'ChRunHr.PrVal_B'DDC01'SoftIntg'ChIntg'Ch2Trends'ChRunHr</t>
  </si>
  <si>
    <t>SRE:DDC01'B'DDC01'SoftIntg'ChIntg'Ch2'DisPres1.PrVal_B'DDC01'SoftIntg'ChIntg'Ch2Trends'DisPres1</t>
  </si>
  <si>
    <t>SRE:DDC01'B'DDC01'SoftIntg'ChIntg'Ch2'DisPres2.PrVal_B'DDC01'SoftIntg'ChIntg'Ch2Trends'DisPres2</t>
  </si>
  <si>
    <t>SRE:DDC01'B'DDC01'SoftIntg'ChIntg'Ch2'FLdAmps1.PrVal_B'DDC01'SoftIntg'ChIntg'Ch2Trends'FLdAmps1</t>
  </si>
  <si>
    <t>SRE:DDC01'B'DDC01'SoftIntg'ChIntg'Ch2'FLdAmps2.PrVal_B'DDC01'SoftIntg'ChIntg'Ch2Trends'FLdAmps2</t>
  </si>
  <si>
    <t>SRE:DDC01'B'DDC01'SoftIntg'ChIntg'Ch2'LoWFlow.PrVal_B'DDC01'SoftIntg'ChIntg'Ch2Trends'LoWFlow</t>
  </si>
  <si>
    <t>SRE:DDC01'B'DDC01'SoftIntg'ChIntg'Ch2'LWTemp.PrVal_B'DDC01'SoftIntg'ChIntg'Ch2Trends'LWTemp</t>
  </si>
  <si>
    <t>SRE:DDC01'B'DDC01'SoftIntg'ChIntg'Ch2'LWtempSP.PrVal_B'DDC01'SoftIntg'ChIntg'Ch2Trends'LWtempSP</t>
  </si>
  <si>
    <t>SRE:DDC01'B'DDC01'SoftIntg'ChIntg'Ch2'RWTemp.PrVal_B'DDC01'SoftIntg'ChIntg'Ch2Trends'RWTemp</t>
  </si>
  <si>
    <t>SRE:DDC01'B'DDC01'SoftIntg'ChIntg'Ch2'SPres1.PrVal_B'DDC01'SoftIntg'ChIntg'Ch2Trends'SPres1</t>
  </si>
  <si>
    <t>SRE:DDC01'B'DDC01'SoftIntg'ChIntg'Ch2'SPres2.PrVal_B'DDC01'SoftIntg'ChIntg'Ch2Trends'SPres2</t>
  </si>
  <si>
    <t>SRE:DDC01'B'DDC01'SoftIntg'ChIntg'Ch2'SysSts.PrVal_B'DDC01'SoftIntg'ChIntg'Ch2Trends'SysSts</t>
  </si>
  <si>
    <t>SRE:DDC01'B'DDC01'SoftIntg'ChIntg'Ch2'Target.PrVal_B'DDC01'SoftIntg'ChIntg'Ch2Trends'Target</t>
  </si>
  <si>
    <t>SRE:DDC01'B'DDC01'SoftIntg'EM'EM1'Curra.PrVal_B'DDC01'SoftIntg'EM'EM1'TEM1Curra</t>
  </si>
  <si>
    <t>SRE:DDC01'B'DDC01'SoftIntg'EM'EM1'Currb.PrVal_B'DDC01'SoftIntg'EM'EM1'TEM1Currb</t>
  </si>
  <si>
    <t>SRE:DDC01'B'DDC01'SoftIntg'EM'EM1'Currc.PrVal_B'DDC01'SoftIntg'EM'EM1'TEM1Currc</t>
  </si>
  <si>
    <t>SRE:DDC01'B'DDC01'SoftIntg'EM'EM1'Frq.PrVal_B'DDC01'SoftIntg'EM'EM1'TEM1Frq</t>
  </si>
  <si>
    <t>SRE:DDC01'B'DDC01'SoftIntg'EM'EM1'KWH.PrVal_B'DDC01'SoftIntg'EM'EM1'TEM1KWH</t>
  </si>
  <si>
    <t>SRE:DDC01'B'DDC01'SoftIntg'EM'EM1'PF.PrVal_B'DDC01'SoftIntg'EM'EM1'TEM1PF</t>
  </si>
  <si>
    <t>SRE:DDC01'B'DDC01'SoftIntg'EM'EM1'TActp.PrVal_B'DDC01'SoftIntg'EM'EM1'TEM1TActp</t>
  </si>
  <si>
    <t>SRE:DDC01'B'DDC01'SoftIntg'EM'EM1'TApp.PrVal_B'DDC01'SoftIntg'EM'EM1'TEM1TApp</t>
  </si>
  <si>
    <t>SRE:DDC01'B'DDC01'SoftIntg'EM'EM1'TRep.PrVal_B'DDC01'SoftIntg'EM'EM1'TEM1TRep</t>
  </si>
  <si>
    <t>SRE:DDC01'B'DDC01'SoftIntg'EM'EM1'VLtab.PrVal_B'DDC01'SoftIntg'EM'EM1'TEM1VLtab</t>
  </si>
  <si>
    <t>SRE:DDC01'B'DDC01'SoftIntg'EM'EM1'VLtbc.PrVal_B'DDC01'SoftIntg'EM'EM1'TEM1VLtbc</t>
  </si>
  <si>
    <t>SRE:DDC01'B'DDC01'SoftIntg'EM'EM1'VLtca.PrVal_B'DDC01'SoftIntg'EM'EM1'TEM1VLtca</t>
  </si>
  <si>
    <t>SRE:DDC01'B'DDC01'SoftIntg'EM'EM2'Curra.PrVal_B'DDC01'SoftIntg'EM'EM2'TEM2Curra</t>
  </si>
  <si>
    <t>SRE:DDC01'B'DDC01'SoftIntg'EM'EM2'Currb.PrVal_B'DDC01'SoftIntg'EM'EM2'TEM2Currb</t>
  </si>
  <si>
    <t>SRE:DDC01'B'DDC01'SoftIntg'EM'EM2'Currc.PrVal_B'DDC01'SoftIntg'EM'EM2'TEM2Currc</t>
  </si>
  <si>
    <t>SRE:DDC01'B'DDC01'SoftIntg'EM'EM2'Frq.PrVal_B'DDC01'SoftIntg'EM'EM2'TEM2Frq</t>
  </si>
  <si>
    <t>SRE:DDC01'B'DDC01'SoftIntg'EM'EM2'KWH.PrVal_B'DDC01'SoftIntg'EM'EM2'TEM2KWH</t>
  </si>
  <si>
    <t>SRE:DDC01'B'DDC01'SoftIntg'EM'EM2'PF.PrVal_B'DDC01'SoftIntg'EM'EM2'TEM2PF</t>
  </si>
  <si>
    <t>SRE:DDC01'B'DDC01'SoftIntg'EM'EM2'TActp.PrVal_B'DDC01'SoftIntg'EM'EM2'TEM2TActp</t>
  </si>
  <si>
    <t>SRE:DDC01'B'DDC01'SoftIntg'EM'EM2'TApp.PrVal_B'DDC01'SoftIntg'EM'EM2'TEM2TApp</t>
  </si>
  <si>
    <t>SRE:DDC01'B'DDC01'SoftIntg'EM'EM2'TRep.PrVal_B'DDC01'SoftIntg'EM'EM2'TEM2TRep</t>
  </si>
  <si>
    <t>SRE:DDC01'B'DDC01'SoftIntg'EM'EM2'VLtab.PrVal_B'DDC01'SoftIntg'EM'EM2'TEM2VLtab</t>
  </si>
  <si>
    <t>SRE:DDC01'B'DDC01'SoftIntg'EM'EM2'VLtbc.PrVal_B'DDC01'SoftIntg'EM'EM2'TEM2VLtbc</t>
  </si>
  <si>
    <t>SRE:DDC01'B'DDC01'SoftIntg'EM'EM2'VLtca.PrVal_B'DDC01'SoftIntg'EM'EM2'TEM2VLtca</t>
  </si>
  <si>
    <t>SRE:DDC01'B'DDC01'SoftIntg'EM'EM3'Curra.PrVal_B'DDC01'SoftIntg'EM'EM3'TEM3Curra</t>
  </si>
  <si>
    <t>SRE:DDC01'B'DDC01'SoftIntg'EM'EM3'Currb.PrVal_B'DDC01'SoftIntg'EM'EM3'TEM3Currb</t>
  </si>
  <si>
    <t>SRE:DDC01'B'DDC01'SoftIntg'EM'EM3'Currc.PrVal_B'DDC01'SoftIntg'EM'EM3'TEM3Currc</t>
  </si>
  <si>
    <t>SRE:DDC01'B'DDC01'SoftIntg'EM'EM3'Frq.PrVal_B'DDC01'SoftIntg'EM'EM3'TEM3Frq</t>
  </si>
  <si>
    <t>SRE:DDC01'B'DDC01'SoftIntg'EM'EM3'KWH.PrVal_B'DDC01'SoftIntg'EM'EM3'TEM3KWH</t>
  </si>
  <si>
    <t>SRE:DDC01'B'DDC01'SoftIntg'EM'EM3'PF.PrVal_B'DDC01'SoftIntg'EM'EM3'TEM3PF</t>
  </si>
  <si>
    <t>SRE:DDC01'B'DDC01'SoftIntg'EM'EM3'TActp.PrVal_B'DDC01'SoftIntg'EM'EM3'TEM3TActp</t>
  </si>
  <si>
    <t>SRE:DDC01'B'DDC01'SoftIntg'EM'EM3'TApp.PrVal_B'DDC01'SoftIntg'EM'EM3'TEM3TApp</t>
  </si>
  <si>
    <t>SRE:DDC01'B'DDC01'SoftIntg'EM'EM3'TRep.PrVal_B'DDC01'SoftIntg'EM'EM3'TEM3TRep</t>
  </si>
  <si>
    <t>SRE:DDC01'B'DDC01'SoftIntg'EM'EM3'VLtab.PrVal_B'DDC01'SoftIntg'EM'EM3'TEM3VLtab</t>
  </si>
  <si>
    <t>SRE:DDC01'B'DDC01'SoftIntg'EM'EM3'VLtbc.PrVal_B'DDC01'SoftIntg'EM'EM3'TEM3VLtbc</t>
  </si>
  <si>
    <t>SRE:DDC01'B'DDC01'SoftIntg'EM'EM3'VLtca.PrVal_B'DDC01'SoftIntg'EM'EM3'TEM3VLtca</t>
  </si>
  <si>
    <t>VFD</t>
  </si>
  <si>
    <t>SRE:DDC21'B'VFDIntg'AHUVFD'Ch1'Ch1EM.PrVal_B'VFDIntg'AHUVFD'Trends'TCh1EM</t>
  </si>
  <si>
    <t>SRE:DDC21'B'VFDIntg'AHUVFD'Ch2'Ch2EM.PrVal_B'VFDIntg'AHUVFD'Trends'TCh2EM</t>
  </si>
  <si>
    <t>SRE:DDC21'B'VFDIntg'AHUVFD'DC'DCEM.PrVal_B'VFDIntg'AHUVFD'Trends'TDCEM</t>
  </si>
  <si>
    <t>SRE:DDC21'B'VFDIntg'AHUVFD'LiftDB'LiftEM.PrVal_B'VFDIntg'AHUVFD'Trends'TLiftEM</t>
  </si>
  <si>
    <t>SRE:DDC21'B'VFDIntg'AHUVFD'MLDB'MLDBEM.PrVal_B'VFDIntg'AHUVFD'Trends'TMLDBEM</t>
  </si>
  <si>
    <t>SRE:DDC21'B'VFDIntg'AHUVFD'NSAHU'1stVFDNS'APow10.PrVal_B'VFDIntg'AHUVFD'NSAHU'1stVFDNS'TAPow10</t>
  </si>
  <si>
    <t>SRE:DDC21'B'VFDIntg'AHUVFD'NSAHU'1stVFDNS'ASpd10.PrVal_B'VFDIntg'AHUVFD'NSAHU'1stVFDNS'TASpd10</t>
  </si>
  <si>
    <t>SRE:DDC21'B'VFDIntg'AHUVFD'NSAHU'1stVFDNS'AVC10.PrVal_B'VFDIntg'AHUVFD'NSAHU'1stVFDNS'TAVC10</t>
  </si>
  <si>
    <t>SRE:DDC21'B'VFDIntg'AHUVFD'NSAHU'1stVFDNS'CntrPro10.PrVal_B'VFDIntg'AHUVFD'NSAHU'1stVFDNS'TCntrPr10</t>
  </si>
  <si>
    <t>SRE:DDC21'B'VFDIntg'AHUVFD'NSAHU'1stVFDNS'DCV10.PrVal_B'VFDIntg'AHUVFD'NSAHU'1stVFDNS'TDCV10</t>
  </si>
  <si>
    <t>SRE:DDC21'B'VFDIntg'AHUVFD'NSAHU'1stVFDNS'Eng10.PrVal_B'VFDIntg'AHUVFD'NSAHU'1stVFDNS'TEng10</t>
  </si>
  <si>
    <t>SRE:DDC21'B'VFDIntg'AHUVFD'NSAHU'1stVFDNS'FltSts10.PrVal_B'VFDIntg'AHUVFD'NSAHU'1stVFDNS'TFltSts10</t>
  </si>
  <si>
    <t>SRE:DDC21'B'VFDIntg'AHUVFD'NSAHU'1stVFDNS'OFreq10.PrVal_B'VFDIntg'AHUVFD'NSAHU'1stVFDNS'TOFreq10</t>
  </si>
  <si>
    <t>SRE:DDC21'B'VFDIntg'AHUVFD'NSAHU'1stVFDNS'OV10.PrVal_B'VFDIntg'AHUVFD'NSAHU'1stVFDNS'TOV10</t>
  </si>
  <si>
    <t>SRE:DDC21'B'VFDIntg'AHUVFD'NSAHU'1stVFDNS'RunSts10.PrVal_B'VFDIntg'AHUVFD'NSAHU'1stVFDNS'TRunSts10</t>
  </si>
  <si>
    <t>SRE:DDC21'B'VFDIntg'AHUVFD'NSAHU'1stVFDNS'Trq10.PrVal_B'VFDIntg'AHUVFD'NSAHU'1stVFDNS'TTrq10</t>
  </si>
  <si>
    <t>SRE:DDC21'B'VFDIntg'AHUVFD'NSAHU'2ndVFDNS'APow11.PrVal_B'VFDIntg'AHUVFD'NSAHU'2ndVFDNS'TAPow11</t>
  </si>
  <si>
    <t>SRE:DDC21'B'VFDIntg'AHUVFD'NSAHU'2ndVFDNS'ASpd11.PrVal_B'VFDIntg'AHUVFD'NSAHU'2ndVFDNS'TASpd11</t>
  </si>
  <si>
    <t>SRE:DDC21'B'VFDIntg'AHUVFD'NSAHU'2ndVFDNS'AVC11.PrVal_B'VFDIntg'AHUVFD'NSAHU'2ndVFDNS'TAVC11</t>
  </si>
  <si>
    <t>SRE:DDC21'B'VFDIntg'AHUVFD'NSAHU'2ndVFDNS'CntrPro11.PrVal_B'VFDIntg'AHUVFD'NSAHU'2ndVFDNS'TCntrPr11</t>
  </si>
  <si>
    <t>SRE:DDC21'B'VFDIntg'AHUVFD'NSAHU'2ndVFDNS'DCV11.PrVal_B'VFDIntg'AHUVFD'NSAHU'2ndVFDNS'TDCV11</t>
  </si>
  <si>
    <t>SRE:DDC21'B'VFDIntg'AHUVFD'NSAHU'2ndVFDNS'Eng11.PrVal_B'VFDIntg'AHUVFD'NSAHU'2ndVFDNS'TEng11</t>
  </si>
  <si>
    <t>SRE:DDC21'B'VFDIntg'AHUVFD'NSAHU'2ndVFDNS'FltSts11.PrVal_B'VFDIntg'AHUVFD'NSAHU'2ndVFDNS'TFltSts11</t>
  </si>
  <si>
    <t>SRE:DDC21'B'VFDIntg'AHUVFD'NSAHU'2ndVFDNS'OFreq11.PrVal_B'VFDIntg'AHUVFD'NSAHU'2ndVFDNS'TOFreq11</t>
  </si>
  <si>
    <t>SRE:DDC21'B'VFDIntg'AHUVFD'NSAHU'2ndVFDNS'OV11.PrVal_B'VFDIntg'AHUVFD'NSAHU'2ndVFDNS'TOV11</t>
  </si>
  <si>
    <t>SRE:DDC21'B'VFDIntg'AHUVFD'NSAHU'2ndVFDNS'RunSts11.PrVal_B'VFDIntg'AHUVFD'NSAHU'2ndVFDNS'TRunSts11</t>
  </si>
  <si>
    <t>SRE:DDC21'B'VFDIntg'AHUVFD'NSAHU'2ndVFDNS'Trq11.PrVal_B'VFDIntg'AHUVFD'NSAHU'2ndVFDNS'TTrq11</t>
  </si>
  <si>
    <t>SRE:DDC21'B'VFDIntg'AHUVFD'NSAHU'3rdVFDNS'APow12.PrVal_B'VFDIntg'AHUVFD'NSAHU'3rdVFDNS'TAPow12</t>
  </si>
  <si>
    <t>SRE:DDC21'B'VFDIntg'AHUVFD'NSAHU'3rdVFDNS'ASpd12.PrVal_B'VFDIntg'AHUVFD'NSAHU'3rdVFDNS'TASpd12</t>
  </si>
  <si>
    <t>SRE:DDC21'B'VFDIntg'AHUVFD'NSAHU'3rdVFDNS'AVC12.PrVal_B'VFDIntg'AHUVFD'NSAHU'3rdVFDNS'TAVC12</t>
  </si>
  <si>
    <t>SRE:DDC21'B'VFDIntg'AHUVFD'NSAHU'3rdVFDNS'CntrPro12.PrVal_B'VFDIntg'AHUVFD'NSAHU'3rdVFDNS'TCntrPr12</t>
  </si>
  <si>
    <t>SRE:DDC21'B'VFDIntg'AHUVFD'NSAHU'3rdVFDNS'DCV12.PrVal_B'VFDIntg'AHUVFD'NSAHU'3rdVFDNS'TDCV12</t>
  </si>
  <si>
    <t>SRE:DDC21'B'VFDIntg'AHUVFD'NSAHU'3rdVFDNS'Eng12.PrVal_B'VFDIntg'AHUVFD'NSAHU'3rdVFDNS'TEng12</t>
  </si>
  <si>
    <t>SRE:DDC21'B'VFDIntg'AHUVFD'NSAHU'3rdVFDNS'FltSts12.PrVal_B'VFDIntg'AHUVFD'NSAHU'3rdVFDNS'TFltSts12</t>
  </si>
  <si>
    <t>SRE:DDC21'B'VFDIntg'AHUVFD'NSAHU'3rdVFDNS'OFreq12.PrVal_B'VFDIntg'AHUVFD'NSAHU'3rdVFDNS'TOFreq12</t>
  </si>
  <si>
    <t>SRE:DDC21'B'VFDIntg'AHUVFD'NSAHU'3rdVFDNS'OV12.PrVal_B'VFDIntg'AHUVFD'NSAHU'3rdVFDNS'TOV12</t>
  </si>
  <si>
    <t>SRE:DDC21'B'VFDIntg'AHUVFD'NSAHU'3rdVFDNS'RunSts12.PrVal_B'VFDIntg'AHUVFD'NSAHU'3rdVFDNS'TRunSts12</t>
  </si>
  <si>
    <t>SRE:DDC21'B'VFDIntg'AHUVFD'NSAHU'3rdVFDNS'Trq12.PrVal_B'VFDIntg'AHUVFD'NSAHU'3rdVFDNS'TTrq12</t>
  </si>
  <si>
    <t>SRE:DDC21'B'VFDIntg'AHUVFD'NSAHU'4thVFDNS'APow13.PrVal_B'VFDIntg'AHUVFD'NSAHU'4thVFDNS'TAPow13</t>
  </si>
  <si>
    <t>SRE:DDC21'B'VFDIntg'AHUVFD'NSAHU'4thVFDNS'ASpd13.PrVal_B'VFDIntg'AHUVFD'NSAHU'4thVFDNS'TASpd13</t>
  </si>
  <si>
    <t>SRE:DDC21'B'VFDIntg'AHUVFD'NSAHU'4thVFDNS'AVC13.PrVal_B'VFDIntg'AHUVFD'NSAHU'4thVFDNS'TAVC13</t>
  </si>
  <si>
    <t>SRE:DDC21'B'VFDIntg'AHUVFD'NSAHU'4thVFDNS'CntrPro13.PrVal_B'VFDIntg'AHUVFD'NSAHU'4thVFDNS'TCntrPr13</t>
  </si>
  <si>
    <t>SRE:DDC21'B'VFDIntg'AHUVFD'NSAHU'4thVFDNS'DCV13.PrVal_B'VFDIntg'AHUVFD'NSAHU'4thVFDNS'TDCV13</t>
  </si>
  <si>
    <t>SRE:DDC21'B'VFDIntg'AHUVFD'NSAHU'4thVFDNS'Eng13.PrVal_B'VFDIntg'AHUVFD'NSAHU'4thVFDNS'TEng13</t>
  </si>
  <si>
    <t>SRE:DDC21'B'VFDIntg'AHUVFD'NSAHU'4thVFDNS'FltSts13.PrVal_B'VFDIntg'AHUVFD'NSAHU'4thVFDNS'TFltSts13</t>
  </si>
  <si>
    <t>SRE:DDC21'B'VFDIntg'AHUVFD'NSAHU'4thVFDNS'OFreq13.PrVal_B'VFDIntg'AHUVFD'NSAHU'4thVFDNS'TOFreq13</t>
  </si>
  <si>
    <t>SRE:DDC21'B'VFDIntg'AHUVFD'NSAHU'4thVFDNS'OV13.PrVal_B'VFDIntg'AHUVFD'NSAHU'4thVFDNS'TOV13</t>
  </si>
  <si>
    <t>SRE:DDC21'B'VFDIntg'AHUVFD'NSAHU'4thVFDNS'RunSts13.PrVal_B'VFDIntg'AHUVFD'NSAHU'4thVFDNS'TRunSts13</t>
  </si>
  <si>
    <t>SRE:DDC21'B'VFDIntg'AHUVFD'NSAHU'4thVFDNS'Trq13.PrVal_B'VFDIntg'AHUVFD'NSAHU'4thVFDNS'TTrq13</t>
  </si>
  <si>
    <t>SRE:DDC21'B'VFDIntg'AHUVFD'NSAHU'5thVFDNS'APow14.PrVal_B'VFDIntg'AHUVFD'NSAHU'5thVFDNS'TAPow14</t>
  </si>
  <si>
    <t>SRE:DDC21'B'VFDIntg'AHUVFD'NSAHU'5thVFDNS'ASpd14.PrVal_B'VFDIntg'AHUVFD'NSAHU'5thVFDNS'TASpd14</t>
  </si>
  <si>
    <t>SRE:DDC21'B'VFDIntg'AHUVFD'NSAHU'5thVFDNS'AVC14.PrVal_B'VFDIntg'AHUVFD'NSAHU'5thVFDNS'TAVC14</t>
  </si>
  <si>
    <t>SRE:DDC21'B'VFDIntg'AHUVFD'NSAHU'5thVFDNS'CntrPro14.PrVal_B'VFDIntg'AHUVFD'NSAHU'5thVFDNS'TCntrPr14</t>
  </si>
  <si>
    <t>SRE:DDC21'B'VFDIntg'AHUVFD'NSAHU'5thVFDNS'DCV14.PrVal_B'VFDIntg'AHUVFD'NSAHU'5thVFDNS'TDCV14</t>
  </si>
  <si>
    <t>SRE:DDC21'B'VFDIntg'AHUVFD'NSAHU'5thVFDNS'Eng14.PrVal_B'VFDIntg'AHUVFD'NSAHU'5thVFDNS'TEng14</t>
  </si>
  <si>
    <t>SRE:DDC21'B'VFDIntg'AHUVFD'NSAHU'5thVFDNS'FltSts14.PrVal_B'VFDIntg'AHUVFD'NSAHU'5thVFDNS'TFltSts14</t>
  </si>
  <si>
    <t>SRE:DDC21'B'VFDIntg'AHUVFD'NSAHU'5thVFDNS'OFreq14.PrVal_B'VFDIntg'AHUVFD'NSAHU'5thVFDNS'TOFreq14</t>
  </si>
  <si>
    <t>SRE:DDC21'B'VFDIntg'AHUVFD'NSAHU'5thVFDNS'OV14.PrVal_B'VFDIntg'AHUVFD'NSAHU'5thVFDNS'TOV14</t>
  </si>
  <si>
    <t>SRE:DDC21'B'VFDIntg'AHUVFD'NSAHU'5thVFDNS'RunSts14.PrVal_B'VFDIntg'AHUVFD'NSAHU'5thVFDNS'TRunSts14</t>
  </si>
  <si>
    <t>SRE:DDC21'B'VFDIntg'AHUVFD'NSAHU'5thVFDNS'Trq14.PrVal_B'VFDIntg'AHUVFD'NSAHU'5thVFDNS'TTrq14</t>
  </si>
  <si>
    <t>SRE:DDC21'B'VFDIntg'AHUVFD'NSAHU'6thVFDNS'APow15.PrVal_B'VFDIntg'AHUVFD'NSAHU'6thVFDNS'TAPow15</t>
  </si>
  <si>
    <t>SRE:DDC21'B'VFDIntg'AHUVFD'NSAHU'6thVFDNS'ASpd15.PrVal_B'VFDIntg'AHUVFD'NSAHU'6thVFDNS'TASpd15</t>
  </si>
  <si>
    <t>SRE:DDC21'B'VFDIntg'AHUVFD'NSAHU'6thVFDNS'AVC15.PrVal_B'VFDIntg'AHUVFD'NSAHU'6thVFDNS'TAVC15</t>
  </si>
  <si>
    <t>SRE:DDC21'B'VFDIntg'AHUVFD'NSAHU'6thVFDNS'CntrPro15.PrVal_B'VFDIntg'AHUVFD'NSAHU'6thVFDNS'TCntrPr15</t>
  </si>
  <si>
    <t>SRE:DDC21'B'VFDIntg'AHUVFD'NSAHU'6thVFDNS'DCV15.PrVal_B'VFDIntg'AHUVFD'NSAHU'6thVFDNS'TDCV15</t>
  </si>
  <si>
    <t>SRE:DDC21'B'VFDIntg'AHUVFD'NSAHU'6thVFDNS'Eng15.PrVal_B'VFDIntg'AHUVFD'NSAHU'6thVFDNS'TEng15</t>
  </si>
  <si>
    <t>SRE:DDC21'B'VFDIntg'AHUVFD'NSAHU'6thVFDNS'FltSts15.PrVal_B'VFDIntg'AHUVFD'NSAHU'6thVFDNS'TFltSts15</t>
  </si>
  <si>
    <t>SRE:DDC21'B'VFDIntg'AHUVFD'NSAHU'6thVFDNS'OFreq15.PrVal_B'VFDIntg'AHUVFD'NSAHU'6thVFDNS'TOFreq15</t>
  </si>
  <si>
    <t>SRE:DDC21'B'VFDIntg'AHUVFD'NSAHU'6thVFDNS'OV15.PrVal_B'VFDIntg'AHUVFD'NSAHU'6thVFDNS'TOV15</t>
  </si>
  <si>
    <t>SRE:DDC21'B'VFDIntg'AHUVFD'NSAHU'6thVFDNS'RunSts15.PrVal_B'VFDIntg'AHUVFD'NSAHU'6thVFDNS'TRunSts15</t>
  </si>
  <si>
    <t>SRE:DDC21'B'VFDIntg'AHUVFD'NSAHU'6thVFDNS'Trq15.PrVal_B'VFDIntg'AHUVFD'NSAHU'6thVFDNS'TTrq15</t>
  </si>
  <si>
    <t>SRE:DDC21'B'VFDIntg'AHUVFD'NSAHU'7thVFDNS'APow16.PrVal_B'VFDIntg'AHUVFD'NSAHU'7thVFDNS'TAPow16</t>
  </si>
  <si>
    <t>SRE:DDC21'B'VFDIntg'AHUVFD'NSAHU'7thVFDNS'ASpd16.PrVal_B'VFDIntg'AHUVFD'NSAHU'7thVFDNS'TASpd16</t>
  </si>
  <si>
    <t>SRE:DDC21'B'VFDIntg'AHUVFD'NSAHU'7thVFDNS'AVC16.PrVal_B'VFDIntg'AHUVFD'NSAHU'7thVFDNS'TAVC16</t>
  </si>
  <si>
    <t>SRE:DDC21'B'VFDIntg'AHUVFD'NSAHU'7thVFDNS'CntrPro16.PrVal_B'VFDIntg'AHUVFD'NSAHU'7thVFDNS'TCntrPr16</t>
  </si>
  <si>
    <t>SRE:DDC21'B'VFDIntg'AHUVFD'NSAHU'7thVFDNS'DCV16.PrVal_B'VFDIntg'AHUVFD'NSAHU'7thVFDNS'TDCV16</t>
  </si>
  <si>
    <t>SRE:DDC21'B'VFDIntg'AHUVFD'NSAHU'7thVFDNS'Eng16.PrVal_B'VFDIntg'AHUVFD'NSAHU'7thVFDNS'TEng16</t>
  </si>
  <si>
    <t>SRE:DDC21'B'VFDIntg'AHUVFD'NSAHU'7thVFDNS'FltSts16.PrVal_B'VFDIntg'AHUVFD'NSAHU'7thVFDNS'TFltSts16</t>
  </si>
  <si>
    <t>SRE:DDC21'B'VFDIntg'AHUVFD'NSAHU'7thVFDNS'OFreq16.PrVal_B'VFDIntg'AHUVFD'NSAHU'7thVFDNS'TOFreq16</t>
  </si>
  <si>
    <t>SRE:DDC21'B'VFDIntg'AHUVFD'NSAHU'7thVFDNS'OV16.PrVal_B'VFDIntg'AHUVFD'NSAHU'7thVFDNS'TOV16</t>
  </si>
  <si>
    <t>SRE:DDC21'B'VFDIntg'AHUVFD'NSAHU'7thVFDNS'RunSts16.PrVal_B'VFDIntg'AHUVFD'NSAHU'7thVFDNS'TRunSts16</t>
  </si>
  <si>
    <t>SRE:DDC21'B'VFDIntg'AHUVFD'NSAHU'7thVFDNS'Trq16.PrVal_B'VFDIntg'AHUVFD'NSAHU'7thVFDNS'TTrq16</t>
  </si>
  <si>
    <t>SRE:DDC21'B'VFDIntg'AHUVFD'NSAHU'8thVFDNS'APow17.PrVal_B'VFDIntg'AHUVFD'NSAHU'8thVFDNS'TAPow17</t>
  </si>
  <si>
    <t>SRE:DDC21'B'VFDIntg'AHUVFD'NSAHU'8thVFDNS'ASpd17.PrVal_B'VFDIntg'AHUVFD'NSAHU'8thVFDNS'TASpd17</t>
  </si>
  <si>
    <t>SRE:DDC21'B'VFDIntg'AHUVFD'NSAHU'8thVFDNS'AVC17.PrVal_B'VFDIntg'AHUVFD'NSAHU'8thVFDNS'TAVC17</t>
  </si>
  <si>
    <t>SRE:DDC21'B'VFDIntg'AHUVFD'NSAHU'8thVFDNS'CntrPro17.PrVal_B'VFDIntg'AHUVFD'NSAHU'8thVFDNS'TCntrPr17</t>
  </si>
  <si>
    <t>SRE:DDC21'B'VFDIntg'AHUVFD'NSAHU'8thVFDNS'DCV17.PrVal_B'VFDIntg'AHUVFD'NSAHU'8thVFDNS'TDCV17</t>
  </si>
  <si>
    <t>SRE:DDC21'B'VFDIntg'AHUVFD'NSAHU'8thVFDNS'Eng17.PrVal_B'VFDIntg'AHUVFD'NSAHU'8thVFDNS'TEng17</t>
  </si>
  <si>
    <t>SRE:DDC21'B'VFDIntg'AHUVFD'NSAHU'8thVFDNS'FltSts17.PrVal_B'VFDIntg'AHUVFD'NSAHU'8thVFDNS'TFltSts17</t>
  </si>
  <si>
    <t>SRE:DDC21'B'VFDIntg'AHUVFD'NSAHU'8thVFDNS'OFreq17.PrVal_B'VFDIntg'AHUVFD'NSAHU'8thVFDNS'TOFreq17</t>
  </si>
  <si>
    <t>SRE:DDC21'B'VFDIntg'AHUVFD'NSAHU'8thVFDNS'OV17.PrVal_B'VFDIntg'AHUVFD'NSAHU'8thVFDNS'TOV17</t>
  </si>
  <si>
    <t>SRE:DDC21'B'VFDIntg'AHUVFD'NSAHU'8thVFDNS'RunSts17.PrVal_B'VFDIntg'AHUVFD'NSAHU'8thVFDNS'TRunSts17</t>
  </si>
  <si>
    <t>SRE:DDC21'B'VFDIntg'AHUVFD'NSAHU'8thVFDNS'Trq17.PrVal_B'VFDIntg'AHUVFD'NSAHU'8thVFDNS'TTrq17</t>
  </si>
  <si>
    <t>SRE:DDC21'B'VFDIntg'AHUVFD'NSAHU'9thVFDNS'APow18.PrVal_B'VFDIntg'AHUVFD'NSAHU'9thVFDNS'TAPow18</t>
  </si>
  <si>
    <t>SRE:DDC21'B'VFDIntg'AHUVFD'NSAHU'9thVFDNS'ASpd18.PrVal_B'VFDIntg'AHUVFD'NSAHU'9thVFDNS'TASpd18</t>
  </si>
  <si>
    <t>SRE:DDC21'B'VFDIntg'AHUVFD'NSAHU'9thVFDNS'AVC18.PrVal_B'VFDIntg'AHUVFD'NSAHU'9thVFDNS'TAVC18</t>
  </si>
  <si>
    <t>SRE:DDC21'B'VFDIntg'AHUVFD'NSAHU'9thVFDNS'CntrPro18.PrVal_B'VFDIntg'AHUVFD'NSAHU'9thVFDNS'TCntrPr18</t>
  </si>
  <si>
    <t>SRE:DDC21'B'VFDIntg'AHUVFD'NSAHU'9thVFDNS'DCV18.PrVal_B'VFDIntg'AHUVFD'NSAHU'9thVFDNS'TDCV18</t>
  </si>
  <si>
    <t>SRE:DDC21'B'VFDIntg'AHUVFD'NSAHU'9thVFDNS'Eng18.PrVal_B'VFDIntg'AHUVFD'NSAHU'9thVFDNS'TEng18</t>
  </si>
  <si>
    <t>SRE:DDC21'B'VFDIntg'AHUVFD'NSAHU'9thVFDNS'FltSts18.PrVal_B'VFDIntg'AHUVFD'NSAHU'9thVFDNS'TFltSts18</t>
  </si>
  <si>
    <t>SRE:DDC21'B'VFDIntg'AHUVFD'NSAHU'9thVFDNS'OFreq18.PrVal_B'VFDIntg'AHUVFD'NSAHU'9thVFDNS'TOFreq18</t>
  </si>
  <si>
    <t>SRE:DDC21'B'VFDIntg'AHUVFD'NSAHU'9thVFDNS'OV18.PrVal_B'VFDIntg'AHUVFD'NSAHU'9thVFDNS'TOV18</t>
  </si>
  <si>
    <t>SRE:DDC21'B'VFDIntg'AHUVFD'NSAHU'9thVFDNS'RunSts18.PrVal_B'VFDIntg'AHUVFD'NSAHU'9thVFDNS'TRunSts18</t>
  </si>
  <si>
    <t>SRE:DDC21'B'VFDIntg'AHUVFD'NSAHU'9thVFDNS'Trq18.PrVal_B'VFDIntg'AHUVFD'NSAHU'9thVFDNS'TTrq18</t>
  </si>
  <si>
    <t>SRE:DDC21'B'VFDIntg'AHUVFD'PDB01'PDB01EM.PrVal_B'VFDIntg'AHUVFD'Trends'TPDB01EM</t>
  </si>
  <si>
    <t>SRE:DDC21'B'VFDIntg'AHUVFD'PDB02'PDB02EM.PrVal_B'VFDIntg'AHUVFD'Trends'TPDB02EM</t>
  </si>
  <si>
    <t>SRE:DDC21'B'VFDIntg'AHUVFD'PDB03'PDB03EM.PrVal_B'VFDIntg'AHUVFD'Trends'TPDB03EM</t>
  </si>
  <si>
    <t>SRE:DDC21'B'VFDIntg'AHUVFD'PPVFD'PP1VFD'APow19.PrVal_B'VFDIntg'AHUVFD'PPVFD'PP1VFD'TAPow19</t>
  </si>
  <si>
    <t>SRE:DDC21'B'VFDIntg'AHUVFD'PPVFD'PP1VFD'ASpd19.PrVal_B'VFDIntg'AHUVFD'PPVFD'PP1VFD'TASpd19</t>
  </si>
  <si>
    <t>SRE:DDC21'B'VFDIntg'AHUVFD'PPVFD'PP1VFD'AVC19.PrVal_B'VFDIntg'AHUVFD'PPVFD'PP1VFD'TAVC19</t>
  </si>
  <si>
    <t>SRE:DDC21'B'VFDIntg'AHUVFD'PPVFD'PP1VFD'CntrPro19.PrVal_B'VFDIntg'AHUVFD'PPVFD'PP1VFD'TCntrPr19</t>
  </si>
  <si>
    <t>SRE:DDC21'B'VFDIntg'AHUVFD'PPVFD'PP1VFD'DCV19.PrVal_B'VFDIntg'AHUVFD'PPVFD'PP1VFD'TDCV19</t>
  </si>
  <si>
    <t>SRE:DDC21'B'VFDIntg'AHUVFD'PPVFD'PP1VFD'Eng19.PrVal_B'VFDIntg'AHUVFD'PPVFD'PP1VFD'TEng19</t>
  </si>
  <si>
    <t>SRE:DDC21'B'VFDIntg'AHUVFD'PPVFD'PP1VFD'FltSts19.PrVal_B'VFDIntg'AHUVFD'PPVFD'PP1VFD'TFltSts19</t>
  </si>
  <si>
    <t>SRE:DDC21'B'VFDIntg'AHUVFD'PPVFD'PP1VFD'OFreq19.PrVal_B'VFDIntg'AHUVFD'PPVFD'PP1VFD'TOFreq19</t>
  </si>
  <si>
    <t>SRE:DDC21'B'VFDIntg'AHUVFD'PPVFD'PP1VFD'OV19.PrVal_B'VFDIntg'AHUVFD'PPVFD'PP1VFD'TOV19</t>
  </si>
  <si>
    <t>SRE:DDC21'B'VFDIntg'AHUVFD'PPVFD'PP1VFD'RunSts19.PrVal_B'VFDIntg'AHUVFD'PPVFD'PP1VFD'TRunSts19</t>
  </si>
  <si>
    <t>SRE:DDC21'B'VFDIntg'AHUVFD'PPVFD'PP1VFD'Trq19.PrVal_B'VFDIntg'AHUVFD'PPVFD'PP1VFD'TTrq19</t>
  </si>
  <si>
    <t>SRE:DDC21'B'VFDIntg'AHUVFD'PPVFD'PP2VFD'APow20.PrVal_B'VFDIntg'AHUVFD'PPVFD'PP2VFD'TAPow20</t>
  </si>
  <si>
    <t>SRE:DDC21'B'VFDIntg'AHUVFD'PPVFD'PP2VFD'ASpd20.PrVal_B'VFDIntg'AHUVFD'PPVFD'PP2VFD'TASpd20</t>
  </si>
  <si>
    <t>SRE:DDC21'B'VFDIntg'AHUVFD'PPVFD'PP2VFD'AVC20.PrVal_B'VFDIntg'AHUVFD'PPVFD'PP2VFD'TAVC20</t>
  </si>
  <si>
    <t>SRE:DDC21'B'VFDIntg'AHUVFD'PPVFD'PP2VFD'CntrPro20.PrVal_B'VFDIntg'AHUVFD'PPVFD'PP2VFD'TCntrPr20</t>
  </si>
  <si>
    <t>SRE:DDC21'B'VFDIntg'AHUVFD'PPVFD'PP2VFD'DCV20.PrVal_B'VFDIntg'AHUVFD'PPVFD'PP2VFD'TDCV20</t>
  </si>
  <si>
    <t>SRE:DDC21'B'VFDIntg'AHUVFD'PPVFD'PP2VFD'Eng20.PrVal_B'VFDIntg'AHUVFD'PPVFD'PP2VFD'TEng20</t>
  </si>
  <si>
    <t>SRE:DDC21'B'VFDIntg'AHUVFD'PPVFD'PP2VFD'FltSts20.PrVal_B'VFDIntg'AHUVFD'PPVFD'PP2VFD'TFltSts20</t>
  </si>
  <si>
    <t>SRE:DDC21'B'VFDIntg'AHUVFD'PPVFD'PP2VFD'OFreq20.PrVal_B'VFDIntg'AHUVFD'PPVFD'PP2VFD'TOFreq20</t>
  </si>
  <si>
    <t>SRE:DDC21'B'VFDIntg'AHUVFD'PPVFD'PP2VFD'OV20.PrVal_B'VFDIntg'AHUVFD'PPVFD'PP2VFD'TOV20</t>
  </si>
  <si>
    <t>SRE:DDC21'B'VFDIntg'AHUVFD'PPVFD'PP2VFD'RunSts20.PrVal_B'VFDIntg'AHUVFD'PPVFD'PP2VFD'TRunSts20</t>
  </si>
  <si>
    <t>SRE:DDC21'B'VFDIntg'AHUVFD'PPVFD'PP2VFD'Trq20.PrVal_B'VFDIntg'AHUVFD'PPVFD'PP2VFD'TTrq20</t>
  </si>
  <si>
    <t>SRE:DDC21'B'VFDIntg'AHUVFD'PPVFD'PP3VFD'APow21.PrVal_B'VFDIntg'AHUVFD'PPVFD'PP3VFD'TAPow21</t>
  </si>
  <si>
    <t>SRE:DDC21'B'VFDIntg'AHUVFD'PPVFD'PP3VFD'ASpd21.PrVal_B'VFDIntg'AHUVFD'PPVFD'PP3VFD'TASpd21</t>
  </si>
  <si>
    <t>SRE:DDC21'B'VFDIntg'AHUVFD'PPVFD'PP3VFD'AVC21.PrVal_B'VFDIntg'AHUVFD'PPVFD'PP3VFD'TAVC21</t>
  </si>
  <si>
    <t>SRE:DDC21'B'VFDIntg'AHUVFD'PPVFD'PP3VFD'CntrPro21.PrVal_B'VFDIntg'AHUVFD'PPVFD'PP3VFD'TCntrPr21</t>
  </si>
  <si>
    <t>SRE:DDC21'B'VFDIntg'AHUVFD'PPVFD'PP3VFD'DCV21.PrVal_B'VFDIntg'AHUVFD'PPVFD'PP3VFD'TDCV21</t>
  </si>
  <si>
    <t>SRE:DDC21'B'VFDIntg'AHUVFD'PPVFD'PP3VFD'Eng21.PrVal_B'VFDIntg'AHUVFD'PPVFD'PP3VFD'TEng21</t>
  </si>
  <si>
    <t>SRE:DDC21'B'VFDIntg'AHUVFD'PPVFD'PP3VFD'FltSts21.PrVal_B'VFDIntg'AHUVFD'PPVFD'PP3VFD'TFltSts21</t>
  </si>
  <si>
    <t>SRE:DDC21'B'VFDIntg'AHUVFD'PPVFD'PP3VFD'OFreq21.PrVal_B'VFDIntg'AHUVFD'PPVFD'PP3VFD'TOFreq21</t>
  </si>
  <si>
    <t>SRE:DDC21'B'VFDIntg'AHUVFD'PPVFD'PP3VFD'OV21.PrVal_B'VFDIntg'AHUVFD'PPVFD'PP3VFD'TOV21</t>
  </si>
  <si>
    <t>SRE:DDC21'B'VFDIntg'AHUVFD'PPVFD'PP3VFD'RunSts21.PrVal_B'VFDIntg'AHUVFD'PPVFD'PP3VFD'TRunSts21</t>
  </si>
  <si>
    <t>SRE:DDC21'B'VFDIntg'AHUVFD'PPVFD'PP3VFD'Trq21.PrVal_B'VFDIntg'AHUVFD'PPVFD'PP3VFD'TTrq21</t>
  </si>
  <si>
    <t>SRE:DDC21'B'VFDIntg'AHUVFD'SSAHU'1stVFDSS'APow1.PrVal_B'VFDIntg'AHUVFD'SSAHU'1stVFDSS'TAPow1</t>
  </si>
  <si>
    <t>SRE:DDC21'B'VFDIntg'AHUVFD'SSAHU'1stVFDSS'ASpd1.PrVal_B'VFDIntg'AHUVFD'SSAHU'1stVFDSS'TASpd1</t>
  </si>
  <si>
    <t>SRE:DDC21'B'VFDIntg'AHUVFD'SSAHU'1stVFDSS'AVC1.PrVal_B'VFDIntg'AHUVFD'SSAHU'1stVFDSS'TAVC1</t>
  </si>
  <si>
    <t>SRE:DDC21'B'VFDIntg'AHUVFD'SSAHU'1stVFDSS'CntrPr1.PrVal_B'VFDIntg'AHUVFD'SSAHU'1stVFDSS'TCntrPr1</t>
  </si>
  <si>
    <t>SRE:DDC21'B'VFDIntg'AHUVFD'SSAHU'1stVFDSS'DCV1.PrVal_B'VFDIntg'AHUVFD'SSAHU'1stVFDSS'TDCV1</t>
  </si>
  <si>
    <t>SRE:DDC21'B'VFDIntg'AHUVFD'SSAHU'1stVFDSS'Eng1.PrVal_B'VFDIntg'AHUVFD'SSAHU'1stVFDSS'TEng1</t>
  </si>
  <si>
    <t>SRE:DDC21'B'VFDIntg'AHUVFD'SSAHU'1stVFDSS'FltSts1.PrVal_B'VFDIntg'AHUVFD'SSAHU'1stVFDSS'TFltSts1</t>
  </si>
  <si>
    <t>SRE:DDC21'B'VFDIntg'AHUVFD'SSAHU'1stVFDSS'OFreq1.PrVal_B'VFDIntg'AHUVFD'SSAHU'1stVFDSS'TOFreq1</t>
  </si>
  <si>
    <t>SRE:DDC21'B'VFDIntg'AHUVFD'SSAHU'1stVFDSS'OV1.PrVal_B'VFDIntg'AHUVFD'SSAHU'1stVFDSS'TOV1</t>
  </si>
  <si>
    <t>SRE:DDC21'B'VFDIntg'AHUVFD'SSAHU'1stVFDSS'RunSts1.PrVal_B'VFDIntg'AHUVFD'SSAHU'1stVFDSS'TRunSts1</t>
  </si>
  <si>
    <t>SRE:DDC21'B'VFDIntg'AHUVFD'SSAHU'1stVFDSS'Trq1.PrVal_B'VFDIntg'AHUVFD'SSAHU'1stVFDSS'TTrq1</t>
  </si>
  <si>
    <t>SRE:DDC21'B'VFDIntg'AHUVFD'SSAHU'2ndVFDSS'APow2.PrVal_B'VFDIntg'AHUVFD'SSAHU'2ndVFDSS'TAPow2</t>
  </si>
  <si>
    <t>SRE:DDC21'B'VFDIntg'AHUVFD'SSAHU'2ndVFDSS'ASpd2.PrVal_B'VFDIntg'AHUVFD'SSAHU'2ndVFDSS'TASpd2</t>
  </si>
  <si>
    <t>SRE:DDC21'B'VFDIntg'AHUVFD'SSAHU'2ndVFDSS'AVC2.PrVal_B'VFDIntg'AHUVFD'SSAHU'2ndVFDSS'TAVC2</t>
  </si>
  <si>
    <t>SRE:DDC21'B'VFDIntg'AHUVFD'SSAHU'2ndVFDSS'CntrPr2.PrVal_B'VFDIntg'AHUVFD'SSAHU'2ndVFDSS'TCntrPr2</t>
  </si>
  <si>
    <t>SRE:DDC21'B'VFDIntg'AHUVFD'SSAHU'2ndVFDSS'DCV2.PrVal_B'VFDIntg'AHUVFD'SSAHU'2ndVFDSS'TDCV2</t>
  </si>
  <si>
    <t>SRE:DDC21'B'VFDIntg'AHUVFD'SSAHU'2ndVFDSS'Eng2.PrVal_B'VFDIntg'AHUVFD'SSAHU'2ndVFDSS'TEng2</t>
  </si>
  <si>
    <t>SRE:DDC21'B'VFDIntg'AHUVFD'SSAHU'2ndVFDSS'FltSts2.PrVal_B'VFDIntg'AHUVFD'SSAHU'2ndVFDSS'TFltSts2</t>
  </si>
  <si>
    <t>SRE:DDC21'B'VFDIntg'AHUVFD'SSAHU'2ndVFDSS'OFreq2.PrVal_B'VFDIntg'AHUVFD'SSAHU'2ndVFDSS'TOFreq2</t>
  </si>
  <si>
    <t>SRE:DDC21'B'VFDIntg'AHUVFD'SSAHU'2ndVFDSS'OV2.PrVal_B'VFDIntg'AHUVFD'SSAHU'2ndVFDSS'TOV2</t>
  </si>
  <si>
    <t>SRE:DDC21'B'VFDIntg'AHUVFD'SSAHU'2ndVFDSS'RunSts2.PrVal_B'VFDIntg'AHUVFD'SSAHU'2ndVFDSS'TRunSts2</t>
  </si>
  <si>
    <t>SRE:DDC21'B'VFDIntg'AHUVFD'SSAHU'2ndVFDSS'Trq2.PrVal_B'VFDIntg'AHUVFD'SSAHU'2ndVFDSS'TTrq2</t>
  </si>
  <si>
    <t>SRE:DDC21'B'VFDIntg'AHUVFD'SSAHU'3rdVFDSS'APow3.PrVal_B'VFDIntg'AHUVFD'SSAHU'3rdVFDSS'TAPow3</t>
  </si>
  <si>
    <t>SRE:DDC21'B'VFDIntg'AHUVFD'SSAHU'3rdVFDSS'ASpd3.PrVal_B'VFDIntg'AHUVFD'SSAHU'3rdVFDSS'TASpd3</t>
  </si>
  <si>
    <t>SRE:DDC21'B'VFDIntg'AHUVFD'SSAHU'3rdVFDSS'AVC3.PrVal_B'VFDIntg'AHUVFD'SSAHU'3rdVFDSS'TAVC3</t>
  </si>
  <si>
    <t>SRE:DDC21'B'VFDIntg'AHUVFD'SSAHU'3rdVFDSS'CntrPr3.PrVal_B'VFDIntg'AHUVFD'SSAHU'3rdVFDSS'TCntrPr3</t>
  </si>
  <si>
    <t>SRE:DDC21'B'VFDIntg'AHUVFD'SSAHU'3rdVFDSS'DCV3.PrVal_B'VFDIntg'AHUVFD'SSAHU'3rdVFDSS'TDCV3</t>
  </si>
  <si>
    <t>SRE:DDC21'B'VFDIntg'AHUVFD'SSAHU'3rdVFDSS'Eng3.PrVal_B'VFDIntg'AHUVFD'SSAHU'3rdVFDSS'TEng3</t>
  </si>
  <si>
    <t>SRE:DDC21'B'VFDIntg'AHUVFD'SSAHU'3rdVFDSS'FltSts3.PrVal_B'VFDIntg'AHUVFD'SSAHU'3rdVFDSS'TFltSts3</t>
  </si>
  <si>
    <t>SRE:DDC21'B'VFDIntg'AHUVFD'SSAHU'3rdVFDSS'OFreq3.PrVal_B'VFDIntg'AHUVFD'SSAHU'3rdVFDSS'TOFreq3</t>
  </si>
  <si>
    <t>SRE:DDC21'B'VFDIntg'AHUVFD'SSAHU'3rdVFDSS'OV3.PrVal_B'VFDIntg'AHUVFD'SSAHU'3rdVFDSS'TOV3</t>
  </si>
  <si>
    <t>SRE:DDC21'B'VFDIntg'AHUVFD'SSAHU'3rdVFDSS'RunSts3.PrVal_B'VFDIntg'AHUVFD'SSAHU'3rdVFDSS'TRunSts3</t>
  </si>
  <si>
    <t>SRE:DDC21'B'VFDIntg'AHUVFD'SSAHU'3rdVFDSS'Trq3.PrVal_B'VFDIntg'AHUVFD'SSAHU'3rdVFDSS'TTrq3</t>
  </si>
  <si>
    <t>SRE:DDC21'B'VFDIntg'AHUVFD'SSAHU'4thVFDSS'APow4.PrVal_B'VFDIntg'AHUVFD'SSAHU'4thVFDSS'TAPow4</t>
  </si>
  <si>
    <t>SRE:DDC21'B'VFDIntg'AHUVFD'SSAHU'4thVFDSS'ASpd4.PrVal_B'VFDIntg'AHUVFD'SSAHU'4thVFDSS'TASpd4</t>
  </si>
  <si>
    <t>SRE:DDC21'B'VFDIntg'AHUVFD'SSAHU'4thVFDSS'AVC4.PrVal_B'VFDIntg'AHUVFD'SSAHU'4thVFDSS'TAVC4</t>
  </si>
  <si>
    <t>SRE:DDC21'B'VFDIntg'AHUVFD'SSAHU'4thVFDSS'CntrPr4.PrVal_B'VFDIntg'AHUVFD'SSAHU'4thVFDSS'TCntrPr4</t>
  </si>
  <si>
    <t>SRE:DDC21'B'VFDIntg'AHUVFD'SSAHU'4thVFDSS'DCV4.PrVal_B'VFDIntg'AHUVFD'SSAHU'4thVFDSS'TDCV4</t>
  </si>
  <si>
    <t>SRE:DDC21'B'VFDIntg'AHUVFD'SSAHU'4thVFDSS'Eng4.PrVal_B'VFDIntg'AHUVFD'SSAHU'4thVFDSS'TEng4</t>
  </si>
  <si>
    <t>SRE:DDC21'B'VFDIntg'AHUVFD'SSAHU'4thVFDSS'FltSts4.PrVal_B'VFDIntg'AHUVFD'SSAHU'4thVFDSS'TFltSts4</t>
  </si>
  <si>
    <t>SRE:DDC21'B'VFDIntg'AHUVFD'SSAHU'4thVFDSS'OFreq4.PrVal_B'VFDIntg'AHUVFD'SSAHU'4thVFDSS'TOFreq4</t>
  </si>
  <si>
    <t>SRE:DDC21'B'VFDIntg'AHUVFD'SSAHU'4thVFDSS'OV4.PrVal_B'VFDIntg'AHUVFD'SSAHU'4thVFDSS'TOV4</t>
  </si>
  <si>
    <t>SRE:DDC21'B'VFDIntg'AHUVFD'SSAHU'4thVFDSS'RunSts4.PrVal_B'VFDIntg'AHUVFD'SSAHU'4thVFDSS'TRunSts4</t>
  </si>
  <si>
    <t>SRE:DDC21'B'VFDIntg'AHUVFD'SSAHU'4thVFDSS'Trq4.PrVal_B'VFDIntg'AHUVFD'SSAHU'4thVFDSS'TTrq4</t>
  </si>
  <si>
    <t>SRE:DDC21'B'VFDIntg'AHUVFD'SSAHU'5thVFDSS'APow5.PrVal_B'VFDIntg'AHUVFD'SSAHU'5thVFDSS'TAPow5</t>
  </si>
  <si>
    <t>SRE:DDC21'B'VFDIntg'AHUVFD'SSAHU'5thVFDSS'ASpd5.PrVal_B'VFDIntg'AHUVFD'SSAHU'5thVFDSS'TASpd5</t>
  </si>
  <si>
    <t>SRE:DDC21'B'VFDIntg'AHUVFD'SSAHU'5thVFDSS'AVC5.PrVal_B'VFDIntg'AHUVFD'SSAHU'5thVFDSS'TAVC5</t>
  </si>
  <si>
    <t>SRE:DDC21'B'VFDIntg'AHUVFD'SSAHU'5thVFDSS'CntrPr5.PrVal_B'VFDIntg'AHUVFD'SSAHU'5thVFDSS'TCntrPr5</t>
  </si>
  <si>
    <t>SRE:DDC21'B'VFDIntg'AHUVFD'SSAHU'5thVFDSS'DCV5.PrVal_B'VFDIntg'AHUVFD'SSAHU'5thVFDSS'TDCV5</t>
  </si>
  <si>
    <t>SRE:DDC21'B'VFDIntg'AHUVFD'SSAHU'5thVFDSS'Eng5.PrVal_B'VFDIntg'AHUVFD'SSAHU'5thVFDSS'TEng5</t>
  </si>
  <si>
    <t>SRE:DDC21'B'VFDIntg'AHUVFD'SSAHU'5thVFDSS'FltSts5.PrVal_B'VFDIntg'AHUVFD'SSAHU'5thVFDSS'TFltSts5</t>
  </si>
  <si>
    <t>SRE:DDC21'B'VFDIntg'AHUVFD'SSAHU'5thVFDSS'OFreq5.PrVal_B'VFDIntg'AHUVFD'SSAHU'5thVFDSS'TOFreq5</t>
  </si>
  <si>
    <t>SRE:DDC21'B'VFDIntg'AHUVFD'SSAHU'5thVFDSS'OV5.PrVal_B'VFDIntg'AHUVFD'SSAHU'5thVFDSS'TOV5</t>
  </si>
  <si>
    <t>SRE:DDC21'B'VFDIntg'AHUVFD'SSAHU'5thVFDSS'RunSts5.PrVal_B'VFDIntg'AHUVFD'SSAHU'5thVFDSS'TRunSts5</t>
  </si>
  <si>
    <t>SRE:DDC21'B'VFDIntg'AHUVFD'SSAHU'5thVFDSS'Trq5.PrVal_B'VFDIntg'AHUVFD'SSAHU'5thVFDSS'TTrq5</t>
  </si>
  <si>
    <t>SRE:DDC21'B'VFDIntg'AHUVFD'SSAHU'6thVFDSS'APow6.PrVal_B'VFDIntg'AHUVFD'SSAHU'6thVFDSS'TAPow6</t>
  </si>
  <si>
    <t>SRE:DDC21'B'VFDIntg'AHUVFD'SSAHU'6thVFDSS'ASpd6.PrVal_B'VFDIntg'AHUVFD'SSAHU'6thVFDSS'TASpd6</t>
  </si>
  <si>
    <t>SRE:DDC21'B'VFDIntg'AHUVFD'SSAHU'6thVFDSS'AVC6.PrVal_B'VFDIntg'AHUVFD'SSAHU'6thVFDSS'TAVC6</t>
  </si>
  <si>
    <t>SRE:DDC21'B'VFDIntg'AHUVFD'SSAHU'6thVFDSS'CntrPr6.PrVal_B'VFDIntg'AHUVFD'SSAHU'6thVFDSS'TCntrPr6</t>
  </si>
  <si>
    <t>SRE:DDC21'B'VFDIntg'AHUVFD'SSAHU'6thVFDSS'DCV6.PrVal_B'VFDIntg'AHUVFD'SSAHU'6thVFDSS'TDCV6</t>
  </si>
  <si>
    <t>SRE:DDC21'B'VFDIntg'AHUVFD'SSAHU'6thVFDSS'Eng6.PrVal_B'VFDIntg'AHUVFD'SSAHU'6thVFDSS'TEng6</t>
  </si>
  <si>
    <t>SRE:DDC21'B'VFDIntg'AHUVFD'SSAHU'6thVFDSS'FltSts6.PrVal_B'VFDIntg'AHUVFD'SSAHU'6thVFDSS'TFltSts6</t>
  </si>
  <si>
    <t>SRE:DDC21'B'VFDIntg'AHUVFD'SSAHU'6thVFDSS'OFreq6.PrVal_B'VFDIntg'AHUVFD'SSAHU'6thVFDSS'TOFreq6</t>
  </si>
  <si>
    <t>SRE:DDC21'B'VFDIntg'AHUVFD'SSAHU'6thVFDSS'OV6.PrVal_B'VFDIntg'AHUVFD'SSAHU'6thVFDSS'TOV6</t>
  </si>
  <si>
    <t>SRE:DDC21'B'VFDIntg'AHUVFD'SSAHU'6thVFDSS'RunSts6.PrVal_B'VFDIntg'AHUVFD'SSAHU'6thVFDSS'TRunSts6</t>
  </si>
  <si>
    <t>SRE:DDC21'B'VFDIntg'AHUVFD'SSAHU'6thVFDSS'Trq6.PrVal_B'VFDIntg'AHUVFD'SSAHU'6thVFDSS'TTrq6</t>
  </si>
  <si>
    <t>SRE:DDC21'B'VFDIntg'AHUVFD'SSAHU'7thVFDSS'APow7.PrVal_B'VFDIntg'AHUVFD'SSAHU'7thVFDSS'TAPow7</t>
  </si>
  <si>
    <t>SRE:DDC21'B'VFDIntg'AHUVFD'SSAHU'7thVFDSS'ASpd7.PrVal_B'VFDIntg'AHUVFD'SSAHU'7thVFDSS'TASpd7</t>
  </si>
  <si>
    <t>SRE:DDC21'B'VFDIntg'AHUVFD'SSAHU'7thVFDSS'AVC7.PrVal_B'VFDIntg'AHUVFD'SSAHU'7thVFDSS'TAVC7</t>
  </si>
  <si>
    <t>SRE:DDC21'B'VFDIntg'AHUVFD'SSAHU'7thVFDSS'CntrPr7.PrVal_B'VFDIntg'AHUVFD'SSAHU'7thVFDSS'TCntrPr7</t>
  </si>
  <si>
    <t>SRE:DDC21'B'VFDIntg'AHUVFD'SSAHU'7thVFDSS'DCV7.PrVal_B'VFDIntg'AHUVFD'SSAHU'7thVFDSS'TDCV7</t>
  </si>
  <si>
    <t>SRE:DDC21'B'VFDIntg'AHUVFD'SSAHU'7thVFDSS'Eng7.PrVal_B'VFDIntg'AHUVFD'SSAHU'7thVFDSS'TEng7</t>
  </si>
  <si>
    <t>SRE:DDC21'B'VFDIntg'AHUVFD'SSAHU'7thVFDSS'FltSts7.PrVal_B'VFDIntg'AHUVFD'SSAHU'7thVFDSS'TFltSts7</t>
  </si>
  <si>
    <t>SRE:DDC21'B'VFDIntg'AHUVFD'SSAHU'7thVFDSS'OFreq7.PrVal_B'VFDIntg'AHUVFD'SSAHU'7thVFDSS'TOFreq7</t>
  </si>
  <si>
    <t>SRE:DDC21'B'VFDIntg'AHUVFD'SSAHU'7thVFDSS'OV7.PrVal_B'VFDIntg'AHUVFD'SSAHU'7thVFDSS'TOV7</t>
  </si>
  <si>
    <t>SRE:DDC21'B'VFDIntg'AHUVFD'SSAHU'7thVFDSS'RunSts7.PrVal_B'VFDIntg'AHUVFD'SSAHU'7thVFDSS'TRunSts7</t>
  </si>
  <si>
    <t>SRE:DDC21'B'VFDIntg'AHUVFD'SSAHU'7thVFDSS'Trq7.PrVal_B'VFDIntg'AHUVFD'SSAHU'7thVFDSS'TTrq7</t>
  </si>
  <si>
    <t>SRE:DDC21'B'VFDIntg'AHUVFD'SSAHU'8thVFDSS'APow8.PrVal_B'VFDIntg'AHUVFD'SSAHU'8thVFDSS'TAPow8</t>
  </si>
  <si>
    <t>SRE:DDC21'B'VFDIntg'AHUVFD'SSAHU'8thVFDSS'ASpd8.PrVal_B'VFDIntg'AHUVFD'SSAHU'8thVFDSS'TASpd8</t>
  </si>
  <si>
    <t>SRE:DDC21'B'VFDIntg'AHUVFD'SSAHU'8thVFDSS'AVC8.PrVal_B'VFDIntg'AHUVFD'SSAHU'8thVFDSS'TAVC8</t>
  </si>
  <si>
    <t>SRE:DDC21'B'VFDIntg'AHUVFD'SSAHU'8thVFDSS'CntrPr8.PrVal_B'VFDIntg'AHUVFD'SSAHU'8thVFDSS'TCntrPr8</t>
  </si>
  <si>
    <t>SRE:DDC21'B'VFDIntg'AHUVFD'SSAHU'8thVFDSS'DCV8.PrVal_B'VFDIntg'AHUVFD'SSAHU'8thVFDSS'TDCV8</t>
  </si>
  <si>
    <t>SRE:DDC21'B'VFDIntg'AHUVFD'SSAHU'8thVFDSS'Eng8.PrVal_B'VFDIntg'AHUVFD'SSAHU'8thVFDSS'TEng8</t>
  </si>
  <si>
    <t>SRE:DDC21'B'VFDIntg'AHUVFD'SSAHU'8thVFDSS'FltSts8.PrVal_B'VFDIntg'AHUVFD'SSAHU'8thVFDSS'TFltSts8</t>
  </si>
  <si>
    <t>SRE:DDC21'B'VFDIntg'AHUVFD'SSAHU'8thVFDSS'OFreq8.PrVal_B'VFDIntg'AHUVFD'SSAHU'8thVFDSS'TOFreq8</t>
  </si>
  <si>
    <t>SRE:DDC21'B'VFDIntg'AHUVFD'SSAHU'8thVFDSS'OV8.PrVal_B'VFDIntg'AHUVFD'SSAHU'8thVFDSS'TOV8</t>
  </si>
  <si>
    <t>SRE:DDC21'B'VFDIntg'AHUVFD'SSAHU'8thVFDSS'RunSts8.PrVal_B'VFDIntg'AHUVFD'SSAHU'8thVFDSS'TRunSts8</t>
  </si>
  <si>
    <t>SRE:DDC21'B'VFDIntg'AHUVFD'SSAHU'8thVFDSS'Trq8.PrVal_B'VFDIntg'AHUVFD'SSAHU'8thVFDSS'TTrq8</t>
  </si>
  <si>
    <t>SRE:DDC21'B'VFDIntg'AHUVFD'SSAHU'9thVFDSS'APow9.PrVal_B'VFDIntg'AHUVFD'SSAHU'9thVFDSS'TAPow9</t>
  </si>
  <si>
    <t>SRE:DDC21'B'VFDIntg'AHUVFD'SSAHU'9thVFDSS'ASpd9.PrVal_B'VFDIntg'AHUVFD'SSAHU'9thVFDSS'TASpd9</t>
  </si>
  <si>
    <t>SRE:DDC21'B'VFDIntg'AHUVFD'SSAHU'9thVFDSS'AVC9.PrVal_B'VFDIntg'AHUVFD'SSAHU'9thVFDSS'TAVC9</t>
  </si>
  <si>
    <t>SRE:DDC21'B'VFDIntg'AHUVFD'SSAHU'9thVFDSS'CntrPr9.PrVal_B'VFDIntg'AHUVFD'SSAHU'9thVFDSS'TCntrPr9</t>
  </si>
  <si>
    <t>SRE:DDC21'B'VFDIntg'AHUVFD'SSAHU'9thVFDSS'DCV9.PrVal_B'VFDIntg'AHUVFD'SSAHU'9thVFDSS'TDCV9</t>
  </si>
  <si>
    <t>SRE:DDC21'B'VFDIntg'AHUVFD'SSAHU'9thVFDSS'Eng9.PrVal_B'VFDIntg'AHUVFD'SSAHU'9thVFDSS'TEng9</t>
  </si>
  <si>
    <t>SRE:DDC21'B'VFDIntg'AHUVFD'SSAHU'9thVFDSS'FltSts9.PrVal_B'VFDIntg'AHUVFD'SSAHU'9thVFDSS'TFltSts9</t>
  </si>
  <si>
    <t>SRE:DDC21'B'VFDIntg'AHUVFD'SSAHU'9thVFDSS'OFreq9.PrVal_B'VFDIntg'AHUVFD'SSAHU'9thVFDSS'TOFreq9</t>
  </si>
  <si>
    <t>SRE:DDC21'B'VFDIntg'AHUVFD'SSAHU'9thVFDSS'OV9.PrVal_B'VFDIntg'AHUVFD'SSAHU'9thVFDSS'TOV9</t>
  </si>
  <si>
    <t>SRE:DDC21'B'VFDIntg'AHUVFD'SSAHU'9thVFDSS'RunSts9.PrVal_B'VFDIntg'AHUVFD'SSAHU'9thVFDSS'TRunSts9</t>
  </si>
  <si>
    <t>SRE:DDC21'B'VFDIntg'AHUVFD'SSAHU'9thVFDSS'Trq9.PrVal_B'VFDIntg'AHUVFD'SSAHU'9thVFDSS'TTrq9</t>
  </si>
  <si>
    <t>SRE:DDC21'B'VFDIntg'AHUVFD'TRFO01'TRFO01EM.PrVal_B'VFDIntg'AHUVFD'Trends'TTRFO01EM</t>
  </si>
  <si>
    <t>SRE:DDC21'B'VFDIntg'AHUVFD'TRFO02'TRFO02EM.PrVal_B'VFDIntg'AHUVFD'Trends'TTRFO02EM</t>
  </si>
  <si>
    <t>SRE:DDC21'B'VFDIntg'AHUVFD'VentDB'VentEM.PrVal_B'VFDIntg'AHUVFD'Trends'TVentEM</t>
  </si>
  <si>
    <t>Ambiant Temperature</t>
  </si>
  <si>
    <t>Ambiant Relative Humidity(RH)</t>
  </si>
  <si>
    <t>AHU 1st Floor NS</t>
  </si>
  <si>
    <t>AHU 2nd Floor NS</t>
  </si>
  <si>
    <t>AHU 1st Floor SS</t>
  </si>
  <si>
    <t>AHU 2nd Floor SS</t>
  </si>
  <si>
    <t>AHU 3rd Floor SS</t>
  </si>
  <si>
    <t>AHU 5th Floor SS</t>
  </si>
  <si>
    <t>AHU 6th Floor SS</t>
  </si>
  <si>
    <t>AHU 4th Floor SS</t>
  </si>
  <si>
    <t>AHU 7th Floor SS</t>
  </si>
  <si>
    <t>AHU 8th Floor SS</t>
  </si>
  <si>
    <t>AHU 9th Floor SS</t>
  </si>
  <si>
    <t>AHU 3rd Floor NS</t>
  </si>
  <si>
    <t>AHU 4th Floor NS</t>
  </si>
  <si>
    <t>AHU 5th Floor NS</t>
  </si>
  <si>
    <t>AHU 6th Floor NS</t>
  </si>
  <si>
    <t>AHU 7th Floor NS</t>
  </si>
  <si>
    <t>AHU 8th Floor NS</t>
  </si>
  <si>
    <t>AHU 9th Floor NS</t>
  </si>
  <si>
    <t>AHU Summary South Side</t>
  </si>
  <si>
    <t>AHU Summary North Side</t>
  </si>
  <si>
    <t>VFD Control</t>
  </si>
  <si>
    <t>VFD Monitoring</t>
  </si>
  <si>
    <t>CHW Feedback</t>
  </si>
  <si>
    <t>CHW Status</t>
  </si>
  <si>
    <t>Compressor Status</t>
  </si>
  <si>
    <t xml:space="preserve">Ampere </t>
  </si>
  <si>
    <t>Run Hrs</t>
  </si>
  <si>
    <t>Compressor 1</t>
  </si>
  <si>
    <t>Compressor 2</t>
  </si>
  <si>
    <t>Chiller Flow</t>
  </si>
  <si>
    <t>kWH</t>
  </si>
  <si>
    <t>EM1</t>
  </si>
  <si>
    <t>EM2</t>
  </si>
  <si>
    <t>EM3</t>
  </si>
  <si>
    <t>Reading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</si>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</sst>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0" xfId="0" applyAlignment="1"/>
    <xf numFmtId="0" fontId="0" fillId="0" borderId="0" xfId="0" applyBorder="1"/>
    <xf numFmtId="0" fontId="0" fillId="0" borderId="0" xfId="0" applyNumberFormat="1"/>
    <xf numFmtId="0" fontId="0" fillId="0" borderId="4" xfId="0" applyBorder="1"/>
    <xf numFmtId="0" fontId="0" fillId="0" borderId="0" xfId="0" applyFill="1" applyBorder="1" applyAlignment="1">
      <alignment wrapText="1"/>
    </xf>
    <xf numFmtId="0" fontId="0" fillId="2" borderId="0" xfId="0" applyNumberFormat="1" applyFill="1"/>
    <xf numFmtId="0" fontId="0" fillId="3" borderId="0" xfId="0" applyFill="1" applyBorder="1" applyAlignment="1">
      <alignment wrapText="1"/>
    </xf>
    <xf numFmtId="0" fontId="0" fillId="0" borderId="0" xfId="0" applyNumberFormat="1" applyFill="1"/>
    <xf numFmtId="0" fontId="1" fillId="0" borderId="0" xfId="0" applyFont="1"/>
    <xf numFmtId="0" fontId="0" fillId="0" borderId="5" xfId="0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3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0" fillId="4" borderId="14" xfId="0" applyFill="1" applyBorder="1" applyAlignment="1">
      <alignment wrapText="1"/>
    </xf>
    <xf numFmtId="0" fontId="0" fillId="4" borderId="15" xfId="0" applyFill="1" applyBorder="1" applyAlignment="1">
      <alignment wrapText="1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6" xfId="0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0" fillId="4" borderId="17" xfId="0" applyFill="1" applyBorder="1" applyAlignment="1"/>
    <xf numFmtId="0" fontId="0" fillId="4" borderId="18" xfId="0" applyFill="1" applyBorder="1"/>
    <xf numFmtId="0" fontId="0" fillId="4" borderId="6" xfId="0" applyFill="1" applyBorder="1" applyAlignment="1">
      <alignment wrapText="1"/>
    </xf>
    <xf numFmtId="0" fontId="0" fillId="4" borderId="18" xfId="0" applyFill="1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4" borderId="21" xfId="0" applyFill="1" applyBorder="1"/>
    <xf numFmtId="0" fontId="0" fillId="4" borderId="22" xfId="0" applyFill="1" applyBorder="1"/>
    <xf numFmtId="0" fontId="0" fillId="4" borderId="14" xfId="0" applyFill="1" applyBorder="1"/>
    <xf numFmtId="0" fontId="0" fillId="4" borderId="6" xfId="0" applyFill="1" applyBorder="1"/>
    <xf numFmtId="0" fontId="0" fillId="4" borderId="17" xfId="0" applyFill="1" applyBorder="1"/>
    <xf numFmtId="0" fontId="0" fillId="4" borderId="16" xfId="0" applyFill="1" applyBorder="1"/>
  </cellXfs>
  <cellStyles count="1"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E79524-F0D6-4091-BB84-90F7B2B1B5E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FB008-F0CE-4F6C-92DB-CA6554EDC862}" name="Sheet1" displayName="Sheet1" ref="A1:E379" tableType="queryTable" totalsRowShown="0">
  <autoFilter ref="A1:E379" xr:uid="{98763E7E-AF08-4477-9D59-9D5DFA888175}"/>
  <tableColumns count="5">
    <tableColumn id="6" xr3:uid="{55C1A91F-C4ED-4BFF-816B-A138E89F9983}" uniqueName="6" name="Column1" queryTableFieldId="1"/>
    <tableColumn id="2" xr3:uid="{8993C570-A7BF-4F84-99EE-B5EE79595297}" uniqueName="2" name="Column2" queryTableFieldId="2" dataDxfId="63"/>
    <tableColumn id="3" xr3:uid="{4136A25C-E0C1-4FC9-A154-C2A5A2850AFA}" uniqueName="3" name="Column3" queryTableFieldId="3"/>
    <tableColumn id="4" xr3:uid="{9059D29C-16B5-49E1-BF7F-F59F379686DF}" uniqueName="4" name="Column4" queryTableFieldId="4"/>
    <tableColumn id="5" xr3:uid="{D5B69827-A63B-4502-A418-5845378EE161}" uniqueName="5" name="Column5" queryTableFieldId="5" dataDxfId="6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B80C-8A31-4591-ACC8-E52341FAECC5}">
  <dimension ref="A1:BS19"/>
  <sheetViews>
    <sheetView zoomScale="85" zoomScaleNormal="85" workbookViewId="0">
      <selection activeCell="H23" sqref="H23"/>
    </sheetView>
  </sheetViews>
  <sheetFormatPr defaultRowHeight="15" x14ac:dyDescent="0.25"/>
  <cols>
    <col min="1" max="1" width="23.7109375" customWidth="1"/>
    <col min="2" max="2" width="20" customWidth="1"/>
    <col min="3" max="3" width="13.140625" customWidth="1"/>
    <col min="4" max="4" width="7.140625" customWidth="1"/>
    <col min="5" max="5" width="7.5703125" customWidth="1"/>
    <col min="6" max="6" width="10.7109375" customWidth="1"/>
    <col min="7" max="7" width="10.28515625" customWidth="1"/>
    <col min="8" max="8" width="7.28515625" customWidth="1"/>
    <col min="9" max="9" width="7" customWidth="1"/>
    <col min="10" max="10" width="8.85546875" customWidth="1"/>
    <col min="11" max="11" width="11.7109375" customWidth="1"/>
    <col min="12" max="12" width="10.28515625" customWidth="1"/>
    <col min="13" max="13" width="11.140625" customWidth="1"/>
    <col min="14" max="14" width="10.140625" customWidth="1"/>
    <col min="15" max="15" width="8" customWidth="1"/>
    <col min="16" max="16" width="13.140625" customWidth="1"/>
    <col min="17" max="17" width="11.7109375" customWidth="1"/>
    <col min="18" max="18" width="9.85546875" customWidth="1"/>
    <col min="19" max="19" width="40" customWidth="1"/>
  </cols>
  <sheetData>
    <row r="1" spans="1:71" s="3" customFormat="1" ht="60.75" thickBot="1" x14ac:dyDescent="0.3">
      <c r="A1" s="37" t="s">
        <v>0</v>
      </c>
      <c r="B1" s="37" t="s">
        <v>18</v>
      </c>
      <c r="C1" s="37" t="s">
        <v>1</v>
      </c>
      <c r="D1" s="37" t="s">
        <v>2</v>
      </c>
      <c r="E1" s="37" t="s">
        <v>5</v>
      </c>
      <c r="F1" s="37" t="s">
        <v>6</v>
      </c>
      <c r="G1" s="37" t="s">
        <v>9</v>
      </c>
      <c r="H1" s="37" t="s">
        <v>10</v>
      </c>
      <c r="I1" s="37" t="s">
        <v>11</v>
      </c>
      <c r="J1" s="37" t="s">
        <v>452</v>
      </c>
      <c r="K1" s="37" t="s">
        <v>453</v>
      </c>
      <c r="L1" s="37" t="s">
        <v>12</v>
      </c>
      <c r="M1" s="37" t="s">
        <v>13</v>
      </c>
      <c r="N1" s="37" t="s">
        <v>454</v>
      </c>
      <c r="O1" s="37" t="s">
        <v>455</v>
      </c>
      <c r="P1" s="37" t="s">
        <v>15</v>
      </c>
      <c r="Q1" s="37" t="s">
        <v>14</v>
      </c>
      <c r="R1" s="37" t="s">
        <v>16</v>
      </c>
      <c r="S1" s="26" t="s">
        <v>17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ht="15" customHeight="1" x14ac:dyDescent="0.25">
      <c r="A2" s="33" t="s">
        <v>451</v>
      </c>
      <c r="B2" s="14" t="s">
        <v>432</v>
      </c>
      <c r="C2" s="14" t="s">
        <v>3</v>
      </c>
      <c r="D2" s="14" t="str">
        <f>IF(EXACT(C2,"AUTO"),"CHECK","XX")</f>
        <v>CHECK</v>
      </c>
      <c r="E2" s="14" t="s">
        <v>8</v>
      </c>
      <c r="F2" s="14" t="s">
        <v>8</v>
      </c>
      <c r="G2" s="14" t="str">
        <f>IF(EXACT(D2,"CHECK"),IF(EXACT(E2,F2),"OK","FAULT"),"XX")</f>
        <v>OK</v>
      </c>
      <c r="H2" s="14">
        <v>23.1</v>
      </c>
      <c r="I2" s="14" t="str">
        <f>IF(EXACT(E2,"ON"),IF(H2&lt;27,"OK","FAULT"),IF(AND(H2&gt;21,H2&lt;31),"OK","FAULT"))</f>
        <v>OK</v>
      </c>
      <c r="J2" s="14">
        <v>10</v>
      </c>
      <c r="K2" s="14">
        <v>-0.01</v>
      </c>
      <c r="L2" s="14">
        <v>24</v>
      </c>
      <c r="M2" s="14">
        <v>0</v>
      </c>
      <c r="N2" s="14">
        <v>0</v>
      </c>
      <c r="O2" s="14" t="str">
        <f>IF(EXACT(N2,M2),"OK","FAULT")</f>
        <v>OK</v>
      </c>
      <c r="P2" s="14">
        <f>(H2-L2)</f>
        <v>-0.89999999999999858</v>
      </c>
      <c r="Q2" s="14">
        <f>IF(P2&gt;1,100,IF(AND(P2&gt;0,P2=0),30*P2+50,IF(AND(P2&gt;-1,P2=-1),20*P2+50,0)))</f>
        <v>0</v>
      </c>
      <c r="R2" s="14" t="str">
        <f>IF(Q2=M2,"OK","FAULT")</f>
        <v>OK</v>
      </c>
      <c r="S2" s="23" t="str">
        <f>IF(EXACT(R2,"FAULT"),IF(Q2&lt;M2,"Valve is open more than requirement","Valve is not open as per the requirement"),"NONE")</f>
        <v>NONE</v>
      </c>
    </row>
    <row r="3" spans="1:71" x14ac:dyDescent="0.25">
      <c r="A3" s="34"/>
      <c r="B3" s="2" t="s">
        <v>433</v>
      </c>
      <c r="C3" s="2" t="s">
        <v>3</v>
      </c>
      <c r="D3" s="2" t="str">
        <f t="shared" ref="D3:D12" si="0">IF(EXACT(C3,"AUTO"),"CHECK","XX")</f>
        <v>CHECK</v>
      </c>
      <c r="E3" s="2" t="s">
        <v>8</v>
      </c>
      <c r="F3" s="2" t="s">
        <v>8</v>
      </c>
      <c r="G3" s="2" t="str">
        <f t="shared" ref="G3:G12" si="1">IF(EXACT(D3,"CHECK"),IF(EXACT(E3,F3),"OK","FAULT"),"XX")</f>
        <v>OK</v>
      </c>
      <c r="H3" s="2">
        <v>28.9</v>
      </c>
      <c r="I3" s="2" t="str">
        <f t="shared" ref="I3:I12" si="2">IF(EXACT(E3,"ON"),IF(H3&lt;27,"OK","FAULT"),IF(AND(H3&gt;21,H3&lt;31),"OK","FAULT"))</f>
        <v>OK</v>
      </c>
      <c r="J3" s="2">
        <v>20</v>
      </c>
      <c r="K3" s="2">
        <v>-0.01</v>
      </c>
      <c r="L3" s="2">
        <v>24</v>
      </c>
      <c r="M3" s="2">
        <v>0</v>
      </c>
      <c r="N3" s="2">
        <v>0</v>
      </c>
      <c r="O3" s="2" t="str">
        <f t="shared" ref="O3:O19" si="3">IF(EXACT(N3,M3),"OK","FAULT")</f>
        <v>OK</v>
      </c>
      <c r="P3" s="5">
        <f t="shared" ref="P3:P12" si="4">(H3-L3)</f>
        <v>4.8999999999999986</v>
      </c>
      <c r="Q3" s="5">
        <f t="shared" ref="Q3:Q12" si="5">IF(P3&gt;1,100,IF(AND(P3&gt;0,P3=0),30*P3+50,IF(AND(P3&gt;-1,P3=-1),20*P3+50,0)))</f>
        <v>100</v>
      </c>
      <c r="R3" s="5" t="str">
        <f t="shared" ref="R3:R5" si="6">IF(Q3=M3,"OK","FAULT")</f>
        <v>FAULT</v>
      </c>
      <c r="S3" s="17" t="str">
        <f t="shared" ref="S3:S12" si="7">IF(EXACT(R3,"FAULT"),IF(Q3&lt;M3,"Valve is open more than requirement","Valve is not open as per the requirement"),"NONE")</f>
        <v>Valve is not open as per the requirement</v>
      </c>
    </row>
    <row r="4" spans="1:71" x14ac:dyDescent="0.25">
      <c r="A4" s="34"/>
      <c r="B4" s="2" t="s">
        <v>443</v>
      </c>
      <c r="C4" s="2" t="s">
        <v>3</v>
      </c>
      <c r="D4" s="2" t="str">
        <f t="shared" si="0"/>
        <v>CHECK</v>
      </c>
      <c r="E4" s="2" t="s">
        <v>7</v>
      </c>
      <c r="F4" s="2" t="s">
        <v>7</v>
      </c>
      <c r="G4" s="2" t="str">
        <f t="shared" si="1"/>
        <v>OK</v>
      </c>
      <c r="H4" s="2">
        <v>25.8</v>
      </c>
      <c r="I4" s="2" t="str">
        <f t="shared" si="2"/>
        <v>OK</v>
      </c>
      <c r="J4" s="2">
        <v>45</v>
      </c>
      <c r="K4" s="2">
        <v>-0.01</v>
      </c>
      <c r="L4" s="2">
        <v>24</v>
      </c>
      <c r="M4" s="2">
        <v>45.2</v>
      </c>
      <c r="N4" s="2">
        <v>45.2</v>
      </c>
      <c r="O4" s="2" t="str">
        <f t="shared" si="3"/>
        <v>OK</v>
      </c>
      <c r="P4" s="5">
        <f t="shared" si="4"/>
        <v>1.8000000000000007</v>
      </c>
      <c r="Q4" s="5">
        <f t="shared" si="5"/>
        <v>100</v>
      </c>
      <c r="R4" s="5" t="str">
        <f t="shared" si="6"/>
        <v>FAULT</v>
      </c>
      <c r="S4" s="17" t="str">
        <f t="shared" si="7"/>
        <v>Valve is not open as per the requirement</v>
      </c>
    </row>
    <row r="5" spans="1:71" x14ac:dyDescent="0.25">
      <c r="A5" s="34"/>
      <c r="B5" s="10" t="s">
        <v>444</v>
      </c>
      <c r="C5" s="2" t="str">
        <f>IF(EXACT(Sheet1!C7,"1"),"AUTO","MANUAL")</f>
        <v>AUTO</v>
      </c>
      <c r="D5" s="2" t="str">
        <f t="shared" si="0"/>
        <v>CHECK</v>
      </c>
      <c r="E5" s="2" t="str">
        <f>IF(EXACT(Sheet1!C12,"1"),"ON","OFF")</f>
        <v>ON</v>
      </c>
      <c r="F5" s="2" t="s">
        <v>7</v>
      </c>
      <c r="G5" s="2" t="str">
        <f t="shared" si="1"/>
        <v>OK</v>
      </c>
      <c r="H5" s="2">
        <f>Sheet1!C10</f>
        <v>21.879000000000001</v>
      </c>
      <c r="I5" s="2" t="str">
        <f t="shared" si="2"/>
        <v>OK</v>
      </c>
      <c r="J5" s="2">
        <f>Sheet1!C13</f>
        <v>60</v>
      </c>
      <c r="K5" s="5">
        <f>Sheet1!C6</f>
        <v>-0.04</v>
      </c>
      <c r="L5" s="2">
        <f>Sheet1!C11</f>
        <v>20.09</v>
      </c>
      <c r="M5" s="2">
        <f>Sheet1!C9</f>
        <v>0</v>
      </c>
      <c r="N5" s="2">
        <f>Sheet1!C8</f>
        <v>44.37</v>
      </c>
      <c r="O5" s="2" t="str">
        <f t="shared" si="3"/>
        <v>FAULT</v>
      </c>
      <c r="P5" s="5">
        <f t="shared" si="4"/>
        <v>1.7890000000000015</v>
      </c>
      <c r="Q5" s="5">
        <f t="shared" si="5"/>
        <v>100</v>
      </c>
      <c r="R5" s="5" t="str">
        <f t="shared" si="6"/>
        <v>FAULT</v>
      </c>
      <c r="S5" s="17" t="str">
        <f t="shared" si="7"/>
        <v>Valve is not open as per the requirement</v>
      </c>
    </row>
    <row r="6" spans="1:71" x14ac:dyDescent="0.25">
      <c r="A6" s="34"/>
      <c r="B6" s="2" t="s">
        <v>445</v>
      </c>
      <c r="C6" s="2" t="s">
        <v>3</v>
      </c>
      <c r="D6" s="2" t="str">
        <f t="shared" si="0"/>
        <v>CHECK</v>
      </c>
      <c r="E6" s="2" t="s">
        <v>7</v>
      </c>
      <c r="F6" s="2" t="s">
        <v>7</v>
      </c>
      <c r="G6" s="2" t="str">
        <f t="shared" si="1"/>
        <v>OK</v>
      </c>
      <c r="H6" s="2">
        <v>22.5</v>
      </c>
      <c r="I6" s="2" t="str">
        <f t="shared" si="2"/>
        <v>OK</v>
      </c>
      <c r="J6" s="2">
        <v>47</v>
      </c>
      <c r="K6" s="2">
        <v>-0.01</v>
      </c>
      <c r="L6" s="2">
        <v>18</v>
      </c>
      <c r="M6" s="2">
        <v>100</v>
      </c>
      <c r="N6" s="2">
        <v>100</v>
      </c>
      <c r="O6" s="2" t="str">
        <f t="shared" si="3"/>
        <v>OK</v>
      </c>
      <c r="P6" s="5">
        <f t="shared" si="4"/>
        <v>4.5</v>
      </c>
      <c r="Q6" s="5">
        <f t="shared" si="5"/>
        <v>100</v>
      </c>
      <c r="R6" s="5" t="str">
        <f>IF(EXACT(D6,"XX"),"OK",IF(Q6=M6,"OK","FAULT"))</f>
        <v>OK</v>
      </c>
      <c r="S6" s="17" t="str">
        <f t="shared" si="7"/>
        <v>NONE</v>
      </c>
    </row>
    <row r="7" spans="1:71" x14ac:dyDescent="0.25">
      <c r="A7" s="45"/>
      <c r="B7" s="2" t="s">
        <v>446</v>
      </c>
      <c r="C7" s="2" t="s">
        <v>3</v>
      </c>
      <c r="D7" s="2" t="str">
        <f t="shared" si="0"/>
        <v>CHECK</v>
      </c>
      <c r="E7" s="2" t="s">
        <v>7</v>
      </c>
      <c r="F7" s="2" t="s">
        <v>7</v>
      </c>
      <c r="G7" s="2" t="str">
        <f t="shared" si="1"/>
        <v>OK</v>
      </c>
      <c r="H7" s="2">
        <v>20.9</v>
      </c>
      <c r="I7" s="2" t="str">
        <f t="shared" si="2"/>
        <v>OK</v>
      </c>
      <c r="J7" s="2">
        <v>15</v>
      </c>
      <c r="K7" s="2">
        <v>-0.01</v>
      </c>
      <c r="L7" s="2">
        <v>18</v>
      </c>
      <c r="M7" s="2">
        <v>73.3</v>
      </c>
      <c r="N7" s="2">
        <v>60</v>
      </c>
      <c r="O7" s="2" t="str">
        <f t="shared" si="3"/>
        <v>FAULT</v>
      </c>
      <c r="P7" s="5">
        <f t="shared" si="4"/>
        <v>2.8999999999999986</v>
      </c>
      <c r="Q7" s="5">
        <f t="shared" si="5"/>
        <v>100</v>
      </c>
      <c r="R7" s="5" t="str">
        <f>IF(EXACT(D7,"XX"),"OK",IF(Q7=M7,"OK","FAULT"))</f>
        <v>FAULT</v>
      </c>
      <c r="S7" s="17" t="str">
        <f t="shared" si="7"/>
        <v>Valve is not open as per the requirement</v>
      </c>
    </row>
    <row r="8" spans="1:71" x14ac:dyDescent="0.25">
      <c r="A8" s="45"/>
      <c r="B8" s="2" t="s">
        <v>447</v>
      </c>
      <c r="C8" s="2" t="s">
        <v>3</v>
      </c>
      <c r="D8" s="2" t="str">
        <f t="shared" si="0"/>
        <v>CHECK</v>
      </c>
      <c r="E8" s="2" t="s">
        <v>7</v>
      </c>
      <c r="F8" s="2" t="s">
        <v>7</v>
      </c>
      <c r="G8" s="2" t="str">
        <f t="shared" si="1"/>
        <v>OK</v>
      </c>
      <c r="H8" s="2">
        <v>20.5</v>
      </c>
      <c r="I8" s="2" t="str">
        <f t="shared" si="2"/>
        <v>OK</v>
      </c>
      <c r="J8" s="2">
        <v>16</v>
      </c>
      <c r="K8" s="2">
        <v>-0.01</v>
      </c>
      <c r="L8" s="2">
        <v>16</v>
      </c>
      <c r="M8" s="2">
        <v>100</v>
      </c>
      <c r="N8" s="2">
        <v>89</v>
      </c>
      <c r="O8" s="2" t="str">
        <f t="shared" si="3"/>
        <v>FAULT</v>
      </c>
      <c r="P8" s="5">
        <f t="shared" si="4"/>
        <v>4.5</v>
      </c>
      <c r="Q8" s="5">
        <f t="shared" si="5"/>
        <v>100</v>
      </c>
      <c r="R8" s="5" t="str">
        <f t="shared" ref="R8:R12" si="8">IF(EXACT(D8,"XX"),"OK",IF(Q8=M8,"OK","FAULT"))</f>
        <v>OK</v>
      </c>
      <c r="S8" s="17" t="str">
        <f t="shared" si="7"/>
        <v>NONE</v>
      </c>
    </row>
    <row r="9" spans="1:71" x14ac:dyDescent="0.25">
      <c r="A9" s="45"/>
      <c r="B9" s="2" t="s">
        <v>448</v>
      </c>
      <c r="C9" s="2" t="s">
        <v>3</v>
      </c>
      <c r="D9" s="2" t="str">
        <f t="shared" si="0"/>
        <v>CHECK</v>
      </c>
      <c r="E9" s="2" t="s">
        <v>7</v>
      </c>
      <c r="F9" s="2" t="s">
        <v>7</v>
      </c>
      <c r="G9" s="2" t="str">
        <f t="shared" si="1"/>
        <v>OK</v>
      </c>
      <c r="H9" s="2">
        <v>25.8</v>
      </c>
      <c r="I9" s="2" t="str">
        <f t="shared" si="2"/>
        <v>OK</v>
      </c>
      <c r="J9" s="2">
        <v>14</v>
      </c>
      <c r="K9" s="2">
        <v>-0.01</v>
      </c>
      <c r="L9" s="2">
        <v>20</v>
      </c>
      <c r="M9" s="2">
        <v>100</v>
      </c>
      <c r="N9" s="2">
        <v>97</v>
      </c>
      <c r="O9" s="2" t="str">
        <f t="shared" si="3"/>
        <v>FAULT</v>
      </c>
      <c r="P9" s="5">
        <f t="shared" si="4"/>
        <v>5.8000000000000007</v>
      </c>
      <c r="Q9" s="5">
        <f t="shared" si="5"/>
        <v>100</v>
      </c>
      <c r="R9" s="5" t="str">
        <f t="shared" si="8"/>
        <v>OK</v>
      </c>
      <c r="S9" s="17" t="str">
        <f t="shared" si="7"/>
        <v>NONE</v>
      </c>
    </row>
    <row r="10" spans="1:71" ht="15.75" thickBot="1" x14ac:dyDescent="0.3">
      <c r="A10" s="36"/>
      <c r="B10" s="18" t="s">
        <v>449</v>
      </c>
      <c r="C10" s="19" t="str">
        <f>IF(EXACT(Sheet1!C14,"1"),"AUTO","MANUAL")</f>
        <v>AUTO</v>
      </c>
      <c r="D10" s="19" t="str">
        <f t="shared" si="0"/>
        <v>CHECK</v>
      </c>
      <c r="E10" s="19" t="str">
        <f>IF(EXACT(Sheet1!C19,"1"),"ON","OFF")</f>
        <v>ON</v>
      </c>
      <c r="F10" s="19" t="s">
        <v>7</v>
      </c>
      <c r="G10" s="19" t="str">
        <f t="shared" si="1"/>
        <v>OK</v>
      </c>
      <c r="H10" s="19">
        <f>Sheet1!C17</f>
        <v>23.17</v>
      </c>
      <c r="I10" s="19" t="str">
        <f t="shared" si="2"/>
        <v>OK</v>
      </c>
      <c r="J10" s="19">
        <f>Sheet1!C20</f>
        <v>100</v>
      </c>
      <c r="K10" s="19">
        <f>Sheet1!C21</f>
        <v>-0.03</v>
      </c>
      <c r="L10" s="19">
        <f>Sheet1!C18</f>
        <v>23.12</v>
      </c>
      <c r="M10" s="19">
        <f>Sheet1!C16</f>
        <v>29.22</v>
      </c>
      <c r="N10" s="19">
        <f>Sheet1!C15</f>
        <v>27.32</v>
      </c>
      <c r="O10" s="19" t="str">
        <f t="shared" si="3"/>
        <v>FAULT</v>
      </c>
      <c r="P10" s="20">
        <f t="shared" si="4"/>
        <v>5.0000000000000711E-2</v>
      </c>
      <c r="Q10" s="20">
        <f t="shared" si="5"/>
        <v>0</v>
      </c>
      <c r="R10" s="20" t="str">
        <f t="shared" si="8"/>
        <v>FAULT</v>
      </c>
      <c r="S10" s="21" t="str">
        <f t="shared" si="7"/>
        <v>Valve is open more than requirement</v>
      </c>
    </row>
    <row r="11" spans="1:71" x14ac:dyDescent="0.25">
      <c r="A11" s="46" t="s">
        <v>450</v>
      </c>
      <c r="B11" s="14" t="s">
        <v>434</v>
      </c>
      <c r="C11" s="14" t="s">
        <v>3</v>
      </c>
      <c r="D11" s="14" t="str">
        <f t="shared" si="0"/>
        <v>CHECK</v>
      </c>
      <c r="E11" s="14" t="s">
        <v>8</v>
      </c>
      <c r="F11" s="14" t="s">
        <v>7</v>
      </c>
      <c r="G11" s="14" t="str">
        <f t="shared" si="1"/>
        <v>FAULT</v>
      </c>
      <c r="H11" s="14">
        <v>30</v>
      </c>
      <c r="I11" s="14" t="str">
        <f t="shared" si="2"/>
        <v>OK</v>
      </c>
      <c r="J11" s="14">
        <v>20</v>
      </c>
      <c r="K11" s="14">
        <v>-0.02</v>
      </c>
      <c r="L11" s="14">
        <v>18</v>
      </c>
      <c r="M11" s="14">
        <v>100</v>
      </c>
      <c r="N11" s="14">
        <v>100</v>
      </c>
      <c r="O11" s="14" t="str">
        <f t="shared" si="3"/>
        <v>OK</v>
      </c>
      <c r="P11" s="15">
        <f t="shared" si="4"/>
        <v>12</v>
      </c>
      <c r="Q11" s="15">
        <f t="shared" si="5"/>
        <v>100</v>
      </c>
      <c r="R11" s="15" t="str">
        <f t="shared" si="8"/>
        <v>OK</v>
      </c>
      <c r="S11" s="16" t="str">
        <f t="shared" si="7"/>
        <v>NONE</v>
      </c>
    </row>
    <row r="12" spans="1:71" x14ac:dyDescent="0.25">
      <c r="A12" s="45"/>
      <c r="B12" s="2" t="s">
        <v>435</v>
      </c>
      <c r="C12" s="2" t="s">
        <v>4</v>
      </c>
      <c r="D12" s="2" t="str">
        <f t="shared" si="0"/>
        <v>XX</v>
      </c>
      <c r="E12" s="2" t="s">
        <v>7</v>
      </c>
      <c r="F12" s="2" t="s">
        <v>8</v>
      </c>
      <c r="G12" s="2" t="str">
        <f t="shared" si="1"/>
        <v>XX</v>
      </c>
      <c r="H12" s="2">
        <v>35</v>
      </c>
      <c r="I12" s="2" t="str">
        <f t="shared" si="2"/>
        <v>FAULT</v>
      </c>
      <c r="J12" s="2">
        <v>30</v>
      </c>
      <c r="K12" s="2">
        <v>-0.02</v>
      </c>
      <c r="L12" s="2">
        <v>20</v>
      </c>
      <c r="M12" s="2">
        <v>58</v>
      </c>
      <c r="N12" s="2">
        <v>58</v>
      </c>
      <c r="O12" s="2" t="str">
        <f t="shared" si="3"/>
        <v>OK</v>
      </c>
      <c r="P12" s="5">
        <f t="shared" si="4"/>
        <v>15</v>
      </c>
      <c r="Q12" s="5">
        <f t="shared" si="5"/>
        <v>100</v>
      </c>
      <c r="R12" s="5" t="str">
        <f t="shared" si="8"/>
        <v>OK</v>
      </c>
      <c r="S12" s="17" t="str">
        <f t="shared" si="7"/>
        <v>NONE</v>
      </c>
    </row>
    <row r="13" spans="1:71" x14ac:dyDescent="0.25">
      <c r="A13" s="45"/>
      <c r="B13" s="2" t="s">
        <v>436</v>
      </c>
      <c r="C13" s="2" t="s">
        <v>4</v>
      </c>
      <c r="D13" s="2" t="str">
        <f t="shared" ref="D13:D19" si="9">IF(EXACT(C13,"AUTO"),"CHECK","XX")</f>
        <v>XX</v>
      </c>
      <c r="E13" s="2" t="s">
        <v>8</v>
      </c>
      <c r="F13" s="2" t="s">
        <v>7</v>
      </c>
      <c r="G13" s="2" t="str">
        <f>IF(EXACT(D13,"CHECK"),IF(EXACT(E13,F13),"OK","FAULT"),"XX")</f>
        <v>XX</v>
      </c>
      <c r="H13" s="2">
        <v>16</v>
      </c>
      <c r="I13" s="2" t="str">
        <f>IF(EXACT(E13,"ON"),IF(H13&lt;27,"OK","FAULT"),IF(AND(H13&gt;21,H13&lt;31),"OK","FAULT"))</f>
        <v>FAULT</v>
      </c>
      <c r="J13" s="2">
        <v>80</v>
      </c>
      <c r="K13" s="2">
        <v>-0.02</v>
      </c>
      <c r="L13" s="2">
        <v>22</v>
      </c>
      <c r="M13" s="2">
        <v>80</v>
      </c>
      <c r="N13" s="2">
        <v>80</v>
      </c>
      <c r="O13" s="2" t="str">
        <f t="shared" si="3"/>
        <v>OK</v>
      </c>
      <c r="P13" s="5">
        <f>(H13-L13)</f>
        <v>-6</v>
      </c>
      <c r="Q13" s="5">
        <f>IF(P13&gt;1,100,IF(AND(P13&gt;0,P13=0),30*P13+50,IF(AND(P13&gt;-1,P13=-1),20*P13+50,0)))</f>
        <v>0</v>
      </c>
      <c r="R13" s="5" t="str">
        <f>IF(EXACT(D13,"XX"),"OK",IF(Q13=M13,"OK","FAULT"))</f>
        <v>OK</v>
      </c>
      <c r="S13" s="17" t="str">
        <f>IF(EXACT(R13,"FAULT"),IF(Q13&lt;M13,"Valve is open more than requirement","Valve is not open as per the requirement"),"NONE")</f>
        <v>NONE</v>
      </c>
    </row>
    <row r="14" spans="1:71" x14ac:dyDescent="0.25">
      <c r="A14" s="45"/>
      <c r="B14" s="10" t="s">
        <v>439</v>
      </c>
      <c r="C14" s="8" t="str">
        <f>IF(EXACT(Sheet1!C22,"1"),"AUTO","MANUAL")</f>
        <v>AUTO</v>
      </c>
      <c r="D14" s="8" t="str">
        <f t="shared" si="9"/>
        <v>CHECK</v>
      </c>
      <c r="E14" s="5" t="str">
        <f>IF(EXACT(Sheet1!C27,"1"),"ON","OFF")</f>
        <v>ON</v>
      </c>
      <c r="F14" s="8" t="s">
        <v>7</v>
      </c>
      <c r="G14" s="2" t="str">
        <f t="shared" ref="G14:G19" si="10">IF(EXACT(D14,"CHECK"),IF(EXACT(E14,F14),"OK","FAULT"),"XX")</f>
        <v>OK</v>
      </c>
      <c r="H14" s="5">
        <f>Sheet1!C25</f>
        <v>20.98</v>
      </c>
      <c r="I14" s="2" t="str">
        <f t="shared" ref="I14:I19" si="11">IF(EXACT(E14,"ON"),IF(H14&lt;27,"OK","FAULT"),IF(AND(H14&gt;21,H14&lt;31),"OK","FAULT"))</f>
        <v>OK</v>
      </c>
      <c r="J14" s="5">
        <f>Sheet1!C28</f>
        <v>60</v>
      </c>
      <c r="K14" s="5">
        <f>Sheet1!C29</f>
        <v>-0.02</v>
      </c>
      <c r="L14" s="5">
        <f>Sheet1!C26</f>
        <v>22.72</v>
      </c>
      <c r="M14" s="2">
        <v>80</v>
      </c>
      <c r="N14" s="5">
        <f>Sheet1!C23</f>
        <v>59.03</v>
      </c>
      <c r="O14" s="2" t="str">
        <f t="shared" si="3"/>
        <v>FAULT</v>
      </c>
      <c r="P14" s="5">
        <f t="shared" ref="P14:P19" si="12">(H14-L14)</f>
        <v>-1.7399999999999984</v>
      </c>
      <c r="Q14" s="5">
        <f t="shared" ref="Q14:Q19" si="13">IF(P14&gt;1,100,IF(AND(P14&gt;0,P14=0),30*P14+50,IF(AND(P14&gt;-1,P14=-1),20*P14+50,0)))</f>
        <v>0</v>
      </c>
      <c r="R14" s="5" t="str">
        <f t="shared" ref="R14:R19" si="14">IF(EXACT(D14,"XX"),"OK",IF(Q14=M14,"OK","FAULT"))</f>
        <v>FAULT</v>
      </c>
      <c r="S14" s="17" t="str">
        <f t="shared" ref="S14:S19" si="15">IF(EXACT(R14,"FAULT"),IF(Q14&lt;M14,"Valve is open more than requirement","Valve is not open as per the requirement"),"NONE")</f>
        <v>Valve is open more than requirement</v>
      </c>
    </row>
    <row r="15" spans="1:71" x14ac:dyDescent="0.25">
      <c r="A15" s="45"/>
      <c r="B15" s="10" t="s">
        <v>437</v>
      </c>
      <c r="C15" s="8" t="str">
        <f>IF(EXACT(Sheet1!C30,"1"),"AUTO","MANUAL")</f>
        <v>AUTO</v>
      </c>
      <c r="D15" s="8" t="str">
        <f t="shared" si="9"/>
        <v>CHECK</v>
      </c>
      <c r="E15" s="5" t="str">
        <f>IF(EXACT(Sheet1!C35,"1"),"ON","OFF")</f>
        <v>ON</v>
      </c>
      <c r="F15" s="8" t="s">
        <v>7</v>
      </c>
      <c r="G15" s="2" t="str">
        <f t="shared" si="10"/>
        <v>OK</v>
      </c>
      <c r="H15" s="5">
        <f>Sheet1!C33</f>
        <v>22.79</v>
      </c>
      <c r="I15" s="2" t="str">
        <f t="shared" si="11"/>
        <v>OK</v>
      </c>
      <c r="J15" s="5">
        <f>Sheet1!C36</f>
        <v>98.5</v>
      </c>
      <c r="K15" s="5">
        <f>Sheet1!C37</f>
        <v>-0.03</v>
      </c>
      <c r="L15" s="5">
        <f>Sheet1!C34</f>
        <v>24.94</v>
      </c>
      <c r="M15" s="2">
        <f>Sheet1!C32</f>
        <v>0</v>
      </c>
      <c r="N15" s="5">
        <f>Sheet1!C31</f>
        <v>0.45</v>
      </c>
      <c r="O15" s="2" t="str">
        <f t="shared" si="3"/>
        <v>FAULT</v>
      </c>
      <c r="P15" s="5">
        <f t="shared" si="12"/>
        <v>-2.1500000000000021</v>
      </c>
      <c r="Q15" s="5">
        <f t="shared" si="13"/>
        <v>0</v>
      </c>
      <c r="R15" s="5" t="str">
        <f t="shared" si="14"/>
        <v>OK</v>
      </c>
      <c r="S15" s="17" t="str">
        <f t="shared" si="15"/>
        <v>NONE</v>
      </c>
    </row>
    <row r="16" spans="1:71" x14ac:dyDescent="0.25">
      <c r="A16" s="45"/>
      <c r="B16" s="10" t="s">
        <v>438</v>
      </c>
      <c r="C16" s="8" t="str">
        <f>IF(EXACT(Sheet1!C38,"1"),"AUTO","MANUAL")</f>
        <v>AUTO</v>
      </c>
      <c r="D16" s="8" t="str">
        <f t="shared" si="9"/>
        <v>CHECK</v>
      </c>
      <c r="E16" s="5" t="str">
        <f>IF(EXACT(Sheet1!C43,"1"),"ON","OFF")</f>
        <v>ON</v>
      </c>
      <c r="F16" s="8" t="s">
        <v>7</v>
      </c>
      <c r="G16" s="2" t="str">
        <f t="shared" si="10"/>
        <v>OK</v>
      </c>
      <c r="H16" s="5">
        <f>Sheet1!C41</f>
        <v>22.89</v>
      </c>
      <c r="I16" s="2" t="str">
        <f t="shared" si="11"/>
        <v>OK</v>
      </c>
      <c r="J16" s="5">
        <f>Sheet1!C44</f>
        <v>100</v>
      </c>
      <c r="K16" s="5">
        <f>Sheet1!C45</f>
        <v>-0.04</v>
      </c>
      <c r="L16" s="5">
        <f>Sheet1!C42</f>
        <v>23.52</v>
      </c>
      <c r="M16" s="2">
        <f>Sheet1!C40</f>
        <v>0</v>
      </c>
      <c r="N16" s="5">
        <f>Sheet1!C39</f>
        <v>2.0099999999999998</v>
      </c>
      <c r="O16" s="2" t="str">
        <f t="shared" si="3"/>
        <v>FAULT</v>
      </c>
      <c r="P16" s="5">
        <f t="shared" si="12"/>
        <v>-0.62999999999999901</v>
      </c>
      <c r="Q16" s="5">
        <f t="shared" si="13"/>
        <v>0</v>
      </c>
      <c r="R16" s="5" t="str">
        <f t="shared" si="14"/>
        <v>OK</v>
      </c>
      <c r="S16" s="17" t="str">
        <f t="shared" si="15"/>
        <v>NONE</v>
      </c>
    </row>
    <row r="17" spans="1:19" x14ac:dyDescent="0.25">
      <c r="A17" s="45"/>
      <c r="B17" s="8" t="s">
        <v>440</v>
      </c>
      <c r="C17" s="8" t="str">
        <f>IF(EXACT(Sheet1!C25,"1"),"AUTO","MANUAL")</f>
        <v>MANUAL</v>
      </c>
      <c r="D17" s="8" t="str">
        <f t="shared" si="9"/>
        <v>XX</v>
      </c>
      <c r="E17" s="5" t="str">
        <f>IF(EXACT(Sheet1!C30,"1"),"ON","OFF")</f>
        <v>ON</v>
      </c>
      <c r="F17" s="8" t="s">
        <v>7</v>
      </c>
      <c r="G17" s="2" t="str">
        <f t="shared" si="10"/>
        <v>XX</v>
      </c>
      <c r="H17" s="5">
        <v>20</v>
      </c>
      <c r="I17" s="2" t="str">
        <f t="shared" si="11"/>
        <v>OK</v>
      </c>
      <c r="J17" s="5">
        <v>20</v>
      </c>
      <c r="K17" s="5">
        <v>-0.06</v>
      </c>
      <c r="L17" s="5">
        <v>20</v>
      </c>
      <c r="M17" s="2">
        <v>0</v>
      </c>
      <c r="N17" s="5">
        <v>0</v>
      </c>
      <c r="O17" s="2" t="str">
        <f t="shared" si="3"/>
        <v>OK</v>
      </c>
      <c r="P17" s="5">
        <f t="shared" si="12"/>
        <v>0</v>
      </c>
      <c r="Q17" s="5">
        <f t="shared" si="13"/>
        <v>0</v>
      </c>
      <c r="R17" s="5" t="str">
        <f t="shared" si="14"/>
        <v>OK</v>
      </c>
      <c r="S17" s="17" t="str">
        <f t="shared" si="15"/>
        <v>NONE</v>
      </c>
    </row>
    <row r="18" spans="1:19" x14ac:dyDescent="0.25">
      <c r="A18" s="45"/>
      <c r="B18" s="8" t="s">
        <v>441</v>
      </c>
      <c r="C18" s="8" t="str">
        <f>IF(EXACT(Sheet1!C26,"1"),"AUTO","MANUAL")</f>
        <v>MANUAL</v>
      </c>
      <c r="D18" s="8" t="str">
        <f t="shared" si="9"/>
        <v>XX</v>
      </c>
      <c r="E18" s="5" t="str">
        <f>IF(EXACT(Sheet1!C31,"1"),"ON","OFF")</f>
        <v>OFF</v>
      </c>
      <c r="F18" s="8" t="s">
        <v>7</v>
      </c>
      <c r="G18" s="2" t="str">
        <f t="shared" si="10"/>
        <v>XX</v>
      </c>
      <c r="H18" s="5">
        <v>10</v>
      </c>
      <c r="I18" s="2" t="str">
        <f t="shared" si="11"/>
        <v>FAULT</v>
      </c>
      <c r="J18" s="5">
        <v>46</v>
      </c>
      <c r="K18" s="5">
        <v>-0.06</v>
      </c>
      <c r="L18" s="5">
        <v>20</v>
      </c>
      <c r="M18" s="2">
        <v>0</v>
      </c>
      <c r="N18" s="5">
        <v>0</v>
      </c>
      <c r="O18" s="2" t="str">
        <f t="shared" si="3"/>
        <v>OK</v>
      </c>
      <c r="P18" s="5">
        <f t="shared" si="12"/>
        <v>-10</v>
      </c>
      <c r="Q18" s="5">
        <f t="shared" si="13"/>
        <v>0</v>
      </c>
      <c r="R18" s="5" t="str">
        <f t="shared" si="14"/>
        <v>OK</v>
      </c>
      <c r="S18" s="17" t="str">
        <f>IF(EXACT(R18,"FAULT"),IF(Q18&lt;M18,"Valve is open more than requirement","Valve is not open as per the requirement"),"NONE")</f>
        <v>NONE</v>
      </c>
    </row>
    <row r="19" spans="1:19" ht="15.75" thickBot="1" x14ac:dyDescent="0.3">
      <c r="A19" s="36"/>
      <c r="B19" s="22" t="s">
        <v>442</v>
      </c>
      <c r="C19" s="22" t="str">
        <f>IF(EXACT(Sheet1!C27,"1"),"AUTO","MANUAL")</f>
        <v>AUTO</v>
      </c>
      <c r="D19" s="22" t="str">
        <f t="shared" si="9"/>
        <v>CHECK</v>
      </c>
      <c r="E19" s="20" t="str">
        <f>IF(EXACT(Sheet1!C32,"1"),"ON","OFF")</f>
        <v>OFF</v>
      </c>
      <c r="F19" s="22" t="s">
        <v>7</v>
      </c>
      <c r="G19" s="19" t="str">
        <f t="shared" si="10"/>
        <v>FAULT</v>
      </c>
      <c r="H19" s="20">
        <v>25</v>
      </c>
      <c r="I19" s="19" t="str">
        <f t="shared" si="11"/>
        <v>OK</v>
      </c>
      <c r="J19" s="20">
        <v>32</v>
      </c>
      <c r="K19" s="20">
        <v>-0.06</v>
      </c>
      <c r="L19" s="20">
        <v>20</v>
      </c>
      <c r="M19" s="19">
        <v>100</v>
      </c>
      <c r="N19" s="20">
        <v>100</v>
      </c>
      <c r="O19" s="19" t="str">
        <f t="shared" si="3"/>
        <v>OK</v>
      </c>
      <c r="P19" s="20">
        <f t="shared" si="12"/>
        <v>5</v>
      </c>
      <c r="Q19" s="20">
        <f t="shared" si="13"/>
        <v>100</v>
      </c>
      <c r="R19" s="20" t="str">
        <f t="shared" si="14"/>
        <v>OK</v>
      </c>
      <c r="S19" s="21" t="str">
        <f t="shared" si="15"/>
        <v>NONE</v>
      </c>
    </row>
  </sheetData>
  <conditionalFormatting sqref="C2:C10">
    <cfRule type="containsText" dxfId="61" priority="42" operator="containsText" text="MANUAL">
      <formula>NOT(ISERROR(SEARCH("MANUAL",C2)))</formula>
    </cfRule>
    <cfRule type="containsText" dxfId="60" priority="43" operator="containsText" text="AUTO">
      <formula>NOT(ISERROR(SEARCH("AUTO",C2)))</formula>
    </cfRule>
  </conditionalFormatting>
  <conditionalFormatting sqref="C2:C1048576">
    <cfRule type="containsText" priority="23" operator="containsText" text="Auto/Manual Status">
      <formula>NOT(ISERROR(SEARCH("Auto/Manual Status",C2)))</formula>
    </cfRule>
    <cfRule type="containsText" dxfId="59" priority="24" operator="containsText" text="MANUAL">
      <formula>NOT(ISERROR(SEARCH("MANUAL",C2)))</formula>
    </cfRule>
    <cfRule type="containsText" priority="31" operator="containsText" text="Auto/Manual Status">
      <formula>NOT(ISERROR(SEARCH("Auto/Manual Status",C2)))</formula>
    </cfRule>
    <cfRule type="containsText" dxfId="58" priority="38" operator="containsText" text="Auto/Manual Status">
      <formula>NOT(ISERROR(SEARCH("Auto/Manual Status",C2)))</formula>
    </cfRule>
    <cfRule type="containsText" dxfId="57" priority="39" operator="containsText" text="Auto/Manual Status">
      <formula>NOT(ISERROR(SEARCH("Auto/Manual Status",C2)))</formula>
    </cfRule>
    <cfRule type="containsText" dxfId="56" priority="40" operator="containsText" text="Auto/Manual Status">
      <formula>NOT(ISERROR(SEARCH("Auto/Manual Status",C2)))</formula>
    </cfRule>
    <cfRule type="containsText" dxfId="55" priority="41" operator="containsText" text="Auto/Manual Status">
      <formula>NOT(ISERROR(SEARCH("Auto/Manual Status",C2)))</formula>
    </cfRule>
  </conditionalFormatting>
  <conditionalFormatting sqref="D2:D1048576">
    <cfRule type="containsText" dxfId="54" priority="25" operator="containsText" text="XX">
      <formula>NOT(ISERROR(SEARCH("XX",D2)))</formula>
    </cfRule>
    <cfRule type="containsText" dxfId="53" priority="35" operator="containsText" text="CHECK">
      <formula>NOT(ISERROR(SEARCH("CHECK",D2)))</formula>
    </cfRule>
    <cfRule type="containsText" priority="36" operator="containsText" text="Action">
      <formula>NOT(ISERROR(SEARCH("Action",D2)))</formula>
    </cfRule>
    <cfRule type="containsText" dxfId="52" priority="37" operator="containsText" text="XX">
      <formula>NOT(ISERROR(SEARCH("XX",D2)))</formula>
    </cfRule>
  </conditionalFormatting>
  <conditionalFormatting sqref="E15:E1048576 E1:E13">
    <cfRule type="containsText" dxfId="51" priority="27" operator="containsText" text="OFF">
      <formula>NOT(ISERROR(SEARCH("OFF",E1)))</formula>
    </cfRule>
    <cfRule type="containsText" dxfId="50" priority="32" operator="containsText" text="OFF">
      <formula>NOT(ISERROR(SEARCH("OFF",E1)))</formula>
    </cfRule>
    <cfRule type="containsText" dxfId="49" priority="33" operator="containsText" text="ON">
      <formula>NOT(ISERROR(SEARCH("ON",E1)))</formula>
    </cfRule>
    <cfRule type="containsText" priority="34" operator="containsText" text="STATUS">
      <formula>NOT(ISERROR(SEARCH("STATUS",E1)))</formula>
    </cfRule>
  </conditionalFormatting>
  <conditionalFormatting sqref="F1:F1048576">
    <cfRule type="containsText" dxfId="48" priority="26" operator="containsText" text="OFF">
      <formula>NOT(ISERROR(SEARCH("OFF",F1)))</formula>
    </cfRule>
    <cfRule type="containsText" dxfId="47" priority="28" operator="containsText" text="OFF">
      <formula>NOT(ISERROR(SEARCH("OFF",F1)))</formula>
    </cfRule>
    <cfRule type="containsText" dxfId="46" priority="29" operator="containsText" text="ON">
      <formula>NOT(ISERROR(SEARCH("ON",F1)))</formula>
    </cfRule>
    <cfRule type="containsText" priority="30" operator="containsText" text="COMMAND">
      <formula>NOT(ISERROR(SEARCH("COMMAND",F1)))</formula>
    </cfRule>
  </conditionalFormatting>
  <conditionalFormatting sqref="G2:G1048576">
    <cfRule type="containsText" dxfId="45" priority="20" operator="containsText" text="FAULT">
      <formula>NOT(ISERROR(SEARCH("FAULT",G2)))</formula>
    </cfRule>
    <cfRule type="containsText" dxfId="44" priority="21" operator="containsText" text="XX">
      <formula>NOT(ISERROR(SEARCH("XX",G2)))</formula>
    </cfRule>
    <cfRule type="containsText" dxfId="43" priority="22" operator="containsText" text="OK">
      <formula>NOT(ISERROR(SEARCH("OK",G2)))</formula>
    </cfRule>
  </conditionalFormatting>
  <conditionalFormatting sqref="I20:K1048576 I1:J1 I5:J5 I14:I19 R1:R1048576 I2:K4 I6:K13 J15:K19 L17:L19">
    <cfRule type="containsText" dxfId="42" priority="18" operator="containsText" text="FAULT">
      <formula>NOT(ISERROR(SEARCH("FAULT",I1)))</formula>
    </cfRule>
    <cfRule type="containsText" dxfId="41" priority="19" operator="containsText" text="OK">
      <formula>NOT(ISERROR(SEARCH("OK",I1)))</formula>
    </cfRule>
  </conditionalFormatting>
  <conditionalFormatting sqref="S1:S1048576">
    <cfRule type="containsText" dxfId="40" priority="14" operator="containsText" text="Valve">
      <formula>NOT(ISERROR(SEARCH("Valve",S1)))</formula>
    </cfRule>
    <cfRule type="containsText" dxfId="39" priority="15" operator="containsText" text="NONE">
      <formula>NOT(ISERROR(SEARCH("NONE",S1)))</formula>
    </cfRule>
  </conditionalFormatting>
  <conditionalFormatting sqref="Q1:Q1048576">
    <cfRule type="iconSet" priority="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20:O1048576 M1:O13 O14:O19 N15:O19 M14:M19">
    <cfRule type="iconSet" priority="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:C1048576">
    <cfRule type="containsText" dxfId="38" priority="6" operator="containsText" text="Auto">
      <formula>NOT(ISERROR(SEARCH("Auto",C2)))</formula>
    </cfRule>
  </conditionalFormatting>
  <conditionalFormatting sqref="O1:O1048576">
    <cfRule type="containsText" dxfId="37" priority="4" operator="containsText" text="FAULT">
      <formula>NOT(ISERROR(SEARCH("FAULT",O1)))</formula>
    </cfRule>
    <cfRule type="containsText" dxfId="36" priority="5" operator="containsText" text="OK">
      <formula>NOT(ISERROR(SEARCH("OK",O1)))</formula>
    </cfRule>
  </conditionalFormatting>
  <conditionalFormatting sqref="E1:E1048576">
    <cfRule type="containsText" dxfId="35" priority="1" operator="containsText" text="OFF">
      <formula>NOT(ISERROR(SEARCH("OFF",E1)))</formula>
    </cfRule>
    <cfRule type="containsText" dxfId="34" priority="2" operator="containsText" text="OFF">
      <formula>NOT(ISERROR(SEARCH("OFF",E1)))</formula>
    </cfRule>
    <cfRule type="containsText" dxfId="33" priority="3" operator="containsText" text="ON">
      <formula>NOT(ISERROR(SEARCH("ON",E1)))</formula>
    </cfRule>
  </conditionalFormatting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2031-38FF-4077-B7A2-CC19779F4FC6}">
  <dimension ref="A1:C3"/>
  <sheetViews>
    <sheetView workbookViewId="0">
      <selection activeCell="C9" sqref="C9"/>
    </sheetView>
  </sheetViews>
  <sheetFormatPr defaultRowHeight="15" x14ac:dyDescent="0.25"/>
  <cols>
    <col min="1" max="1" width="32.42578125" customWidth="1"/>
  </cols>
  <sheetData>
    <row r="1" spans="1:3" ht="15.75" thickBot="1" x14ac:dyDescent="0.3">
      <c r="A1" s="43" t="s">
        <v>18</v>
      </c>
      <c r="B1" s="44" t="s">
        <v>466</v>
      </c>
      <c r="C1" s="44" t="s">
        <v>467</v>
      </c>
    </row>
    <row r="2" spans="1:3" x14ac:dyDescent="0.25">
      <c r="A2" s="41" t="s">
        <v>430</v>
      </c>
      <c r="B2" s="39">
        <f>Sheet1!C3</f>
        <v>40.799999999999997</v>
      </c>
      <c r="C2" s="13" t="str">
        <f>IF(AND(B2&gt;15,B2&lt;45),"OK","FAULT")</f>
        <v>OK</v>
      </c>
    </row>
    <row r="3" spans="1:3" ht="15.75" thickBot="1" x14ac:dyDescent="0.3">
      <c r="A3" s="42" t="s">
        <v>431</v>
      </c>
      <c r="B3" s="40">
        <f>Sheet1!C4</f>
        <v>35.06</v>
      </c>
      <c r="C3" s="7" t="str">
        <f>IF(AND(B3&gt;40,B3&lt;100),"OK","FAULT")</f>
        <v>FAULT</v>
      </c>
    </row>
  </sheetData>
  <conditionalFormatting sqref="C1:C1048576">
    <cfRule type="containsText" dxfId="32" priority="1" operator="containsText" text="FAULT">
      <formula>NOT(ISERROR(SEARCH("FAULT",C1)))</formula>
    </cfRule>
    <cfRule type="containsText" dxfId="31" priority="2" operator="containsText" text="OK">
      <formula>NOT(ISERROR(SEARCH("OK",C1)))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FE8-DDE8-455C-9F36-C2A7F98D2DA8}">
  <dimension ref="A1:R13"/>
  <sheetViews>
    <sheetView workbookViewId="0">
      <selection activeCell="G13" sqref="G13"/>
    </sheetView>
  </sheetViews>
  <sheetFormatPr defaultRowHeight="15" x14ac:dyDescent="0.25"/>
  <cols>
    <col min="1" max="1" width="17.85546875" customWidth="1"/>
    <col min="2" max="2" width="17.28515625" customWidth="1"/>
    <col min="3" max="3" width="12.5703125" customWidth="1"/>
    <col min="4" max="4" width="12" customWidth="1"/>
    <col min="5" max="5" width="12.140625" customWidth="1"/>
    <col min="6" max="6" width="11.5703125" customWidth="1"/>
    <col min="7" max="7" width="12.28515625" customWidth="1"/>
    <col min="8" max="8" width="10.42578125" customWidth="1"/>
    <col min="9" max="9" width="10.28515625" customWidth="1"/>
    <col min="10" max="10" width="11.5703125" bestFit="1" customWidth="1"/>
    <col min="11" max="11" width="11.85546875" customWidth="1"/>
    <col min="12" max="12" width="10.28515625" customWidth="1"/>
    <col min="13" max="13" width="10.42578125" customWidth="1"/>
  </cols>
  <sheetData>
    <row r="1" spans="1:18" ht="45.75" thickBot="1" x14ac:dyDescent="0.3">
      <c r="A1" s="37" t="s">
        <v>0</v>
      </c>
      <c r="B1" s="37" t="s">
        <v>18</v>
      </c>
      <c r="C1" s="37" t="s">
        <v>19</v>
      </c>
      <c r="D1" s="27" t="s">
        <v>20</v>
      </c>
      <c r="E1" s="37" t="s">
        <v>30</v>
      </c>
      <c r="F1" s="37" t="s">
        <v>31</v>
      </c>
      <c r="G1" s="37" t="s">
        <v>32</v>
      </c>
      <c r="H1" s="37" t="s">
        <v>21</v>
      </c>
      <c r="I1" s="37" t="s">
        <v>22</v>
      </c>
      <c r="J1" s="37" t="s">
        <v>15</v>
      </c>
      <c r="K1" s="37" t="s">
        <v>23</v>
      </c>
      <c r="L1" s="37" t="s">
        <v>24</v>
      </c>
      <c r="M1" s="37" t="s">
        <v>25</v>
      </c>
      <c r="N1" s="1"/>
      <c r="O1" s="1"/>
      <c r="P1" s="1"/>
      <c r="Q1" s="1"/>
      <c r="R1" s="1"/>
    </row>
    <row r="2" spans="1:18" x14ac:dyDescent="0.25">
      <c r="A2" s="33" t="s">
        <v>26</v>
      </c>
      <c r="B2" s="14" t="s">
        <v>27</v>
      </c>
      <c r="C2" s="14" t="s">
        <v>8</v>
      </c>
      <c r="D2" s="14" t="s">
        <v>8</v>
      </c>
      <c r="E2" s="14" t="s">
        <v>8</v>
      </c>
      <c r="F2" s="14" t="str">
        <f>IF(EXACT(C2,D2),"OK","FAULT")</f>
        <v>OK</v>
      </c>
      <c r="G2" s="14" t="str">
        <f>IF(EXACT(C2,E2),"OK","FAULT")</f>
        <v>OK</v>
      </c>
      <c r="H2" s="14">
        <v>10</v>
      </c>
      <c r="I2" s="14">
        <v>4</v>
      </c>
      <c r="J2" s="14">
        <f>(H2-I2)</f>
        <v>6</v>
      </c>
      <c r="K2" s="14" t="str">
        <f>IF(AND(OR(H2&gt;12,H2=12),OR(H2&lt;14,H2=14)),"OK","FAULT")</f>
        <v>FAULT</v>
      </c>
      <c r="L2" s="14" t="str">
        <f>IF(AND(OR(I2&gt;6,I2=6),OR(I2&lt;10,I2=10)),"OK","FAULT")</f>
        <v>FAULT</v>
      </c>
      <c r="M2" s="23" t="str">
        <f>IF(AND(OR(J2&gt;4,J2=4),OR(J2&lt;5,J2=5)),"OK","FAULT")</f>
        <v>FAULT</v>
      </c>
      <c r="N2" s="1"/>
      <c r="O2" s="1"/>
      <c r="P2" s="1"/>
      <c r="Q2" s="1"/>
      <c r="R2" s="1"/>
    </row>
    <row r="3" spans="1:18" x14ac:dyDescent="0.25">
      <c r="A3" s="34"/>
      <c r="B3" s="2" t="s">
        <v>28</v>
      </c>
      <c r="C3" s="2" t="s">
        <v>7</v>
      </c>
      <c r="D3" s="2" t="s">
        <v>8</v>
      </c>
      <c r="E3" s="2" t="s">
        <v>8</v>
      </c>
      <c r="F3" s="2" t="str">
        <f t="shared" ref="F3:F6" si="0">IF(EXACT(C3,D3),"OK","FAULT")</f>
        <v>FAULT</v>
      </c>
      <c r="G3" s="2" t="str">
        <f t="shared" ref="G3:G6" si="1">IF(EXACT(C3,E3),"OK","FAULT")</f>
        <v>FAULT</v>
      </c>
      <c r="H3" s="2">
        <v>12</v>
      </c>
      <c r="I3" s="2">
        <v>3</v>
      </c>
      <c r="J3" s="2">
        <f t="shared" ref="J3:J4" si="2">(H3-I3)</f>
        <v>9</v>
      </c>
      <c r="K3" s="2" t="str">
        <f t="shared" ref="K3:K4" si="3">IF(AND(OR(H3&gt;12,H3=12),OR(H3&lt;14,H3=14)),"OK","FAULT")</f>
        <v>OK</v>
      </c>
      <c r="L3" s="2" t="str">
        <f t="shared" ref="L3:L4" si="4">IF(AND(OR(I3&gt;6,I3=6),OR(I3&lt;10,I3=10)),"OK","FAULT")</f>
        <v>FAULT</v>
      </c>
      <c r="M3" s="24" t="str">
        <f t="shared" ref="M3:M4" si="5">IF(AND(OR(J3&gt;4,J3=4),OR(J3&lt;5,J3=5)),"OK","FAULT")</f>
        <v>FAULT</v>
      </c>
      <c r="N3" s="1"/>
      <c r="O3" s="1"/>
      <c r="P3" s="1"/>
      <c r="Q3" s="1"/>
      <c r="R3" s="1"/>
    </row>
    <row r="4" spans="1:18" x14ac:dyDescent="0.25">
      <c r="A4" s="34"/>
      <c r="B4" s="2" t="s">
        <v>29</v>
      </c>
      <c r="C4" s="2" t="s">
        <v>8</v>
      </c>
      <c r="D4" s="2" t="s">
        <v>8</v>
      </c>
      <c r="E4" s="2" t="s">
        <v>8</v>
      </c>
      <c r="F4" s="2" t="str">
        <f t="shared" si="0"/>
        <v>OK</v>
      </c>
      <c r="G4" s="2" t="str">
        <f t="shared" si="1"/>
        <v>OK</v>
      </c>
      <c r="H4" s="2">
        <v>11</v>
      </c>
      <c r="I4" s="2">
        <v>7</v>
      </c>
      <c r="J4" s="2">
        <f t="shared" si="2"/>
        <v>4</v>
      </c>
      <c r="K4" s="2" t="str">
        <f t="shared" si="3"/>
        <v>FAULT</v>
      </c>
      <c r="L4" s="2" t="str">
        <f t="shared" si="4"/>
        <v>OK</v>
      </c>
      <c r="M4" s="24" t="str">
        <f t="shared" si="5"/>
        <v>OK</v>
      </c>
      <c r="N4" s="1"/>
      <c r="O4" s="1"/>
      <c r="P4" s="1"/>
      <c r="Q4" s="1"/>
      <c r="R4" s="1"/>
    </row>
    <row r="5" spans="1:18" x14ac:dyDescent="0.25">
      <c r="A5" s="34"/>
      <c r="B5" s="2" t="s">
        <v>42</v>
      </c>
      <c r="C5" s="2" t="s">
        <v>7</v>
      </c>
      <c r="D5" s="2" t="s">
        <v>8</v>
      </c>
      <c r="E5" s="2" t="s">
        <v>7</v>
      </c>
      <c r="F5" s="2" t="str">
        <f t="shared" si="0"/>
        <v>FAULT</v>
      </c>
      <c r="G5" s="2" t="str">
        <f t="shared" si="1"/>
        <v>OK</v>
      </c>
      <c r="H5" s="2">
        <v>15</v>
      </c>
      <c r="I5" s="2">
        <v>7</v>
      </c>
      <c r="J5" s="2">
        <f t="shared" ref="J5:J6" si="6">(H5-I5)</f>
        <v>8</v>
      </c>
      <c r="K5" s="2" t="str">
        <f t="shared" ref="K5:K6" si="7">IF(AND(OR(H5&gt;12,H5=12),OR(H5&lt;14,H5=14)),"OK","FAULT")</f>
        <v>FAULT</v>
      </c>
      <c r="L5" s="2" t="str">
        <f t="shared" ref="L5:L6" si="8">IF(AND(OR(I5&gt;6,I5=6),OR(I5&lt;10,I5=10)),"OK","FAULT")</f>
        <v>OK</v>
      </c>
      <c r="M5" s="24" t="str">
        <f t="shared" ref="M5:M6" si="9">IF(AND(OR(J5&gt;4,J5=4),OR(J5&lt;5,J5=5)),"OK","FAULT")</f>
        <v>FAULT</v>
      </c>
      <c r="N5" s="1"/>
      <c r="O5" s="1"/>
      <c r="P5" s="1"/>
      <c r="Q5" s="1"/>
      <c r="R5" s="1"/>
    </row>
    <row r="6" spans="1:18" ht="15.75" thickBot="1" x14ac:dyDescent="0.3">
      <c r="A6" s="38"/>
      <c r="B6" s="19" t="s">
        <v>43</v>
      </c>
      <c r="C6" s="19" t="s">
        <v>7</v>
      </c>
      <c r="D6" s="19" t="s">
        <v>7</v>
      </c>
      <c r="E6" s="19" t="s">
        <v>8</v>
      </c>
      <c r="F6" s="19" t="str">
        <f t="shared" si="0"/>
        <v>OK</v>
      </c>
      <c r="G6" s="19" t="str">
        <f t="shared" si="1"/>
        <v>FAULT</v>
      </c>
      <c r="H6" s="19">
        <v>12</v>
      </c>
      <c r="I6" s="19">
        <v>5</v>
      </c>
      <c r="J6" s="19">
        <f t="shared" si="6"/>
        <v>7</v>
      </c>
      <c r="K6" s="19" t="str">
        <f t="shared" si="7"/>
        <v>OK</v>
      </c>
      <c r="L6" s="19" t="str">
        <f t="shared" si="8"/>
        <v>FAULT</v>
      </c>
      <c r="M6" s="25" t="str">
        <f t="shared" si="9"/>
        <v>FAULT</v>
      </c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</sheetData>
  <conditionalFormatting sqref="C2:C1048576">
    <cfRule type="containsText" dxfId="30" priority="24" operator="containsText" text="ON">
      <formula>NOT(ISERROR(SEARCH("ON",C2)))</formula>
    </cfRule>
    <cfRule type="containsText" dxfId="29" priority="27" operator="containsText" text="OFF">
      <formula>NOT(ISERROR(SEARCH("OFF",C2)))</formula>
    </cfRule>
  </conditionalFormatting>
  <conditionalFormatting sqref="D2:D1048576">
    <cfRule type="containsText" dxfId="28" priority="23" operator="containsText" text="ON">
      <formula>NOT(ISERROR(SEARCH("ON",D2)))</formula>
    </cfRule>
    <cfRule type="containsText" dxfId="27" priority="26" operator="containsText" text="OFF">
      <formula>NOT(ISERROR(SEARCH("OFF",D2)))</formula>
    </cfRule>
  </conditionalFormatting>
  <conditionalFormatting sqref="E2:E1048576">
    <cfRule type="containsText" dxfId="26" priority="22" operator="containsText" text="ON">
      <formula>NOT(ISERROR(SEARCH("ON",E2)))</formula>
    </cfRule>
    <cfRule type="containsText" dxfId="25" priority="25" operator="containsText" text="OFF">
      <formula>NOT(ISERROR(SEARCH("OFF",E2)))</formula>
    </cfRule>
  </conditionalFormatting>
  <conditionalFormatting sqref="F2:F1048576">
    <cfRule type="containsText" dxfId="24" priority="20" operator="containsText" text="FAULT">
      <formula>NOT(ISERROR(SEARCH("FAULT",F2)))</formula>
    </cfRule>
    <cfRule type="containsText" dxfId="23" priority="21" operator="containsText" text="OK">
      <formula>NOT(ISERROR(SEARCH("OK",F2)))</formula>
    </cfRule>
  </conditionalFormatting>
  <conditionalFormatting sqref="G2:G1048576">
    <cfRule type="containsText" dxfId="22" priority="18" operator="containsText" text="FAULT">
      <formula>NOT(ISERROR(SEARCH("FAULT",G2)))</formula>
    </cfRule>
    <cfRule type="containsText" dxfId="21" priority="19" operator="containsText" text="OK">
      <formula>NOT(ISERROR(SEARCH("OK",G2)))</formula>
    </cfRule>
  </conditionalFormatting>
  <conditionalFormatting sqref="K2:K1048576">
    <cfRule type="containsText" dxfId="20" priority="16" operator="containsText" text="FAULT">
      <formula>NOT(ISERROR(SEARCH("FAULT",K2)))</formula>
    </cfRule>
    <cfRule type="containsText" dxfId="19" priority="17" operator="containsText" text="OK">
      <formula>NOT(ISERROR(SEARCH("OK",K2)))</formula>
    </cfRule>
  </conditionalFormatting>
  <conditionalFormatting sqref="L2:L1048576">
    <cfRule type="containsText" dxfId="18" priority="14" operator="containsText" text="FAULT">
      <formula>NOT(ISERROR(SEARCH("FAULT",L2)))</formula>
    </cfRule>
    <cfRule type="containsText" dxfId="17" priority="15" operator="containsText" text="OK">
      <formula>NOT(ISERROR(SEARCH("OK",L2)))</formula>
    </cfRule>
  </conditionalFormatting>
  <conditionalFormatting sqref="M2:M1048576">
    <cfRule type="containsText" dxfId="16" priority="12" operator="containsText" text="FAULT">
      <formula>NOT(ISERROR(SEARCH("FAULT",M2)))</formula>
    </cfRule>
    <cfRule type="containsText" dxfId="15" priority="13" operator="containsText" text="OK">
      <formula>NOT(ISERROR(SEARCH("OK",M2)))</formula>
    </cfRule>
  </conditionalFormatting>
  <conditionalFormatting sqref="H2:H6">
    <cfRule type="cellIs" dxfId="14" priority="9" operator="between">
      <formula>12</formula>
      <formula>14</formula>
    </cfRule>
    <cfRule type="cellIs" dxfId="13" priority="10" operator="lessThan">
      <formula>12</formula>
    </cfRule>
    <cfRule type="cellIs" dxfId="12" priority="11" operator="greaterThan">
      <formula>14</formula>
    </cfRule>
  </conditionalFormatting>
  <conditionalFormatting sqref="I2:I6">
    <cfRule type="cellIs" dxfId="11" priority="4" operator="lessThan">
      <formula>6</formula>
    </cfRule>
    <cfRule type="cellIs" dxfId="10" priority="5" operator="greaterThan">
      <formula>10</formula>
    </cfRule>
    <cfRule type="cellIs" dxfId="9" priority="6" operator="greaterThan">
      <formula>10</formula>
    </cfRule>
    <cfRule type="cellIs" dxfId="8" priority="7" operator="lessThan">
      <formula>6</formula>
    </cfRule>
    <cfRule type="cellIs" dxfId="7" priority="8" operator="between">
      <formula>6</formula>
      <formula>10</formula>
    </cfRule>
  </conditionalFormatting>
  <conditionalFormatting sqref="J2:J6">
    <cfRule type="cellIs" dxfId="6" priority="1" operator="greaterThan">
      <formula>5</formula>
    </cfRule>
    <cfRule type="cellIs" dxfId="5" priority="2" operator="lessThan">
      <formula>4</formula>
    </cfRule>
    <cfRule type="cellIs" dxfId="4" priority="3" operator="between">
      <formula>4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B73D-1EA3-4F1D-AA03-162D54C6794F}">
  <dimension ref="A1:L11"/>
  <sheetViews>
    <sheetView workbookViewId="0">
      <selection activeCell="E6" sqref="E6"/>
    </sheetView>
  </sheetViews>
  <sheetFormatPr defaultRowHeight="15" x14ac:dyDescent="0.25"/>
  <cols>
    <col min="1" max="1" width="17.42578125" customWidth="1"/>
    <col min="2" max="2" width="16.42578125" customWidth="1"/>
    <col min="3" max="3" width="16.140625" customWidth="1"/>
  </cols>
  <sheetData>
    <row r="1" spans="1:12" ht="30.75" thickBot="1" x14ac:dyDescent="0.3">
      <c r="A1" s="37" t="s">
        <v>0</v>
      </c>
      <c r="B1" s="37" t="s">
        <v>18</v>
      </c>
      <c r="C1" s="37" t="s">
        <v>41</v>
      </c>
      <c r="D1" s="1"/>
      <c r="E1" s="1"/>
      <c r="F1" s="1"/>
      <c r="G1" s="1"/>
      <c r="H1" s="1"/>
      <c r="I1" s="4"/>
      <c r="J1" s="4"/>
      <c r="K1" s="4"/>
      <c r="L1" s="4"/>
    </row>
    <row r="2" spans="1:12" x14ac:dyDescent="0.25">
      <c r="A2" s="33" t="s">
        <v>26</v>
      </c>
      <c r="B2" s="2" t="s">
        <v>33</v>
      </c>
      <c r="C2" s="24" t="s">
        <v>8</v>
      </c>
      <c r="D2" s="1"/>
      <c r="E2" s="1"/>
      <c r="F2" s="1"/>
      <c r="G2" s="1"/>
      <c r="H2" s="1"/>
      <c r="I2" s="4"/>
      <c r="J2" s="4"/>
      <c r="K2" s="4"/>
      <c r="L2" s="4"/>
    </row>
    <row r="3" spans="1:12" x14ac:dyDescent="0.25">
      <c r="A3" s="34"/>
      <c r="B3" s="2" t="s">
        <v>34</v>
      </c>
      <c r="C3" s="24" t="s">
        <v>8</v>
      </c>
      <c r="D3" s="1"/>
      <c r="E3" s="1"/>
      <c r="F3" s="1"/>
      <c r="G3" s="1"/>
      <c r="H3" s="1"/>
      <c r="I3" s="4"/>
      <c r="J3" s="4"/>
      <c r="K3" s="4"/>
      <c r="L3" s="4"/>
    </row>
    <row r="4" spans="1:12" x14ac:dyDescent="0.25">
      <c r="A4" s="34"/>
      <c r="B4" s="2" t="s">
        <v>35</v>
      </c>
      <c r="C4" s="24" t="s">
        <v>8</v>
      </c>
      <c r="D4" s="1"/>
      <c r="E4" s="1"/>
      <c r="F4" s="1"/>
      <c r="G4" s="1"/>
      <c r="H4" s="1"/>
      <c r="I4" s="4"/>
      <c r="J4" s="4"/>
      <c r="K4" s="4"/>
      <c r="L4" s="4"/>
    </row>
    <row r="5" spans="1:12" x14ac:dyDescent="0.25">
      <c r="A5" s="34"/>
      <c r="B5" s="2" t="s">
        <v>36</v>
      </c>
      <c r="C5" s="24" t="s">
        <v>8</v>
      </c>
      <c r="D5" s="1"/>
      <c r="E5" s="1"/>
      <c r="F5" s="1"/>
      <c r="G5" s="1"/>
      <c r="H5" s="1"/>
      <c r="I5" s="4"/>
      <c r="J5" s="4"/>
      <c r="K5" s="4"/>
      <c r="L5" s="4"/>
    </row>
    <row r="6" spans="1:12" x14ac:dyDescent="0.25">
      <c r="A6" s="34"/>
      <c r="B6" s="2" t="s">
        <v>37</v>
      </c>
      <c r="C6" s="24" t="s">
        <v>8</v>
      </c>
      <c r="D6" s="1"/>
      <c r="E6" s="1"/>
      <c r="F6" s="1"/>
      <c r="G6" s="1"/>
      <c r="H6" s="1"/>
      <c r="I6" s="4"/>
      <c r="J6" s="4"/>
      <c r="K6" s="4"/>
      <c r="L6" s="4"/>
    </row>
    <row r="7" spans="1:12" x14ac:dyDescent="0.25">
      <c r="A7" s="34"/>
      <c r="B7" s="2" t="s">
        <v>38</v>
      </c>
      <c r="C7" s="24" t="s">
        <v>8</v>
      </c>
      <c r="D7" s="1"/>
      <c r="E7" s="1"/>
      <c r="F7" s="1"/>
      <c r="G7" s="1"/>
      <c r="H7" s="1"/>
      <c r="I7" s="4"/>
      <c r="J7" s="4"/>
      <c r="K7" s="4"/>
      <c r="L7" s="4"/>
    </row>
    <row r="8" spans="1:12" x14ac:dyDescent="0.25">
      <c r="A8" s="34"/>
      <c r="B8" s="2" t="s">
        <v>39</v>
      </c>
      <c r="C8" s="24" t="s">
        <v>8</v>
      </c>
      <c r="D8" s="1"/>
      <c r="E8" s="1"/>
      <c r="F8" s="1"/>
      <c r="G8" s="1"/>
      <c r="H8" s="1"/>
      <c r="I8" s="4"/>
      <c r="J8" s="4"/>
      <c r="K8" s="4"/>
      <c r="L8" s="4"/>
    </row>
    <row r="9" spans="1:12" x14ac:dyDescent="0.25">
      <c r="A9" s="34"/>
      <c r="B9" s="2" t="s">
        <v>40</v>
      </c>
      <c r="C9" s="24" t="s">
        <v>8</v>
      </c>
      <c r="D9" s="1"/>
      <c r="E9" s="1"/>
      <c r="F9" s="1"/>
      <c r="G9" s="1"/>
      <c r="H9" s="1"/>
      <c r="I9" s="4"/>
      <c r="J9" s="4"/>
      <c r="K9" s="4"/>
      <c r="L9" s="4"/>
    </row>
    <row r="10" spans="1:12" x14ac:dyDescent="0.25">
      <c r="A10" s="35"/>
      <c r="B10" s="2" t="s">
        <v>44</v>
      </c>
      <c r="C10" s="24" t="s">
        <v>7</v>
      </c>
      <c r="D10" s="4"/>
      <c r="E10" s="4"/>
      <c r="F10" s="4"/>
      <c r="G10" s="4"/>
      <c r="H10" s="4"/>
      <c r="I10" s="4"/>
      <c r="J10" s="4"/>
      <c r="K10" s="4"/>
      <c r="L10" s="4"/>
    </row>
    <row r="11" spans="1:12" ht="15.75" thickBot="1" x14ac:dyDescent="0.3">
      <c r="A11" s="36"/>
      <c r="B11" s="19" t="s">
        <v>45</v>
      </c>
      <c r="C11" s="25" t="s">
        <v>8</v>
      </c>
    </row>
  </sheetData>
  <conditionalFormatting sqref="C1:C1048576">
    <cfRule type="containsText" dxfId="3" priority="1" operator="containsText" text="OFF">
      <formula>NOT(ISERROR(SEARCH("OFF",C1)))</formula>
    </cfRule>
    <cfRule type="containsText" dxfId="2" priority="2" operator="containsText" text="ON">
      <formula>NOT(ISERROR(SEARCH("ON",C1)))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017A-5B65-48BF-A738-0AA429FBC156}">
  <dimension ref="A1:E7"/>
  <sheetViews>
    <sheetView tabSelected="1" workbookViewId="0">
      <selection activeCell="C13" sqref="C13"/>
    </sheetView>
  </sheetViews>
  <sheetFormatPr defaultRowHeight="15" x14ac:dyDescent="0.25"/>
  <cols>
    <col min="1" max="1" width="13.7109375" customWidth="1"/>
    <col min="2" max="2" width="23.5703125" customWidth="1"/>
    <col min="3" max="3" width="16.7109375" customWidth="1"/>
    <col min="4" max="4" width="14.5703125" customWidth="1"/>
    <col min="5" max="5" width="15.85546875" customWidth="1"/>
  </cols>
  <sheetData>
    <row r="1" spans="1:5" ht="15.75" thickBot="1" x14ac:dyDescent="0.3">
      <c r="A1" s="28" t="s">
        <v>18</v>
      </c>
      <c r="B1" s="29" t="s">
        <v>456</v>
      </c>
      <c r="C1" s="29" t="s">
        <v>457</v>
      </c>
      <c r="D1" s="30" t="s">
        <v>458</v>
      </c>
      <c r="E1" s="12"/>
    </row>
    <row r="2" spans="1:5" x14ac:dyDescent="0.25">
      <c r="A2" s="31" t="s">
        <v>459</v>
      </c>
      <c r="B2" s="5" t="str">
        <f>IF(EXACT(Sheet1!C56,"1"),"ON","OFF")</f>
        <v>ON</v>
      </c>
      <c r="C2" s="5">
        <f>Sheet1!C51</f>
        <v>165</v>
      </c>
      <c r="D2" s="17">
        <f>Sheet1!C55</f>
        <v>143</v>
      </c>
    </row>
    <row r="3" spans="1:5" ht="15.75" thickBot="1" x14ac:dyDescent="0.3">
      <c r="A3" s="32" t="s">
        <v>460</v>
      </c>
      <c r="B3" s="20" t="str">
        <f>IF(EXACT(Sheet1!C62,"1"),"ON","OFF")</f>
        <v>ON</v>
      </c>
      <c r="C3" s="20">
        <f>Sheet1!C57</f>
        <v>145.5</v>
      </c>
      <c r="D3" s="21">
        <f>Sheet1!C61</f>
        <v>984</v>
      </c>
    </row>
    <row r="7" spans="1:5" x14ac:dyDescent="0.25">
      <c r="B7" s="12" t="s">
        <v>461</v>
      </c>
      <c r="C7">
        <f>Sheet1!C69</f>
        <v>0</v>
      </c>
    </row>
  </sheetData>
  <conditionalFormatting sqref="B1:B1048576">
    <cfRule type="containsText" dxfId="1" priority="1" operator="containsText" text="OFF">
      <formula>NOT(ISERROR(SEARCH("OFF",B1)))</formula>
    </cfRule>
    <cfRule type="containsText" dxfId="0" priority="2" operator="containsText" text="ON">
      <formula>NOT(ISERROR(SEARCH("ON",B1)))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396C-3CA3-4237-B299-C1102197DF5F}">
  <dimension ref="A1:B4"/>
  <sheetViews>
    <sheetView workbookViewId="0">
      <selection activeCell="A2" sqref="A2:A4"/>
    </sheetView>
  </sheetViews>
  <sheetFormatPr defaultRowHeight="15" x14ac:dyDescent="0.25"/>
  <sheetData>
    <row r="1" spans="1:2" ht="15.75" thickBot="1" x14ac:dyDescent="0.3">
      <c r="A1" s="28" t="s">
        <v>18</v>
      </c>
      <c r="B1" s="30" t="s">
        <v>462</v>
      </c>
    </row>
    <row r="2" spans="1:2" x14ac:dyDescent="0.25">
      <c r="A2" s="31" t="s">
        <v>463</v>
      </c>
      <c r="B2" s="17">
        <f>Sheet1!C105</f>
        <v>-28278.560000000001</v>
      </c>
    </row>
    <row r="3" spans="1:2" x14ac:dyDescent="0.25">
      <c r="A3" s="31" t="s">
        <v>464</v>
      </c>
      <c r="B3" s="17">
        <f>Sheet1!C117</f>
        <v>-58299.46</v>
      </c>
    </row>
    <row r="4" spans="1:2" ht="15.75" thickBot="1" x14ac:dyDescent="0.3">
      <c r="A4" s="32" t="s">
        <v>465</v>
      </c>
      <c r="B4" s="21">
        <f>Sheet1!C129</f>
        <v>52223.7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A4B6-BFB2-4737-8C81-5197C714B41B}">
  <dimension ref="A1:E379"/>
  <sheetViews>
    <sheetView topLeftCell="A119" workbookViewId="0">
      <selection activeCell="B123" sqref="B123"/>
    </sheetView>
  </sheetViews>
  <sheetFormatPr defaultRowHeight="15" x14ac:dyDescent="0.25"/>
  <cols>
    <col min="1" max="1" width="26.7109375" bestFit="1" customWidth="1"/>
    <col min="2" max="2" width="99.42578125" customWidth="1"/>
    <col min="3" max="5" width="11.140625" bestFit="1" customWidth="1"/>
  </cols>
  <sheetData>
    <row r="1" spans="1:5" x14ac:dyDescent="0.25">
      <c r="A1" s="6" t="s">
        <v>46</v>
      </c>
      <c r="B1" s="6" t="s">
        <v>47</v>
      </c>
      <c r="C1" s="6" t="s">
        <v>48</v>
      </c>
      <c r="D1" s="6" t="s">
        <v>49</v>
      </c>
      <c r="E1" s="6" t="s">
        <v>50</v>
      </c>
    </row>
    <row r="2" spans="1:5" x14ac:dyDescent="0.25">
      <c r="A2" s="6" t="s">
        <v>51</v>
      </c>
      <c r="B2" s="6"/>
      <c r="C2" s="6"/>
      <c r="D2" s="6"/>
      <c r="E2" s="6"/>
    </row>
    <row r="3" spans="1:5" x14ac:dyDescent="0.25">
      <c r="A3" s="6">
        <v>43251.564884259256</v>
      </c>
      <c r="B3" s="9" t="s">
        <v>52</v>
      </c>
      <c r="C3" s="6">
        <v>40.799999999999997</v>
      </c>
      <c r="D3" s="6"/>
      <c r="E3" s="6"/>
    </row>
    <row r="4" spans="1:5" x14ac:dyDescent="0.25">
      <c r="A4" s="6">
        <v>43251.564884259256</v>
      </c>
      <c r="B4" s="9" t="s">
        <v>53</v>
      </c>
      <c r="C4" s="6">
        <v>35.06</v>
      </c>
      <c r="D4" s="6"/>
      <c r="E4" s="6"/>
    </row>
    <row r="5" spans="1:5" x14ac:dyDescent="0.25">
      <c r="A5" s="6" t="s">
        <v>54</v>
      </c>
      <c r="B5" s="6"/>
      <c r="C5" s="6"/>
      <c r="D5" s="6"/>
      <c r="E5" s="6"/>
    </row>
    <row r="6" spans="1:5" x14ac:dyDescent="0.25">
      <c r="A6" s="6">
        <v>43251.55028935185</v>
      </c>
      <c r="B6" s="9" t="s">
        <v>55</v>
      </c>
      <c r="C6" s="6">
        <v>-0.04</v>
      </c>
      <c r="D6" s="6"/>
      <c r="E6" s="6" t="s">
        <v>56</v>
      </c>
    </row>
    <row r="7" spans="1:5" x14ac:dyDescent="0.25">
      <c r="A7" s="6">
        <v>43251.55028935185</v>
      </c>
      <c r="B7" s="9" t="s">
        <v>57</v>
      </c>
      <c r="C7" s="6">
        <v>1</v>
      </c>
      <c r="D7" s="6"/>
      <c r="E7" s="6" t="s">
        <v>56</v>
      </c>
    </row>
    <row r="8" spans="1:5" x14ac:dyDescent="0.25">
      <c r="A8" s="6">
        <v>43251.55028935185</v>
      </c>
      <c r="B8" s="9" t="s">
        <v>58</v>
      </c>
      <c r="C8" s="6">
        <v>44.37</v>
      </c>
      <c r="D8" s="6"/>
      <c r="E8" s="6" t="s">
        <v>56</v>
      </c>
    </row>
    <row r="9" spans="1:5" x14ac:dyDescent="0.25">
      <c r="A9" s="6">
        <v>43251.55028935185</v>
      </c>
      <c r="B9" s="9" t="s">
        <v>59</v>
      </c>
      <c r="C9" s="6">
        <v>0</v>
      </c>
      <c r="D9" s="6"/>
      <c r="E9" s="6" t="s">
        <v>56</v>
      </c>
    </row>
    <row r="10" spans="1:5" x14ac:dyDescent="0.25">
      <c r="A10" s="6">
        <v>43251.55028935185</v>
      </c>
      <c r="B10" s="9" t="s">
        <v>60</v>
      </c>
      <c r="C10" s="6">
        <v>21.879000000000001</v>
      </c>
      <c r="D10" s="6"/>
      <c r="E10" s="6" t="s">
        <v>56</v>
      </c>
    </row>
    <row r="11" spans="1:5" x14ac:dyDescent="0.25">
      <c r="A11" s="6">
        <v>43251.55028935185</v>
      </c>
      <c r="B11" s="9" t="s">
        <v>61</v>
      </c>
      <c r="C11" s="6">
        <v>20.09</v>
      </c>
      <c r="D11" s="6"/>
      <c r="E11" s="6" t="s">
        <v>56</v>
      </c>
    </row>
    <row r="12" spans="1:5" x14ac:dyDescent="0.25">
      <c r="A12" s="6">
        <v>43251.55028935185</v>
      </c>
      <c r="B12" s="9" t="s">
        <v>62</v>
      </c>
      <c r="C12" s="6">
        <v>1</v>
      </c>
      <c r="D12" s="6"/>
      <c r="E12" s="6" t="s">
        <v>56</v>
      </c>
    </row>
    <row r="13" spans="1:5" x14ac:dyDescent="0.25">
      <c r="A13" s="6">
        <v>43251.55028935185</v>
      </c>
      <c r="B13" s="9" t="s">
        <v>63</v>
      </c>
      <c r="C13" s="6">
        <v>60</v>
      </c>
      <c r="D13" s="6"/>
      <c r="E13" s="6" t="s">
        <v>56</v>
      </c>
    </row>
    <row r="14" spans="1:5" x14ac:dyDescent="0.25">
      <c r="A14" s="6">
        <v>43251.550208333334</v>
      </c>
      <c r="B14" s="9" t="s">
        <v>64</v>
      </c>
      <c r="C14" s="6">
        <v>1</v>
      </c>
      <c r="D14" s="6"/>
      <c r="E14" s="6" t="s">
        <v>56</v>
      </c>
    </row>
    <row r="15" spans="1:5" x14ac:dyDescent="0.25">
      <c r="A15" s="6">
        <v>43251.550208333334</v>
      </c>
      <c r="B15" s="9" t="s">
        <v>65</v>
      </c>
      <c r="C15" s="6">
        <v>27.32</v>
      </c>
      <c r="D15" s="6"/>
      <c r="E15" s="6" t="s">
        <v>56</v>
      </c>
    </row>
    <row r="16" spans="1:5" x14ac:dyDescent="0.25">
      <c r="A16" s="6">
        <v>43251.550208333334</v>
      </c>
      <c r="B16" s="9" t="s">
        <v>66</v>
      </c>
      <c r="C16" s="6">
        <v>29.22</v>
      </c>
      <c r="D16" s="6"/>
      <c r="E16" s="6" t="s">
        <v>56</v>
      </c>
    </row>
    <row r="17" spans="1:5" x14ac:dyDescent="0.25">
      <c r="A17" s="6">
        <v>43251.550208333334</v>
      </c>
      <c r="B17" s="9" t="s">
        <v>67</v>
      </c>
      <c r="C17" s="6">
        <v>23.17</v>
      </c>
      <c r="D17" s="6"/>
      <c r="E17" s="6" t="s">
        <v>56</v>
      </c>
    </row>
    <row r="18" spans="1:5" x14ac:dyDescent="0.25">
      <c r="A18" s="6">
        <v>43251.550208333334</v>
      </c>
      <c r="B18" s="9" t="s">
        <v>68</v>
      </c>
      <c r="C18" s="6">
        <v>23.12</v>
      </c>
      <c r="D18" s="6"/>
      <c r="E18" s="6" t="s">
        <v>56</v>
      </c>
    </row>
    <row r="19" spans="1:5" x14ac:dyDescent="0.25">
      <c r="A19" s="6">
        <v>43251.550208333334</v>
      </c>
      <c r="B19" s="9" t="s">
        <v>69</v>
      </c>
      <c r="C19" s="6">
        <v>1</v>
      </c>
      <c r="D19" s="6"/>
      <c r="E19" s="6" t="s">
        <v>56</v>
      </c>
    </row>
    <row r="20" spans="1:5" x14ac:dyDescent="0.25">
      <c r="A20" s="6">
        <v>43251.550208333334</v>
      </c>
      <c r="B20" s="9" t="s">
        <v>70</v>
      </c>
      <c r="C20" s="6">
        <v>100</v>
      </c>
      <c r="D20" s="6"/>
      <c r="E20" s="6" t="s">
        <v>56</v>
      </c>
    </row>
    <row r="21" spans="1:5" x14ac:dyDescent="0.25">
      <c r="A21" s="6">
        <v>43251.550208333334</v>
      </c>
      <c r="B21" s="9" t="s">
        <v>71</v>
      </c>
      <c r="C21" s="6">
        <v>-0.03</v>
      </c>
      <c r="D21" s="6"/>
      <c r="E21" s="6" t="s">
        <v>56</v>
      </c>
    </row>
    <row r="22" spans="1:5" x14ac:dyDescent="0.25">
      <c r="A22" s="6">
        <v>43251.550266203703</v>
      </c>
      <c r="B22" s="9" t="s">
        <v>72</v>
      </c>
      <c r="C22" s="6">
        <v>1</v>
      </c>
      <c r="D22" s="6"/>
      <c r="E22" s="6" t="s">
        <v>56</v>
      </c>
    </row>
    <row r="23" spans="1:5" x14ac:dyDescent="0.25">
      <c r="A23" s="6">
        <v>43251.550266203703</v>
      </c>
      <c r="B23" s="9" t="s">
        <v>73</v>
      </c>
      <c r="C23" s="6">
        <v>59.03</v>
      </c>
      <c r="D23" s="6"/>
      <c r="E23" s="6" t="s">
        <v>56</v>
      </c>
    </row>
    <row r="24" spans="1:5" x14ac:dyDescent="0.25">
      <c r="A24" s="6">
        <v>43251.550266203703</v>
      </c>
      <c r="B24" s="9" t="s">
        <v>74</v>
      </c>
      <c r="C24" s="6">
        <v>0</v>
      </c>
      <c r="D24" s="6"/>
      <c r="E24" s="6" t="s">
        <v>56</v>
      </c>
    </row>
    <row r="25" spans="1:5" x14ac:dyDescent="0.25">
      <c r="A25" s="6">
        <v>43251.550266203703</v>
      </c>
      <c r="B25" s="9" t="s">
        <v>75</v>
      </c>
      <c r="C25" s="6">
        <v>20.98</v>
      </c>
      <c r="D25" s="6"/>
      <c r="E25" s="6" t="s">
        <v>56</v>
      </c>
    </row>
    <row r="26" spans="1:5" x14ac:dyDescent="0.25">
      <c r="A26" s="6">
        <v>43251.550266203703</v>
      </c>
      <c r="B26" s="9" t="s">
        <v>76</v>
      </c>
      <c r="C26" s="6">
        <v>22.72</v>
      </c>
      <c r="D26" s="6"/>
      <c r="E26" s="6" t="s">
        <v>56</v>
      </c>
    </row>
    <row r="27" spans="1:5" x14ac:dyDescent="0.25">
      <c r="A27" s="6">
        <v>43251.550266203703</v>
      </c>
      <c r="B27" s="9" t="s">
        <v>77</v>
      </c>
      <c r="C27" s="6">
        <v>1</v>
      </c>
      <c r="D27" s="6"/>
      <c r="E27" s="6" t="s">
        <v>56</v>
      </c>
    </row>
    <row r="28" spans="1:5" x14ac:dyDescent="0.25">
      <c r="A28" s="6">
        <v>43251.550266203703</v>
      </c>
      <c r="B28" s="9" t="s">
        <v>78</v>
      </c>
      <c r="C28" s="6">
        <v>60</v>
      </c>
      <c r="D28" s="6"/>
      <c r="E28" s="6" t="s">
        <v>56</v>
      </c>
    </row>
    <row r="29" spans="1:5" x14ac:dyDescent="0.25">
      <c r="A29" s="6">
        <v>43251.550266203703</v>
      </c>
      <c r="B29" s="9" t="s">
        <v>79</v>
      </c>
      <c r="C29" s="6">
        <v>-0.02</v>
      </c>
      <c r="D29" s="6"/>
      <c r="E29" s="6" t="s">
        <v>56</v>
      </c>
    </row>
    <row r="30" spans="1:5" x14ac:dyDescent="0.25">
      <c r="A30" s="6">
        <v>43251.550300925926</v>
      </c>
      <c r="B30" s="9" t="s">
        <v>80</v>
      </c>
      <c r="C30" s="6">
        <v>1</v>
      </c>
      <c r="D30" s="6"/>
      <c r="E30" s="6" t="s">
        <v>56</v>
      </c>
    </row>
    <row r="31" spans="1:5" x14ac:dyDescent="0.25">
      <c r="A31" s="6">
        <v>43251.550300925926</v>
      </c>
      <c r="B31" s="9" t="s">
        <v>81</v>
      </c>
      <c r="C31" s="6">
        <v>0.45</v>
      </c>
      <c r="D31" s="6"/>
      <c r="E31" s="6" t="s">
        <v>56</v>
      </c>
    </row>
    <row r="32" spans="1:5" x14ac:dyDescent="0.25">
      <c r="A32" s="6">
        <v>43251.550300925926</v>
      </c>
      <c r="B32" s="9" t="s">
        <v>82</v>
      </c>
      <c r="C32" s="6">
        <v>0</v>
      </c>
      <c r="D32" s="6"/>
      <c r="E32" s="6" t="s">
        <v>56</v>
      </c>
    </row>
    <row r="33" spans="1:5" x14ac:dyDescent="0.25">
      <c r="A33" s="6">
        <v>43251.550300925926</v>
      </c>
      <c r="B33" s="9" t="s">
        <v>83</v>
      </c>
      <c r="C33" s="6">
        <v>22.79</v>
      </c>
      <c r="D33" s="6"/>
      <c r="E33" s="6" t="s">
        <v>56</v>
      </c>
    </row>
    <row r="34" spans="1:5" x14ac:dyDescent="0.25">
      <c r="A34" s="6">
        <v>43251.550300925926</v>
      </c>
      <c r="B34" s="9" t="s">
        <v>84</v>
      </c>
      <c r="C34" s="6">
        <v>24.94</v>
      </c>
      <c r="D34" s="6"/>
      <c r="E34" s="6" t="s">
        <v>56</v>
      </c>
    </row>
    <row r="35" spans="1:5" x14ac:dyDescent="0.25">
      <c r="A35" s="6">
        <v>43251.550300925926</v>
      </c>
      <c r="B35" s="9" t="s">
        <v>85</v>
      </c>
      <c r="C35" s="6">
        <v>1</v>
      </c>
      <c r="D35" s="6"/>
      <c r="E35" s="6" t="s">
        <v>56</v>
      </c>
    </row>
    <row r="36" spans="1:5" x14ac:dyDescent="0.25">
      <c r="A36" s="6">
        <v>43251.550300925926</v>
      </c>
      <c r="B36" s="9" t="s">
        <v>86</v>
      </c>
      <c r="C36" s="6">
        <v>98.5</v>
      </c>
      <c r="D36" s="6"/>
      <c r="E36" s="6" t="s">
        <v>56</v>
      </c>
    </row>
    <row r="37" spans="1:5" x14ac:dyDescent="0.25">
      <c r="A37" s="6">
        <v>43251.550300925926</v>
      </c>
      <c r="B37" s="9" t="s">
        <v>87</v>
      </c>
      <c r="C37" s="6">
        <v>-0.03</v>
      </c>
      <c r="D37" s="6"/>
      <c r="E37" s="6" t="s">
        <v>56</v>
      </c>
    </row>
    <row r="38" spans="1:5" x14ac:dyDescent="0.25">
      <c r="A38" s="6">
        <v>43251.550543981481</v>
      </c>
      <c r="B38" s="9" t="s">
        <v>88</v>
      </c>
      <c r="C38" s="6">
        <v>1</v>
      </c>
      <c r="D38" s="6"/>
      <c r="E38" s="6" t="s">
        <v>56</v>
      </c>
    </row>
    <row r="39" spans="1:5" x14ac:dyDescent="0.25">
      <c r="A39" s="6">
        <v>43251.550543981481</v>
      </c>
      <c r="B39" s="9" t="s">
        <v>89</v>
      </c>
      <c r="C39" s="6">
        <v>2.0099999999999998</v>
      </c>
      <c r="D39" s="6"/>
      <c r="E39" s="6" t="s">
        <v>56</v>
      </c>
    </row>
    <row r="40" spans="1:5" x14ac:dyDescent="0.25">
      <c r="A40" s="6">
        <v>43251.550543981481</v>
      </c>
      <c r="B40" s="9" t="s">
        <v>90</v>
      </c>
      <c r="C40" s="6">
        <v>0</v>
      </c>
      <c r="D40" s="6"/>
      <c r="E40" s="6" t="s">
        <v>56</v>
      </c>
    </row>
    <row r="41" spans="1:5" x14ac:dyDescent="0.25">
      <c r="A41">
        <v>43251.550543981481</v>
      </c>
      <c r="B41" s="9" t="s">
        <v>91</v>
      </c>
      <c r="C41">
        <v>22.89</v>
      </c>
      <c r="E41" s="6" t="s">
        <v>56</v>
      </c>
    </row>
    <row r="42" spans="1:5" x14ac:dyDescent="0.25">
      <c r="A42">
        <v>43251.550543981481</v>
      </c>
      <c r="B42" s="9" t="s">
        <v>92</v>
      </c>
      <c r="C42">
        <v>23.52</v>
      </c>
      <c r="E42" s="6" t="s">
        <v>56</v>
      </c>
    </row>
    <row r="43" spans="1:5" x14ac:dyDescent="0.25">
      <c r="A43">
        <v>43251.550543981481</v>
      </c>
      <c r="B43" s="9" t="s">
        <v>93</v>
      </c>
      <c r="C43">
        <v>1</v>
      </c>
      <c r="E43" s="6" t="s">
        <v>56</v>
      </c>
    </row>
    <row r="44" spans="1:5" x14ac:dyDescent="0.25">
      <c r="A44">
        <v>43251.550543981481</v>
      </c>
      <c r="B44" s="9" t="s">
        <v>94</v>
      </c>
      <c r="C44">
        <v>100</v>
      </c>
      <c r="E44" s="6" t="s">
        <v>56</v>
      </c>
    </row>
    <row r="45" spans="1:5" x14ac:dyDescent="0.25">
      <c r="A45">
        <v>43251.550543981481</v>
      </c>
      <c r="B45" s="9" t="s">
        <v>95</v>
      </c>
      <c r="C45">
        <v>-0.04</v>
      </c>
      <c r="E45" s="6" t="s">
        <v>56</v>
      </c>
    </row>
    <row r="46" spans="1:5" x14ac:dyDescent="0.25">
      <c r="A46" t="s">
        <v>96</v>
      </c>
      <c r="B46" s="6"/>
      <c r="E46" s="6"/>
    </row>
    <row r="47" spans="1:5" x14ac:dyDescent="0.25">
      <c r="A47">
        <v>43251.564872685187</v>
      </c>
      <c r="B47" s="6" t="s">
        <v>97</v>
      </c>
      <c r="C47">
        <v>0</v>
      </c>
      <c r="E47" s="6" t="s">
        <v>56</v>
      </c>
    </row>
    <row r="48" spans="1:5" x14ac:dyDescent="0.25">
      <c r="A48">
        <v>43251.564884259256</v>
      </c>
      <c r="B48" s="6" t="s">
        <v>98</v>
      </c>
      <c r="C48">
        <v>0</v>
      </c>
      <c r="E48" s="6" t="s">
        <v>56</v>
      </c>
    </row>
    <row r="49" spans="1:5" x14ac:dyDescent="0.25">
      <c r="A49">
        <v>43251.564884259256</v>
      </c>
      <c r="B49" s="6" t="s">
        <v>99</v>
      </c>
      <c r="C49">
        <v>0</v>
      </c>
      <c r="E49" s="6" t="s">
        <v>56</v>
      </c>
    </row>
    <row r="50" spans="1:5" x14ac:dyDescent="0.25">
      <c r="A50">
        <v>43251.564884259256</v>
      </c>
      <c r="B50" s="6" t="s">
        <v>100</v>
      </c>
      <c r="C50">
        <v>0</v>
      </c>
      <c r="E50" s="6" t="s">
        <v>56</v>
      </c>
    </row>
    <row r="51" spans="1:5" x14ac:dyDescent="0.25">
      <c r="A51">
        <v>43251.564884259256</v>
      </c>
      <c r="B51" s="9" t="s">
        <v>101</v>
      </c>
      <c r="C51">
        <v>165</v>
      </c>
      <c r="E51" s="6" t="s">
        <v>56</v>
      </c>
    </row>
    <row r="52" spans="1:5" x14ac:dyDescent="0.25">
      <c r="A52">
        <v>43251.564884259256</v>
      </c>
      <c r="B52" s="11" t="s">
        <v>102</v>
      </c>
      <c r="C52">
        <v>88.8</v>
      </c>
      <c r="E52" s="6" t="s">
        <v>56</v>
      </c>
    </row>
    <row r="53" spans="1:5" x14ac:dyDescent="0.25">
      <c r="A53">
        <v>43251.564884259256</v>
      </c>
      <c r="B53" s="6" t="s">
        <v>103</v>
      </c>
      <c r="C53">
        <v>54.4</v>
      </c>
      <c r="E53" s="6" t="s">
        <v>56</v>
      </c>
    </row>
    <row r="54" spans="1:5" x14ac:dyDescent="0.25">
      <c r="A54">
        <v>43251.564872685187</v>
      </c>
      <c r="B54" s="6" t="s">
        <v>104</v>
      </c>
      <c r="C54">
        <v>0</v>
      </c>
      <c r="E54" s="6" t="s">
        <v>56</v>
      </c>
    </row>
    <row r="55" spans="1:5" x14ac:dyDescent="0.25">
      <c r="A55">
        <v>43251.564884259256</v>
      </c>
      <c r="B55" s="9" t="s">
        <v>105</v>
      </c>
      <c r="C55">
        <v>143</v>
      </c>
      <c r="E55" s="6" t="s">
        <v>56</v>
      </c>
    </row>
    <row r="56" spans="1:5" x14ac:dyDescent="0.25">
      <c r="A56">
        <v>43251.564884259256</v>
      </c>
      <c r="B56" s="9" t="s">
        <v>106</v>
      </c>
      <c r="C56">
        <v>1</v>
      </c>
      <c r="E56" s="6" t="s">
        <v>56</v>
      </c>
    </row>
    <row r="57" spans="1:5" x14ac:dyDescent="0.25">
      <c r="A57">
        <v>43251.564884259256</v>
      </c>
      <c r="B57" s="9" t="s">
        <v>107</v>
      </c>
      <c r="C57">
        <v>145.5</v>
      </c>
      <c r="E57" s="6" t="s">
        <v>56</v>
      </c>
    </row>
    <row r="58" spans="1:5" x14ac:dyDescent="0.25">
      <c r="A58">
        <v>43251.564884259256</v>
      </c>
      <c r="B58" s="6" t="s">
        <v>108</v>
      </c>
      <c r="C58">
        <v>96.6</v>
      </c>
      <c r="E58" s="6" t="s">
        <v>56</v>
      </c>
    </row>
    <row r="59" spans="1:5" x14ac:dyDescent="0.25">
      <c r="A59">
        <v>43251.564884259256</v>
      </c>
      <c r="B59" s="6" t="s">
        <v>109</v>
      </c>
      <c r="C59">
        <v>50.9</v>
      </c>
      <c r="E59" s="6" t="s">
        <v>56</v>
      </c>
    </row>
    <row r="60" spans="1:5" x14ac:dyDescent="0.25">
      <c r="A60">
        <v>43251.564884259256</v>
      </c>
      <c r="B60" s="6" t="s">
        <v>110</v>
      </c>
      <c r="C60">
        <v>0</v>
      </c>
      <c r="E60" s="6" t="s">
        <v>56</v>
      </c>
    </row>
    <row r="61" spans="1:5" x14ac:dyDescent="0.25">
      <c r="A61">
        <v>43251.564884259256</v>
      </c>
      <c r="B61" s="9" t="s">
        <v>111</v>
      </c>
      <c r="C61">
        <v>984</v>
      </c>
      <c r="E61" s="6" t="s">
        <v>56</v>
      </c>
    </row>
    <row r="62" spans="1:5" x14ac:dyDescent="0.25">
      <c r="A62">
        <v>43251.564884259256</v>
      </c>
      <c r="B62" s="9" t="s">
        <v>112</v>
      </c>
      <c r="C62">
        <v>1</v>
      </c>
      <c r="E62" s="6" t="s">
        <v>56</v>
      </c>
    </row>
    <row r="63" spans="1:5" x14ac:dyDescent="0.25">
      <c r="A63">
        <v>43251.564884259256</v>
      </c>
      <c r="B63" s="11" t="s">
        <v>113</v>
      </c>
      <c r="C63">
        <v>0</v>
      </c>
      <c r="E63" s="6" t="s">
        <v>56</v>
      </c>
    </row>
    <row r="64" spans="1:5" x14ac:dyDescent="0.25">
      <c r="A64">
        <v>43251.564884259256</v>
      </c>
      <c r="B64" s="6" t="s">
        <v>114</v>
      </c>
      <c r="C64">
        <v>237</v>
      </c>
      <c r="E64" s="6" t="s">
        <v>56</v>
      </c>
    </row>
    <row r="65" spans="1:5" x14ac:dyDescent="0.25">
      <c r="A65">
        <v>43251.564884259256</v>
      </c>
      <c r="B65" s="6" t="s">
        <v>115</v>
      </c>
      <c r="C65">
        <v>193</v>
      </c>
      <c r="E65" s="6" t="s">
        <v>56</v>
      </c>
    </row>
    <row r="66" spans="1:5" x14ac:dyDescent="0.25">
      <c r="A66">
        <v>43251.564884259256</v>
      </c>
      <c r="B66" s="6" t="s">
        <v>116</v>
      </c>
      <c r="C66">
        <v>197</v>
      </c>
      <c r="E66" s="6" t="s">
        <v>56</v>
      </c>
    </row>
    <row r="67" spans="1:5" x14ac:dyDescent="0.25">
      <c r="A67">
        <v>43251.564884259256</v>
      </c>
      <c r="B67" s="6" t="s">
        <v>117</v>
      </c>
      <c r="C67">
        <v>124</v>
      </c>
      <c r="E67" s="6" t="s">
        <v>56</v>
      </c>
    </row>
    <row r="68" spans="1:5" x14ac:dyDescent="0.25">
      <c r="A68">
        <v>43251.564884259256</v>
      </c>
      <c r="B68" s="6" t="s">
        <v>118</v>
      </c>
      <c r="C68">
        <v>126</v>
      </c>
      <c r="E68" s="6" t="s">
        <v>56</v>
      </c>
    </row>
    <row r="69" spans="1:5" x14ac:dyDescent="0.25">
      <c r="A69">
        <v>43251.564884259256</v>
      </c>
      <c r="B69" s="9" t="s">
        <v>119</v>
      </c>
      <c r="C69">
        <v>0</v>
      </c>
      <c r="E69" s="6" t="s">
        <v>56</v>
      </c>
    </row>
    <row r="70" spans="1:5" x14ac:dyDescent="0.25">
      <c r="A70">
        <v>43251.564884259256</v>
      </c>
      <c r="B70" s="6" t="s">
        <v>120</v>
      </c>
      <c r="C70">
        <v>7.9</v>
      </c>
      <c r="E70" s="6" t="s">
        <v>56</v>
      </c>
    </row>
    <row r="71" spans="1:5" x14ac:dyDescent="0.25">
      <c r="A71">
        <v>43251.564884259256</v>
      </c>
      <c r="B71" s="6" t="s">
        <v>121</v>
      </c>
      <c r="C71">
        <v>0</v>
      </c>
      <c r="E71" s="6" t="s">
        <v>56</v>
      </c>
    </row>
    <row r="72" spans="1:5" x14ac:dyDescent="0.25">
      <c r="A72">
        <v>43251.564884259256</v>
      </c>
      <c r="B72" s="6" t="s">
        <v>122</v>
      </c>
      <c r="C72">
        <v>12.2</v>
      </c>
      <c r="E72" s="6" t="s">
        <v>56</v>
      </c>
    </row>
    <row r="73" spans="1:5" x14ac:dyDescent="0.25">
      <c r="A73">
        <v>43251.564884259256</v>
      </c>
      <c r="B73" s="6" t="s">
        <v>123</v>
      </c>
      <c r="C73">
        <v>64</v>
      </c>
      <c r="E73" s="6" t="s">
        <v>56</v>
      </c>
    </row>
    <row r="74" spans="1:5" x14ac:dyDescent="0.25">
      <c r="A74">
        <v>43251.564884259256</v>
      </c>
      <c r="B74" s="6" t="s">
        <v>124</v>
      </c>
      <c r="C74">
        <v>61</v>
      </c>
      <c r="E74" s="6" t="s">
        <v>56</v>
      </c>
    </row>
    <row r="75" spans="1:5" x14ac:dyDescent="0.25">
      <c r="A75">
        <v>43251.564884259256</v>
      </c>
      <c r="B75" s="6" t="s">
        <v>125</v>
      </c>
      <c r="C75">
        <v>3689</v>
      </c>
      <c r="E75" s="6" t="s">
        <v>56</v>
      </c>
    </row>
    <row r="76" spans="1:5" x14ac:dyDescent="0.25">
      <c r="A76">
        <v>43251.564884259256</v>
      </c>
      <c r="B76" s="6" t="s">
        <v>126</v>
      </c>
      <c r="C76">
        <v>99.5</v>
      </c>
      <c r="E76" s="6" t="s">
        <v>56</v>
      </c>
    </row>
    <row r="77" spans="1:5" x14ac:dyDescent="0.25">
      <c r="A77">
        <v>43251.564872685187</v>
      </c>
      <c r="B77" s="6" t="s">
        <v>127</v>
      </c>
      <c r="C77">
        <v>0</v>
      </c>
      <c r="E77" s="6" t="s">
        <v>56</v>
      </c>
    </row>
    <row r="78" spans="1:5" x14ac:dyDescent="0.25">
      <c r="A78">
        <v>43251.564884259256</v>
      </c>
      <c r="B78" s="6" t="s">
        <v>128</v>
      </c>
      <c r="C78">
        <v>0</v>
      </c>
      <c r="E78" s="6" t="s">
        <v>56</v>
      </c>
    </row>
    <row r="79" spans="1:5" x14ac:dyDescent="0.25">
      <c r="A79">
        <v>43251.564872685187</v>
      </c>
      <c r="B79" s="6" t="s">
        <v>129</v>
      </c>
      <c r="C79">
        <v>37.9</v>
      </c>
      <c r="E79" s="6" t="s">
        <v>56</v>
      </c>
    </row>
    <row r="80" spans="1:5" x14ac:dyDescent="0.25">
      <c r="A80">
        <v>43251.564884259256</v>
      </c>
      <c r="B80" s="6" t="s">
        <v>130</v>
      </c>
      <c r="C80">
        <v>0</v>
      </c>
      <c r="E80" s="6" t="s">
        <v>56</v>
      </c>
    </row>
    <row r="81" spans="1:5" x14ac:dyDescent="0.25">
      <c r="A81">
        <v>43251.564872685187</v>
      </c>
      <c r="B81" s="6" t="s">
        <v>131</v>
      </c>
      <c r="C81">
        <v>261</v>
      </c>
      <c r="E81" s="6" t="s">
        <v>56</v>
      </c>
    </row>
    <row r="82" spans="1:5" x14ac:dyDescent="0.25">
      <c r="A82">
        <v>43251.564872685187</v>
      </c>
      <c r="B82" s="6" t="s">
        <v>132</v>
      </c>
      <c r="C82">
        <v>0</v>
      </c>
      <c r="E82" s="6" t="s">
        <v>56</v>
      </c>
    </row>
    <row r="83" spans="1:5" x14ac:dyDescent="0.25">
      <c r="A83">
        <v>43251.564884259256</v>
      </c>
      <c r="B83" s="6" t="s">
        <v>133</v>
      </c>
      <c r="C83">
        <v>155.5</v>
      </c>
      <c r="E83" s="6" t="s">
        <v>56</v>
      </c>
    </row>
    <row r="84" spans="1:5" x14ac:dyDescent="0.25">
      <c r="A84">
        <v>43251.564884259256</v>
      </c>
      <c r="B84" s="6" t="s">
        <v>134</v>
      </c>
      <c r="C84">
        <v>97.7</v>
      </c>
      <c r="E84" s="6" t="s">
        <v>56</v>
      </c>
    </row>
    <row r="85" spans="1:5" x14ac:dyDescent="0.25">
      <c r="A85">
        <v>43251.564872685187</v>
      </c>
      <c r="B85" s="6" t="s">
        <v>135</v>
      </c>
      <c r="C85">
        <v>55.9</v>
      </c>
      <c r="E85" s="6" t="s">
        <v>56</v>
      </c>
    </row>
    <row r="86" spans="1:5" x14ac:dyDescent="0.25">
      <c r="A86">
        <v>43251.564872685187</v>
      </c>
      <c r="B86" s="6" t="s">
        <v>136</v>
      </c>
      <c r="C86">
        <v>0</v>
      </c>
      <c r="E86" s="6" t="s">
        <v>56</v>
      </c>
    </row>
    <row r="87" spans="1:5" x14ac:dyDescent="0.25">
      <c r="A87">
        <v>43251.564872685187</v>
      </c>
      <c r="B87" s="6" t="s">
        <v>137</v>
      </c>
      <c r="C87">
        <v>1</v>
      </c>
      <c r="E87" s="6" t="s">
        <v>56</v>
      </c>
    </row>
    <row r="88" spans="1:5" x14ac:dyDescent="0.25">
      <c r="A88">
        <v>43251.564884259256</v>
      </c>
      <c r="B88" s="6" t="s">
        <v>138</v>
      </c>
      <c r="C88">
        <v>617</v>
      </c>
      <c r="E88" s="6" t="s">
        <v>56</v>
      </c>
    </row>
    <row r="89" spans="1:5" x14ac:dyDescent="0.25">
      <c r="A89">
        <v>43251.564872685187</v>
      </c>
      <c r="B89" s="6" t="s">
        <v>139</v>
      </c>
      <c r="C89">
        <v>13</v>
      </c>
      <c r="E89" s="6" t="s">
        <v>56</v>
      </c>
    </row>
    <row r="90" spans="1:5" x14ac:dyDescent="0.25">
      <c r="A90">
        <v>43251.564872685187</v>
      </c>
      <c r="B90" s="6" t="s">
        <v>140</v>
      </c>
      <c r="C90">
        <v>260</v>
      </c>
      <c r="E90" s="6" t="s">
        <v>56</v>
      </c>
    </row>
    <row r="91" spans="1:5" x14ac:dyDescent="0.25">
      <c r="A91">
        <v>43251.564872685187</v>
      </c>
      <c r="B91" s="6" t="s">
        <v>141</v>
      </c>
      <c r="C91">
        <v>119</v>
      </c>
      <c r="E91" s="6" t="s">
        <v>56</v>
      </c>
    </row>
    <row r="92" spans="1:5" x14ac:dyDescent="0.25">
      <c r="A92">
        <v>43251.564872685187</v>
      </c>
      <c r="B92" s="6" t="s">
        <v>142</v>
      </c>
      <c r="C92">
        <v>160</v>
      </c>
      <c r="E92" s="6" t="s">
        <v>56</v>
      </c>
    </row>
    <row r="93" spans="1:5" x14ac:dyDescent="0.25">
      <c r="A93">
        <v>43251.564872685187</v>
      </c>
      <c r="B93" s="6" t="s">
        <v>143</v>
      </c>
      <c r="C93">
        <v>0</v>
      </c>
      <c r="E93" s="6" t="s">
        <v>56</v>
      </c>
    </row>
    <row r="94" spans="1:5" x14ac:dyDescent="0.25">
      <c r="A94">
        <v>43251.564872685187</v>
      </c>
      <c r="B94" s="6" t="s">
        <v>144</v>
      </c>
      <c r="C94">
        <v>8.1999999999999993</v>
      </c>
      <c r="E94" s="6" t="s">
        <v>56</v>
      </c>
    </row>
    <row r="95" spans="1:5" x14ac:dyDescent="0.25">
      <c r="A95">
        <v>43251.564884259256</v>
      </c>
      <c r="B95" s="6" t="s">
        <v>145</v>
      </c>
      <c r="C95">
        <v>0</v>
      </c>
      <c r="E95" s="6" t="s">
        <v>56</v>
      </c>
    </row>
    <row r="96" spans="1:5" x14ac:dyDescent="0.25">
      <c r="A96">
        <v>43251.564872685187</v>
      </c>
      <c r="B96" s="6" t="s">
        <v>146</v>
      </c>
      <c r="C96">
        <v>12.7</v>
      </c>
      <c r="E96" s="6" t="s">
        <v>56</v>
      </c>
    </row>
    <row r="97" spans="1:5" x14ac:dyDescent="0.25">
      <c r="A97">
        <v>43251.564872685187</v>
      </c>
      <c r="B97" s="6" t="s">
        <v>147</v>
      </c>
      <c r="C97">
        <v>14</v>
      </c>
      <c r="E97" s="6" t="s">
        <v>56</v>
      </c>
    </row>
    <row r="98" spans="1:5" x14ac:dyDescent="0.25">
      <c r="A98">
        <v>43251.564872685187</v>
      </c>
      <c r="B98" s="6" t="s">
        <v>148</v>
      </c>
      <c r="C98">
        <v>69</v>
      </c>
      <c r="E98" s="6" t="s">
        <v>56</v>
      </c>
    </row>
    <row r="99" spans="1:5" x14ac:dyDescent="0.25">
      <c r="A99">
        <v>43251.564872685187</v>
      </c>
      <c r="B99" s="6" t="s">
        <v>149</v>
      </c>
      <c r="C99">
        <v>3823</v>
      </c>
      <c r="E99" s="6" t="s">
        <v>56</v>
      </c>
    </row>
    <row r="100" spans="1:5" x14ac:dyDescent="0.25">
      <c r="A100">
        <v>43251.564872685187</v>
      </c>
      <c r="B100" s="6" t="s">
        <v>150</v>
      </c>
      <c r="C100">
        <v>100</v>
      </c>
      <c r="E100" s="6" t="s">
        <v>56</v>
      </c>
    </row>
    <row r="101" spans="1:5" x14ac:dyDescent="0.25">
      <c r="A101">
        <v>43251.564884259256</v>
      </c>
      <c r="B101" s="6" t="s">
        <v>151</v>
      </c>
      <c r="C101">
        <v>34.24</v>
      </c>
      <c r="E101" s="6" t="s">
        <v>56</v>
      </c>
    </row>
    <row r="102" spans="1:5" x14ac:dyDescent="0.25">
      <c r="A102">
        <v>43251.564884259256</v>
      </c>
      <c r="B102" s="6" t="s">
        <v>152</v>
      </c>
      <c r="C102">
        <v>34.270000000000003</v>
      </c>
      <c r="E102" s="6" t="s">
        <v>56</v>
      </c>
    </row>
    <row r="103" spans="1:5" x14ac:dyDescent="0.25">
      <c r="A103">
        <v>43251.564884259256</v>
      </c>
      <c r="B103" s="6" t="s">
        <v>153</v>
      </c>
      <c r="C103">
        <v>35.61</v>
      </c>
      <c r="E103" s="6" t="s">
        <v>56</v>
      </c>
    </row>
    <row r="104" spans="1:5" x14ac:dyDescent="0.25">
      <c r="A104">
        <v>43251.564884259256</v>
      </c>
      <c r="B104" s="6" t="s">
        <v>154</v>
      </c>
      <c r="C104">
        <v>49.86</v>
      </c>
      <c r="E104" s="6" t="s">
        <v>56</v>
      </c>
    </row>
    <row r="105" spans="1:5" x14ac:dyDescent="0.25">
      <c r="A105">
        <v>43251.564884259256</v>
      </c>
      <c r="B105" s="6" t="s">
        <v>155</v>
      </c>
      <c r="C105">
        <v>-28278.560000000001</v>
      </c>
      <c r="E105" s="6" t="s">
        <v>56</v>
      </c>
    </row>
    <row r="106" spans="1:5" x14ac:dyDescent="0.25">
      <c r="A106">
        <v>43251.564884259256</v>
      </c>
      <c r="B106" s="6" t="s">
        <v>156</v>
      </c>
      <c r="C106">
        <v>0.74</v>
      </c>
      <c r="E106" s="6" t="s">
        <v>56</v>
      </c>
    </row>
    <row r="107" spans="1:5" x14ac:dyDescent="0.25">
      <c r="A107">
        <v>43251.564884259256</v>
      </c>
      <c r="B107" s="6" t="s">
        <v>157</v>
      </c>
      <c r="C107">
        <v>-17917.73</v>
      </c>
      <c r="E107" s="6" t="s">
        <v>56</v>
      </c>
    </row>
    <row r="108" spans="1:5" x14ac:dyDescent="0.25">
      <c r="A108">
        <v>43251.564884259256</v>
      </c>
      <c r="B108" s="6" t="s">
        <v>158</v>
      </c>
      <c r="C108">
        <v>24324.09</v>
      </c>
      <c r="E108" s="6" t="s">
        <v>56</v>
      </c>
    </row>
    <row r="109" spans="1:5" x14ac:dyDescent="0.25">
      <c r="A109">
        <v>43251.564884259256</v>
      </c>
      <c r="B109" s="6" t="s">
        <v>159</v>
      </c>
      <c r="C109">
        <v>-2635.6</v>
      </c>
      <c r="E109" s="6" t="s">
        <v>56</v>
      </c>
    </row>
    <row r="110" spans="1:5" x14ac:dyDescent="0.25">
      <c r="A110">
        <v>43251.564872685187</v>
      </c>
      <c r="B110" s="6" t="s">
        <v>160</v>
      </c>
      <c r="C110">
        <v>405.04</v>
      </c>
      <c r="E110" s="6" t="s">
        <v>56</v>
      </c>
    </row>
    <row r="111" spans="1:5" x14ac:dyDescent="0.25">
      <c r="A111">
        <v>43251.564884259256</v>
      </c>
      <c r="B111" s="6" t="s">
        <v>161</v>
      </c>
      <c r="C111">
        <v>405.71</v>
      </c>
      <c r="E111" s="6" t="s">
        <v>56</v>
      </c>
    </row>
    <row r="112" spans="1:5" x14ac:dyDescent="0.25">
      <c r="A112">
        <v>43251.564884259256</v>
      </c>
      <c r="B112" s="6" t="s">
        <v>162</v>
      </c>
      <c r="C112">
        <v>403.17</v>
      </c>
      <c r="E112" s="6" t="s">
        <v>56</v>
      </c>
    </row>
    <row r="113" spans="1:5" x14ac:dyDescent="0.25">
      <c r="A113">
        <v>43251.564884259256</v>
      </c>
      <c r="B113" s="6" t="s">
        <v>163</v>
      </c>
      <c r="C113">
        <v>21.93</v>
      </c>
      <c r="E113" s="6" t="s">
        <v>56</v>
      </c>
    </row>
    <row r="114" spans="1:5" x14ac:dyDescent="0.25">
      <c r="A114">
        <v>43251.564884259256</v>
      </c>
      <c r="B114" s="6" t="s">
        <v>164</v>
      </c>
      <c r="C114">
        <v>24.6</v>
      </c>
      <c r="E114" s="6" t="s">
        <v>56</v>
      </c>
    </row>
    <row r="115" spans="1:5" x14ac:dyDescent="0.25">
      <c r="A115">
        <v>43251.564884259256</v>
      </c>
      <c r="B115" s="6" t="s">
        <v>165</v>
      </c>
      <c r="C115">
        <v>26.26</v>
      </c>
      <c r="E115" s="6" t="s">
        <v>56</v>
      </c>
    </row>
    <row r="116" spans="1:5" x14ac:dyDescent="0.25">
      <c r="A116">
        <v>43251.564884259256</v>
      </c>
      <c r="B116" s="6" t="s">
        <v>166</v>
      </c>
      <c r="C116">
        <v>49.86</v>
      </c>
      <c r="E116" s="6" t="s">
        <v>56</v>
      </c>
    </row>
    <row r="117" spans="1:5" x14ac:dyDescent="0.25">
      <c r="A117">
        <v>43251.564884259256</v>
      </c>
      <c r="B117" s="6" t="s">
        <v>167</v>
      </c>
      <c r="C117">
        <v>-58299.46</v>
      </c>
      <c r="E117" s="6" t="s">
        <v>56</v>
      </c>
    </row>
    <row r="118" spans="1:5" x14ac:dyDescent="0.25">
      <c r="A118">
        <v>43251.564884259256</v>
      </c>
      <c r="B118" s="6" t="s">
        <v>168</v>
      </c>
      <c r="C118">
        <v>0.59</v>
      </c>
      <c r="E118" s="6" t="s">
        <v>56</v>
      </c>
    </row>
    <row r="119" spans="1:5" x14ac:dyDescent="0.25">
      <c r="A119">
        <v>43251.564884259256</v>
      </c>
      <c r="B119" s="6" t="s">
        <v>169</v>
      </c>
      <c r="C119">
        <v>-9958.51</v>
      </c>
      <c r="E119" s="6" t="s">
        <v>56</v>
      </c>
    </row>
    <row r="120" spans="1:5" x14ac:dyDescent="0.25">
      <c r="A120">
        <v>43251.564884259256</v>
      </c>
      <c r="B120" s="6" t="s">
        <v>170</v>
      </c>
      <c r="C120">
        <v>16978.560000000001</v>
      </c>
      <c r="E120" s="6" t="s">
        <v>56</v>
      </c>
    </row>
    <row r="121" spans="1:5" x14ac:dyDescent="0.25">
      <c r="A121">
        <v>43251.564884259256</v>
      </c>
      <c r="B121" s="6" t="s">
        <v>171</v>
      </c>
      <c r="C121">
        <v>1584.03</v>
      </c>
      <c r="E121" s="6" t="s">
        <v>56</v>
      </c>
    </row>
    <row r="122" spans="1:5" x14ac:dyDescent="0.25">
      <c r="A122">
        <v>43251.564884259256</v>
      </c>
      <c r="B122" s="6" t="s">
        <v>172</v>
      </c>
      <c r="C122">
        <v>405.28</v>
      </c>
      <c r="E122" s="6" t="s">
        <v>56</v>
      </c>
    </row>
    <row r="123" spans="1:5" x14ac:dyDescent="0.25">
      <c r="A123">
        <v>43251.564884259256</v>
      </c>
      <c r="B123" s="6" t="s">
        <v>173</v>
      </c>
      <c r="C123">
        <v>405.85</v>
      </c>
      <c r="E123" s="6" t="s">
        <v>56</v>
      </c>
    </row>
    <row r="124" spans="1:5" x14ac:dyDescent="0.25">
      <c r="A124">
        <v>43251.564884259256</v>
      </c>
      <c r="B124" s="6" t="s">
        <v>174</v>
      </c>
      <c r="C124">
        <v>403.31</v>
      </c>
      <c r="E124" s="6" t="s">
        <v>56</v>
      </c>
    </row>
    <row r="125" spans="1:5" x14ac:dyDescent="0.25">
      <c r="A125">
        <v>43251.564884259256</v>
      </c>
      <c r="B125" s="6" t="s">
        <v>175</v>
      </c>
      <c r="C125">
        <v>0.22</v>
      </c>
      <c r="E125" s="6" t="s">
        <v>56</v>
      </c>
    </row>
    <row r="126" spans="1:5" x14ac:dyDescent="0.25">
      <c r="A126">
        <v>43251.564884259256</v>
      </c>
      <c r="B126" s="6" t="s">
        <v>176</v>
      </c>
      <c r="C126">
        <v>0.27</v>
      </c>
      <c r="E126" s="6" t="s">
        <v>56</v>
      </c>
    </row>
    <row r="127" spans="1:5" x14ac:dyDescent="0.25">
      <c r="A127">
        <v>43251.564884259256</v>
      </c>
      <c r="B127" s="6" t="s">
        <v>177</v>
      </c>
      <c r="C127">
        <v>0.23</v>
      </c>
      <c r="E127" s="6" t="s">
        <v>56</v>
      </c>
    </row>
    <row r="128" spans="1:5" x14ac:dyDescent="0.25">
      <c r="A128">
        <v>43251.564884259256</v>
      </c>
      <c r="B128" s="6" t="s">
        <v>178</v>
      </c>
      <c r="C128">
        <v>49.86</v>
      </c>
      <c r="E128" s="6" t="s">
        <v>56</v>
      </c>
    </row>
    <row r="129" spans="1:5" x14ac:dyDescent="0.25">
      <c r="A129">
        <v>43251.564884259256</v>
      </c>
      <c r="B129" s="6" t="s">
        <v>179</v>
      </c>
      <c r="C129">
        <v>52223.7</v>
      </c>
      <c r="E129" s="6" t="s">
        <v>56</v>
      </c>
    </row>
    <row r="130" spans="1:5" x14ac:dyDescent="0.25">
      <c r="A130">
        <v>43251.564872685187</v>
      </c>
      <c r="B130" s="6" t="s">
        <v>180</v>
      </c>
      <c r="C130">
        <v>0.24</v>
      </c>
      <c r="E130" s="6" t="s">
        <v>56</v>
      </c>
    </row>
    <row r="131" spans="1:5" x14ac:dyDescent="0.25">
      <c r="A131">
        <v>43251.564872685187</v>
      </c>
      <c r="B131" s="6" t="s">
        <v>181</v>
      </c>
      <c r="C131">
        <v>41.62</v>
      </c>
      <c r="E131" s="6" t="s">
        <v>56</v>
      </c>
    </row>
    <row r="132" spans="1:5" x14ac:dyDescent="0.25">
      <c r="A132">
        <v>43251.564884259256</v>
      </c>
      <c r="B132" s="6" t="s">
        <v>182</v>
      </c>
      <c r="C132">
        <v>174.83</v>
      </c>
      <c r="E132" s="6" t="s">
        <v>56</v>
      </c>
    </row>
    <row r="133" spans="1:5" x14ac:dyDescent="0.25">
      <c r="A133">
        <v>43251.564872685187</v>
      </c>
      <c r="B133" s="6" t="s">
        <v>183</v>
      </c>
      <c r="C133">
        <v>-102.17</v>
      </c>
      <c r="E133" s="6" t="s">
        <v>56</v>
      </c>
    </row>
    <row r="134" spans="1:5" x14ac:dyDescent="0.25">
      <c r="A134">
        <v>43251.564872685187</v>
      </c>
      <c r="B134" s="6" t="s">
        <v>184</v>
      </c>
      <c r="C134">
        <v>406.55</v>
      </c>
      <c r="E134" s="6" t="s">
        <v>56</v>
      </c>
    </row>
    <row r="135" spans="1:5" x14ac:dyDescent="0.25">
      <c r="A135">
        <v>43251.564884259256</v>
      </c>
      <c r="B135" s="6" t="s">
        <v>185</v>
      </c>
      <c r="C135">
        <v>406.82</v>
      </c>
      <c r="E135" s="6" t="s">
        <v>56</v>
      </c>
    </row>
    <row r="136" spans="1:5" x14ac:dyDescent="0.25">
      <c r="A136">
        <v>43251.564884259256</v>
      </c>
      <c r="B136" s="6" t="s">
        <v>186</v>
      </c>
      <c r="C136">
        <v>404.89</v>
      </c>
      <c r="E136" s="6" t="s">
        <v>56</v>
      </c>
    </row>
    <row r="137" spans="1:5" x14ac:dyDescent="0.25">
      <c r="A137" t="s">
        <v>187</v>
      </c>
      <c r="B137" s="6"/>
      <c r="E137" s="6"/>
    </row>
    <row r="138" spans="1:5" x14ac:dyDescent="0.25">
      <c r="A138">
        <v>43251.593969907408</v>
      </c>
      <c r="B138" s="6" t="s">
        <v>188</v>
      </c>
      <c r="C138">
        <v>1275956.1200000001</v>
      </c>
      <c r="E138" s="6"/>
    </row>
    <row r="139" spans="1:5" x14ac:dyDescent="0.25">
      <c r="A139">
        <v>43251.593969907408</v>
      </c>
      <c r="B139" s="6" t="s">
        <v>189</v>
      </c>
      <c r="C139">
        <v>1254761.25</v>
      </c>
      <c r="E139" s="6"/>
    </row>
    <row r="140" spans="1:5" x14ac:dyDescent="0.25">
      <c r="A140">
        <v>43251.593969907408</v>
      </c>
      <c r="B140" s="6" t="s">
        <v>190</v>
      </c>
      <c r="C140">
        <v>853868.19</v>
      </c>
      <c r="E140" s="6"/>
    </row>
    <row r="141" spans="1:5" x14ac:dyDescent="0.25">
      <c r="A141">
        <v>43251.593969907408</v>
      </c>
      <c r="B141" s="6" t="s">
        <v>191</v>
      </c>
      <c r="C141">
        <v>78072.95</v>
      </c>
      <c r="E141" s="6"/>
    </row>
    <row r="142" spans="1:5" x14ac:dyDescent="0.25">
      <c r="A142">
        <v>43251.593969907408</v>
      </c>
      <c r="B142" s="6" t="s">
        <v>192</v>
      </c>
      <c r="C142">
        <v>775043</v>
      </c>
      <c r="E142" s="6"/>
    </row>
    <row r="143" spans="1:5" x14ac:dyDescent="0.25">
      <c r="A143">
        <v>43251.593969907408</v>
      </c>
      <c r="B143" s="6" t="s">
        <v>193</v>
      </c>
      <c r="C143">
        <v>1.24</v>
      </c>
      <c r="E143" s="6"/>
    </row>
    <row r="144" spans="1:5" x14ac:dyDescent="0.25">
      <c r="A144">
        <v>43251.593969907408</v>
      </c>
      <c r="B144" s="6" t="s">
        <v>194</v>
      </c>
      <c r="C144">
        <v>1211</v>
      </c>
      <c r="E144" s="6"/>
    </row>
    <row r="145" spans="1:5" x14ac:dyDescent="0.25">
      <c r="A145">
        <v>43251.593969907408</v>
      </c>
      <c r="B145" s="6" t="s">
        <v>195</v>
      </c>
      <c r="C145">
        <v>4.68</v>
      </c>
      <c r="E145" s="6"/>
    </row>
    <row r="146" spans="1:5" x14ac:dyDescent="0.25">
      <c r="A146">
        <v>43251.593958333331</v>
      </c>
      <c r="B146" s="6" t="s">
        <v>196</v>
      </c>
      <c r="C146">
        <v>0</v>
      </c>
      <c r="E146" s="6"/>
    </row>
    <row r="147" spans="1:5" x14ac:dyDescent="0.25">
      <c r="A147">
        <v>43251.593969907408</v>
      </c>
      <c r="B147" s="6" t="s">
        <v>197</v>
      </c>
      <c r="C147">
        <v>544</v>
      </c>
      <c r="E147" s="6"/>
    </row>
    <row r="148" spans="1:5" x14ac:dyDescent="0.25">
      <c r="A148">
        <v>43251.593969907408</v>
      </c>
      <c r="B148" s="6" t="s">
        <v>198</v>
      </c>
      <c r="C148">
        <v>12356</v>
      </c>
      <c r="E148" s="6"/>
    </row>
    <row r="149" spans="1:5" x14ac:dyDescent="0.25">
      <c r="A149">
        <v>43251.593969907408</v>
      </c>
      <c r="B149" s="6" t="s">
        <v>199</v>
      </c>
      <c r="C149">
        <v>0</v>
      </c>
      <c r="E149" s="6"/>
    </row>
    <row r="150" spans="1:5" x14ac:dyDescent="0.25">
      <c r="A150">
        <v>43251.593969907408</v>
      </c>
      <c r="B150" s="6" t="s">
        <v>200</v>
      </c>
      <c r="C150">
        <v>40.369999999999997</v>
      </c>
      <c r="E150" s="6"/>
    </row>
    <row r="151" spans="1:5" x14ac:dyDescent="0.25">
      <c r="A151">
        <v>43251.593958333331</v>
      </c>
      <c r="B151" s="6" t="s">
        <v>201</v>
      </c>
      <c r="C151">
        <v>336</v>
      </c>
      <c r="E151" s="6"/>
    </row>
    <row r="152" spans="1:5" x14ac:dyDescent="0.25">
      <c r="A152">
        <v>43251.593969907408</v>
      </c>
      <c r="B152" s="6" t="s">
        <v>202</v>
      </c>
      <c r="C152">
        <v>1</v>
      </c>
      <c r="E152" s="6"/>
    </row>
    <row r="153" spans="1:5" x14ac:dyDescent="0.25">
      <c r="A153">
        <v>43251.593969907408</v>
      </c>
      <c r="B153" s="6" t="s">
        <v>203</v>
      </c>
      <c r="C153">
        <v>9.9</v>
      </c>
      <c r="E153" s="6"/>
    </row>
    <row r="154" spans="1:5" x14ac:dyDescent="0.25">
      <c r="A154">
        <v>43251.593969907408</v>
      </c>
      <c r="B154" s="6" t="s">
        <v>204</v>
      </c>
      <c r="C154">
        <v>1.39</v>
      </c>
      <c r="E154" s="6"/>
    </row>
    <row r="155" spans="1:5" x14ac:dyDescent="0.25">
      <c r="A155">
        <v>43251.593969907408</v>
      </c>
      <c r="B155" s="6" t="s">
        <v>205</v>
      </c>
      <c r="C155">
        <v>1359</v>
      </c>
      <c r="E155" s="6"/>
    </row>
    <row r="156" spans="1:5" x14ac:dyDescent="0.25">
      <c r="A156">
        <v>43251.593969907408</v>
      </c>
      <c r="B156" s="6" t="s">
        <v>206</v>
      </c>
      <c r="C156">
        <v>4.6399999999999997</v>
      </c>
      <c r="E156" s="6"/>
    </row>
    <row r="157" spans="1:5" x14ac:dyDescent="0.25">
      <c r="A157">
        <v>43251.593969907408</v>
      </c>
      <c r="B157" s="6" t="s">
        <v>207</v>
      </c>
      <c r="C157">
        <v>0</v>
      </c>
      <c r="E157" s="6"/>
    </row>
    <row r="158" spans="1:5" x14ac:dyDescent="0.25">
      <c r="A158">
        <v>43251.593958333331</v>
      </c>
      <c r="B158" s="6" t="s">
        <v>208</v>
      </c>
      <c r="C158">
        <v>542</v>
      </c>
      <c r="E158" s="6"/>
    </row>
    <row r="159" spans="1:5" x14ac:dyDescent="0.25">
      <c r="A159">
        <v>43251.593969907408</v>
      </c>
      <c r="B159" s="6" t="s">
        <v>209</v>
      </c>
      <c r="C159">
        <v>9941</v>
      </c>
      <c r="E159" s="6"/>
    </row>
    <row r="160" spans="1:5" x14ac:dyDescent="0.25">
      <c r="A160">
        <v>43251.593969907408</v>
      </c>
      <c r="B160" s="6" t="s">
        <v>210</v>
      </c>
      <c r="C160">
        <v>0</v>
      </c>
      <c r="E160" s="6"/>
    </row>
    <row r="161" spans="1:5" x14ac:dyDescent="0.25">
      <c r="A161">
        <v>43251.593958333331</v>
      </c>
      <c r="B161" s="6" t="s">
        <v>211</v>
      </c>
      <c r="C161">
        <v>45.3</v>
      </c>
      <c r="E161" s="6"/>
    </row>
    <row r="162" spans="1:5" x14ac:dyDescent="0.25">
      <c r="A162">
        <v>43251.593969907408</v>
      </c>
      <c r="B162" s="6" t="s">
        <v>212</v>
      </c>
      <c r="C162">
        <v>376</v>
      </c>
      <c r="E162" s="6"/>
    </row>
    <row r="163" spans="1:5" x14ac:dyDescent="0.25">
      <c r="A163">
        <v>43251.593969907408</v>
      </c>
      <c r="B163" s="6" t="s">
        <v>213</v>
      </c>
      <c r="C163">
        <v>1</v>
      </c>
      <c r="E163" s="6"/>
    </row>
    <row r="164" spans="1:5" x14ac:dyDescent="0.25">
      <c r="A164">
        <v>43251.593969907408</v>
      </c>
      <c r="B164" s="6" t="s">
        <v>214</v>
      </c>
      <c r="C164">
        <v>9.85</v>
      </c>
      <c r="E164" s="6"/>
    </row>
    <row r="165" spans="1:5" x14ac:dyDescent="0.25">
      <c r="A165">
        <v>43251.593946759262</v>
      </c>
      <c r="B165" s="6" t="s">
        <v>215</v>
      </c>
      <c r="C165">
        <v>0</v>
      </c>
      <c r="E165" s="6"/>
    </row>
    <row r="166" spans="1:5" x14ac:dyDescent="0.25">
      <c r="A166">
        <v>43251.593969907408</v>
      </c>
      <c r="B166" s="6" t="s">
        <v>216</v>
      </c>
      <c r="C166">
        <v>0</v>
      </c>
      <c r="E166" s="6"/>
    </row>
    <row r="167" spans="1:5" x14ac:dyDescent="0.25">
      <c r="A167">
        <v>43251.593946759262</v>
      </c>
      <c r="B167" s="6" t="s">
        <v>217</v>
      </c>
      <c r="C167">
        <v>0</v>
      </c>
      <c r="E167" s="6"/>
    </row>
    <row r="168" spans="1:5" x14ac:dyDescent="0.25">
      <c r="A168">
        <v>43251.593946759262</v>
      </c>
      <c r="B168" s="6" t="s">
        <v>218</v>
      </c>
      <c r="C168">
        <v>0</v>
      </c>
      <c r="E168" s="6"/>
    </row>
    <row r="169" spans="1:5" x14ac:dyDescent="0.25">
      <c r="A169">
        <v>43251.593946759262</v>
      </c>
      <c r="B169" s="6" t="s">
        <v>219</v>
      </c>
      <c r="C169">
        <v>0</v>
      </c>
      <c r="E169" s="6"/>
    </row>
    <row r="170" spans="1:5" x14ac:dyDescent="0.25">
      <c r="A170">
        <v>43251.593946759262</v>
      </c>
      <c r="B170" s="6" t="s">
        <v>220</v>
      </c>
      <c r="C170">
        <v>0</v>
      </c>
      <c r="E170" s="6"/>
    </row>
    <row r="171" spans="1:5" x14ac:dyDescent="0.25">
      <c r="A171">
        <v>43251.593946759262</v>
      </c>
      <c r="B171" s="6" t="s">
        <v>221</v>
      </c>
      <c r="C171">
        <v>0</v>
      </c>
      <c r="E171" s="6"/>
    </row>
    <row r="172" spans="1:5" x14ac:dyDescent="0.25">
      <c r="A172">
        <v>43251.593946759262</v>
      </c>
      <c r="B172" s="6" t="s">
        <v>222</v>
      </c>
      <c r="C172">
        <v>0</v>
      </c>
      <c r="E172" s="6"/>
    </row>
    <row r="173" spans="1:5" x14ac:dyDescent="0.25">
      <c r="A173">
        <v>43251.593946759262</v>
      </c>
      <c r="B173" s="6" t="s">
        <v>223</v>
      </c>
      <c r="C173">
        <v>0</v>
      </c>
      <c r="E173" s="6"/>
    </row>
    <row r="174" spans="1:5" x14ac:dyDescent="0.25">
      <c r="A174">
        <v>43251.593946759262</v>
      </c>
      <c r="B174" s="6" t="s">
        <v>224</v>
      </c>
      <c r="C174">
        <v>0</v>
      </c>
      <c r="E174" s="6"/>
    </row>
    <row r="175" spans="1:5" x14ac:dyDescent="0.25">
      <c r="A175">
        <v>43251.593946759262</v>
      </c>
      <c r="B175" s="6" t="s">
        <v>225</v>
      </c>
      <c r="C175">
        <v>0</v>
      </c>
      <c r="E175" s="6"/>
    </row>
    <row r="176" spans="1:5" x14ac:dyDescent="0.25">
      <c r="A176">
        <v>43251.593946759262</v>
      </c>
      <c r="B176" s="6" t="s">
        <v>226</v>
      </c>
      <c r="C176">
        <v>1.35</v>
      </c>
      <c r="E176" s="6"/>
    </row>
    <row r="177" spans="1:5" x14ac:dyDescent="0.25">
      <c r="A177">
        <v>43251.593946759262</v>
      </c>
      <c r="B177" s="6" t="s">
        <v>227</v>
      </c>
      <c r="C177">
        <v>1453</v>
      </c>
      <c r="E177" s="6"/>
    </row>
    <row r="178" spans="1:5" x14ac:dyDescent="0.25">
      <c r="A178">
        <v>43251.593946759262</v>
      </c>
      <c r="B178" s="6" t="s">
        <v>228</v>
      </c>
      <c r="C178">
        <v>4.6500000000000004</v>
      </c>
      <c r="E178" s="6"/>
    </row>
    <row r="179" spans="1:5" x14ac:dyDescent="0.25">
      <c r="A179">
        <v>43251.593946759262</v>
      </c>
      <c r="B179" s="6" t="s">
        <v>229</v>
      </c>
      <c r="C179">
        <v>0</v>
      </c>
      <c r="E179" s="6"/>
    </row>
    <row r="180" spans="1:5" x14ac:dyDescent="0.25">
      <c r="A180">
        <v>43251.593946759262</v>
      </c>
      <c r="B180" s="6" t="s">
        <v>230</v>
      </c>
      <c r="C180">
        <v>543</v>
      </c>
      <c r="E180" s="6"/>
    </row>
    <row r="181" spans="1:5" x14ac:dyDescent="0.25">
      <c r="A181">
        <v>43251.593946759262</v>
      </c>
      <c r="B181" s="6" t="s">
        <v>231</v>
      </c>
      <c r="C181">
        <v>6462</v>
      </c>
      <c r="E181" s="6"/>
    </row>
    <row r="182" spans="1:5" x14ac:dyDescent="0.25">
      <c r="A182">
        <v>43251.593946759262</v>
      </c>
      <c r="B182" s="6" t="s">
        <v>232</v>
      </c>
      <c r="C182">
        <v>0</v>
      </c>
      <c r="E182" s="6"/>
    </row>
    <row r="183" spans="1:5" x14ac:dyDescent="0.25">
      <c r="A183">
        <v>43251.593969907408</v>
      </c>
      <c r="B183" s="6" t="s">
        <v>233</v>
      </c>
      <c r="C183">
        <v>48.45</v>
      </c>
      <c r="E183" s="6"/>
    </row>
    <row r="184" spans="1:5" x14ac:dyDescent="0.25">
      <c r="A184">
        <v>43251.593946759262</v>
      </c>
      <c r="B184" s="6" t="s">
        <v>234</v>
      </c>
      <c r="C184">
        <v>401</v>
      </c>
      <c r="E184" s="6"/>
    </row>
    <row r="185" spans="1:5" x14ac:dyDescent="0.25">
      <c r="A185">
        <v>43251.593946759262</v>
      </c>
      <c r="B185" s="6" t="s">
        <v>235</v>
      </c>
      <c r="C185">
        <v>1</v>
      </c>
      <c r="E185" s="6"/>
    </row>
    <row r="186" spans="1:5" x14ac:dyDescent="0.25">
      <c r="A186">
        <v>43251.593946759262</v>
      </c>
      <c r="B186" s="6" t="s">
        <v>236</v>
      </c>
      <c r="C186">
        <v>8.9600000000000009</v>
      </c>
      <c r="E186" s="6"/>
    </row>
    <row r="187" spans="1:5" x14ac:dyDescent="0.25">
      <c r="A187">
        <v>43251.593969907408</v>
      </c>
      <c r="B187" s="6" t="s">
        <v>237</v>
      </c>
      <c r="C187">
        <v>0</v>
      </c>
      <c r="E187" s="6"/>
    </row>
    <row r="188" spans="1:5" x14ac:dyDescent="0.25">
      <c r="A188">
        <v>43251.593969907408</v>
      </c>
      <c r="B188" s="6" t="s">
        <v>238</v>
      </c>
      <c r="C188">
        <v>0</v>
      </c>
      <c r="E188" s="6"/>
    </row>
    <row r="189" spans="1:5" x14ac:dyDescent="0.25">
      <c r="A189">
        <v>43251.593969907408</v>
      </c>
      <c r="B189" s="6" t="s">
        <v>239</v>
      </c>
      <c r="C189">
        <v>0</v>
      </c>
      <c r="E189" s="6"/>
    </row>
    <row r="190" spans="1:5" x14ac:dyDescent="0.25">
      <c r="A190">
        <v>43251.593969907408</v>
      </c>
      <c r="B190" s="6" t="s">
        <v>240</v>
      </c>
      <c r="C190">
        <v>0</v>
      </c>
      <c r="E190" s="6"/>
    </row>
    <row r="191" spans="1:5" x14ac:dyDescent="0.25">
      <c r="A191">
        <v>43251.593969907408</v>
      </c>
      <c r="B191" s="6" t="s">
        <v>241</v>
      </c>
      <c r="C191">
        <v>553</v>
      </c>
      <c r="E191" s="6"/>
    </row>
    <row r="192" spans="1:5" x14ac:dyDescent="0.25">
      <c r="A192">
        <v>43251.593969907408</v>
      </c>
      <c r="B192" s="6" t="s">
        <v>242</v>
      </c>
      <c r="C192">
        <v>9283</v>
      </c>
      <c r="E192" s="6"/>
    </row>
    <row r="193" spans="1:5" x14ac:dyDescent="0.25">
      <c r="A193">
        <v>43251.593969907408</v>
      </c>
      <c r="B193" s="6" t="s">
        <v>243</v>
      </c>
      <c r="C193">
        <v>0</v>
      </c>
      <c r="E193" s="6"/>
    </row>
    <row r="194" spans="1:5" x14ac:dyDescent="0.25">
      <c r="A194">
        <v>43251.593969907408</v>
      </c>
      <c r="B194" s="6" t="s">
        <v>244</v>
      </c>
      <c r="C194">
        <v>0</v>
      </c>
      <c r="E194" s="6"/>
    </row>
    <row r="195" spans="1:5" x14ac:dyDescent="0.25">
      <c r="A195">
        <v>43251.593969907408</v>
      </c>
      <c r="B195" s="6" t="s">
        <v>245</v>
      </c>
      <c r="C195">
        <v>0</v>
      </c>
      <c r="E195" s="6"/>
    </row>
    <row r="196" spans="1:5" x14ac:dyDescent="0.25">
      <c r="A196">
        <v>43251.593969907408</v>
      </c>
      <c r="B196" s="6" t="s">
        <v>246</v>
      </c>
      <c r="C196">
        <v>0</v>
      </c>
      <c r="E196" s="6"/>
    </row>
    <row r="197" spans="1:5" x14ac:dyDescent="0.25">
      <c r="A197">
        <v>43251.593969907408</v>
      </c>
      <c r="B197" s="6" t="s">
        <v>247</v>
      </c>
      <c r="C197">
        <v>0</v>
      </c>
      <c r="E197" s="6"/>
    </row>
    <row r="198" spans="1:5" x14ac:dyDescent="0.25">
      <c r="A198">
        <v>43251.593969907408</v>
      </c>
      <c r="B198" s="6" t="s">
        <v>248</v>
      </c>
      <c r="C198">
        <v>2.5299999999999998</v>
      </c>
      <c r="E198" s="6"/>
    </row>
    <row r="199" spans="1:5" x14ac:dyDescent="0.25">
      <c r="A199">
        <v>43251.593969907408</v>
      </c>
      <c r="B199" s="6" t="s">
        <v>249</v>
      </c>
      <c r="C199">
        <v>1499</v>
      </c>
      <c r="E199" s="6"/>
    </row>
    <row r="200" spans="1:5" x14ac:dyDescent="0.25">
      <c r="A200">
        <v>43251.593969907408</v>
      </c>
      <c r="B200" s="6" t="s">
        <v>250</v>
      </c>
      <c r="C200">
        <v>4.34</v>
      </c>
      <c r="E200" s="6"/>
    </row>
    <row r="201" spans="1:5" x14ac:dyDescent="0.25">
      <c r="A201">
        <v>43251.593969907408</v>
      </c>
      <c r="B201" s="6" t="s">
        <v>251</v>
      </c>
      <c r="C201">
        <v>0</v>
      </c>
      <c r="E201" s="6"/>
    </row>
    <row r="202" spans="1:5" x14ac:dyDescent="0.25">
      <c r="A202">
        <v>43251.593969907408</v>
      </c>
      <c r="B202" s="6" t="s">
        <v>252</v>
      </c>
      <c r="C202">
        <v>539</v>
      </c>
      <c r="E202" s="6"/>
    </row>
    <row r="203" spans="1:5" x14ac:dyDescent="0.25">
      <c r="A203">
        <v>43251.593969907408</v>
      </c>
      <c r="B203" s="6" t="s">
        <v>253</v>
      </c>
      <c r="C203">
        <v>9052</v>
      </c>
      <c r="E203" s="6"/>
    </row>
    <row r="204" spans="1:5" x14ac:dyDescent="0.25">
      <c r="A204">
        <v>43251.593969907408</v>
      </c>
      <c r="B204" s="6" t="s">
        <v>254</v>
      </c>
      <c r="C204">
        <v>0</v>
      </c>
      <c r="E204" s="6"/>
    </row>
    <row r="205" spans="1:5" x14ac:dyDescent="0.25">
      <c r="A205">
        <v>43251.593969907408</v>
      </c>
      <c r="B205" s="6" t="s">
        <v>255</v>
      </c>
      <c r="C205">
        <v>49.99</v>
      </c>
      <c r="E205" s="6"/>
    </row>
    <row r="206" spans="1:5" x14ac:dyDescent="0.25">
      <c r="A206">
        <v>43251.593969907408</v>
      </c>
      <c r="B206" s="6" t="s">
        <v>256</v>
      </c>
      <c r="C206">
        <v>402</v>
      </c>
      <c r="E206" s="6"/>
    </row>
    <row r="207" spans="1:5" x14ac:dyDescent="0.25">
      <c r="A207">
        <v>43251.593969907408</v>
      </c>
      <c r="B207" s="6" t="s">
        <v>257</v>
      </c>
      <c r="C207">
        <v>1</v>
      </c>
      <c r="E207" s="6"/>
    </row>
    <row r="208" spans="1:5" x14ac:dyDescent="0.25">
      <c r="A208">
        <v>43251.593969907408</v>
      </c>
      <c r="B208" s="6" t="s">
        <v>258</v>
      </c>
      <c r="C208">
        <v>16.190000000000001</v>
      </c>
      <c r="E208" s="6"/>
    </row>
    <row r="209" spans="1:5" x14ac:dyDescent="0.25">
      <c r="A209">
        <v>43251.593958333331</v>
      </c>
      <c r="B209" s="6" t="s">
        <v>259</v>
      </c>
      <c r="C209">
        <v>0.77</v>
      </c>
      <c r="E209" s="6"/>
    </row>
    <row r="210" spans="1:5" x14ac:dyDescent="0.25">
      <c r="A210">
        <v>43251.593969907408</v>
      </c>
      <c r="B210" s="6" t="s">
        <v>260</v>
      </c>
      <c r="C210">
        <v>1098</v>
      </c>
      <c r="E210" s="6"/>
    </row>
    <row r="211" spans="1:5" x14ac:dyDescent="0.25">
      <c r="A211">
        <v>43251.593969907408</v>
      </c>
      <c r="B211" s="6" t="s">
        <v>261</v>
      </c>
      <c r="C211">
        <v>3.83</v>
      </c>
      <c r="E211" s="6"/>
    </row>
    <row r="212" spans="1:5" x14ac:dyDescent="0.25">
      <c r="A212">
        <v>43251.593969907408</v>
      </c>
      <c r="B212" s="6" t="s">
        <v>262</v>
      </c>
      <c r="C212">
        <v>0</v>
      </c>
      <c r="E212" s="6"/>
    </row>
    <row r="213" spans="1:5" x14ac:dyDescent="0.25">
      <c r="A213">
        <v>43251.593969907408</v>
      </c>
      <c r="B213" s="6" t="s">
        <v>263</v>
      </c>
      <c r="C213">
        <v>543</v>
      </c>
      <c r="E213" s="6"/>
    </row>
    <row r="214" spans="1:5" x14ac:dyDescent="0.25">
      <c r="A214">
        <v>43251.593969907408</v>
      </c>
      <c r="B214" s="6" t="s">
        <v>264</v>
      </c>
      <c r="C214">
        <v>8149</v>
      </c>
      <c r="E214" s="6"/>
    </row>
    <row r="215" spans="1:5" x14ac:dyDescent="0.25">
      <c r="A215">
        <v>43251.593969907408</v>
      </c>
      <c r="B215" s="6" t="s">
        <v>265</v>
      </c>
      <c r="C215">
        <v>0</v>
      </c>
      <c r="E215" s="6"/>
    </row>
    <row r="216" spans="1:5" x14ac:dyDescent="0.25">
      <c r="A216">
        <v>43251.593969907408</v>
      </c>
      <c r="B216" s="6" t="s">
        <v>266</v>
      </c>
      <c r="C216">
        <v>36.6</v>
      </c>
      <c r="E216" s="6"/>
    </row>
    <row r="217" spans="1:5" x14ac:dyDescent="0.25">
      <c r="A217">
        <v>43251.593969907408</v>
      </c>
      <c r="B217" s="6" t="s">
        <v>267</v>
      </c>
      <c r="C217">
        <v>305</v>
      </c>
      <c r="E217" s="6"/>
    </row>
    <row r="218" spans="1:5" x14ac:dyDescent="0.25">
      <c r="A218">
        <v>43251.593969907408</v>
      </c>
      <c r="B218" s="6" t="s">
        <v>268</v>
      </c>
      <c r="C218">
        <v>1</v>
      </c>
      <c r="E218" s="6"/>
    </row>
    <row r="219" spans="1:5" x14ac:dyDescent="0.25">
      <c r="A219">
        <v>43251.593969907408</v>
      </c>
      <c r="B219" s="6" t="s">
        <v>269</v>
      </c>
      <c r="C219">
        <v>6.75</v>
      </c>
      <c r="E219" s="6"/>
    </row>
    <row r="220" spans="1:5" x14ac:dyDescent="0.25">
      <c r="A220">
        <v>43251.593969907408</v>
      </c>
      <c r="B220" s="6" t="s">
        <v>270</v>
      </c>
      <c r="C220">
        <v>0</v>
      </c>
      <c r="E220" s="6"/>
    </row>
    <row r="221" spans="1:5" x14ac:dyDescent="0.25">
      <c r="A221">
        <v>43251.593969907408</v>
      </c>
      <c r="B221" s="6" t="s">
        <v>271</v>
      </c>
      <c r="C221">
        <v>0</v>
      </c>
      <c r="E221" s="6"/>
    </row>
    <row r="222" spans="1:5" x14ac:dyDescent="0.25">
      <c r="A222">
        <v>43251.593969907408</v>
      </c>
      <c r="B222" s="6" t="s">
        <v>272</v>
      </c>
      <c r="C222">
        <v>0</v>
      </c>
      <c r="E222" s="6"/>
    </row>
    <row r="223" spans="1:5" x14ac:dyDescent="0.25">
      <c r="A223">
        <v>43251.593969907408</v>
      </c>
      <c r="B223" s="6" t="s">
        <v>273</v>
      </c>
      <c r="C223">
        <v>0</v>
      </c>
      <c r="E223" s="6"/>
    </row>
    <row r="224" spans="1:5" x14ac:dyDescent="0.25">
      <c r="A224">
        <v>43251.593969907408</v>
      </c>
      <c r="B224" s="6" t="s">
        <v>274</v>
      </c>
      <c r="C224">
        <v>0</v>
      </c>
      <c r="E224" s="6"/>
    </row>
    <row r="225" spans="1:5" x14ac:dyDescent="0.25">
      <c r="A225">
        <v>43251.593969907408</v>
      </c>
      <c r="B225" s="6" t="s">
        <v>275</v>
      </c>
      <c r="C225">
        <v>0</v>
      </c>
      <c r="E225" s="6"/>
    </row>
    <row r="226" spans="1:5" x14ac:dyDescent="0.25">
      <c r="A226">
        <v>43251.593969907408</v>
      </c>
      <c r="B226" s="6" t="s">
        <v>276</v>
      </c>
      <c r="C226">
        <v>0</v>
      </c>
      <c r="E226" s="6"/>
    </row>
    <row r="227" spans="1:5" x14ac:dyDescent="0.25">
      <c r="A227">
        <v>43251.593969907408</v>
      </c>
      <c r="B227" s="6" t="s">
        <v>277</v>
      </c>
      <c r="C227">
        <v>0</v>
      </c>
      <c r="E227" s="6"/>
    </row>
    <row r="228" spans="1:5" x14ac:dyDescent="0.25">
      <c r="A228">
        <v>43251.593946759262</v>
      </c>
      <c r="B228" s="6" t="s">
        <v>278</v>
      </c>
      <c r="C228">
        <v>0</v>
      </c>
      <c r="E228" s="6"/>
    </row>
    <row r="229" spans="1:5" x14ac:dyDescent="0.25">
      <c r="A229">
        <v>43251.593969907408</v>
      </c>
      <c r="B229" s="6" t="s">
        <v>279</v>
      </c>
      <c r="C229">
        <v>0</v>
      </c>
      <c r="E229" s="6"/>
    </row>
    <row r="230" spans="1:5" x14ac:dyDescent="0.25">
      <c r="A230">
        <v>43251.593969907408</v>
      </c>
      <c r="B230" s="6" t="s">
        <v>280</v>
      </c>
      <c r="C230">
        <v>0</v>
      </c>
      <c r="E230" s="6"/>
    </row>
    <row r="231" spans="1:5" x14ac:dyDescent="0.25">
      <c r="A231">
        <v>43251.593969907408</v>
      </c>
      <c r="B231" s="6" t="s">
        <v>281</v>
      </c>
      <c r="C231">
        <v>3.28</v>
      </c>
      <c r="E231" s="6"/>
    </row>
    <row r="232" spans="1:5" x14ac:dyDescent="0.25">
      <c r="A232">
        <v>43251.593969907408</v>
      </c>
      <c r="B232" s="6" t="s">
        <v>282</v>
      </c>
      <c r="C232">
        <v>1499</v>
      </c>
      <c r="E232" s="6"/>
    </row>
    <row r="233" spans="1:5" x14ac:dyDescent="0.25">
      <c r="A233">
        <v>43251.593969907408</v>
      </c>
      <c r="B233" s="6" t="s">
        <v>283</v>
      </c>
      <c r="C233">
        <v>7.08</v>
      </c>
      <c r="E233" s="6"/>
    </row>
    <row r="234" spans="1:5" x14ac:dyDescent="0.25">
      <c r="A234">
        <v>43251.593969907408</v>
      </c>
      <c r="B234" s="6" t="s">
        <v>284</v>
      </c>
      <c r="C234">
        <v>0</v>
      </c>
      <c r="E234" s="6"/>
    </row>
    <row r="235" spans="1:5" x14ac:dyDescent="0.25">
      <c r="A235">
        <v>43251.593969907408</v>
      </c>
      <c r="B235" s="6" t="s">
        <v>285</v>
      </c>
      <c r="C235">
        <v>539</v>
      </c>
      <c r="E235" s="6"/>
    </row>
    <row r="236" spans="1:5" x14ac:dyDescent="0.25">
      <c r="A236">
        <v>43251.593969907408</v>
      </c>
      <c r="B236" s="6" t="s">
        <v>286</v>
      </c>
      <c r="C236">
        <v>13807</v>
      </c>
      <c r="E236" s="6"/>
    </row>
    <row r="237" spans="1:5" x14ac:dyDescent="0.25">
      <c r="A237">
        <v>43251.593969907408</v>
      </c>
      <c r="B237" s="6" t="s">
        <v>287</v>
      </c>
      <c r="C237">
        <v>0</v>
      </c>
      <c r="E237" s="6"/>
    </row>
    <row r="238" spans="1:5" x14ac:dyDescent="0.25">
      <c r="A238">
        <v>43251.593969907408</v>
      </c>
      <c r="B238" s="6" t="s">
        <v>288</v>
      </c>
      <c r="C238">
        <v>49.99</v>
      </c>
      <c r="E238" s="6"/>
    </row>
    <row r="239" spans="1:5" x14ac:dyDescent="0.25">
      <c r="A239">
        <v>43251.593946759262</v>
      </c>
      <c r="B239" s="6" t="s">
        <v>289</v>
      </c>
      <c r="C239">
        <v>402</v>
      </c>
      <c r="E239" s="6"/>
    </row>
    <row r="240" spans="1:5" x14ac:dyDescent="0.25">
      <c r="A240">
        <v>43251.593969907408</v>
      </c>
      <c r="B240" s="6" t="s">
        <v>290</v>
      </c>
      <c r="C240">
        <v>1</v>
      </c>
      <c r="E240" s="6"/>
    </row>
    <row r="241" spans="1:5" x14ac:dyDescent="0.25">
      <c r="A241">
        <v>43251.593969907408</v>
      </c>
      <c r="B241" s="6" t="s">
        <v>291</v>
      </c>
      <c r="C241">
        <v>21.05</v>
      </c>
      <c r="E241" s="6"/>
    </row>
    <row r="242" spans="1:5" x14ac:dyDescent="0.25">
      <c r="A242">
        <v>43251.593969907408</v>
      </c>
      <c r="B242" s="6" t="s">
        <v>292</v>
      </c>
      <c r="C242">
        <v>653040.5</v>
      </c>
      <c r="E242" s="6"/>
    </row>
    <row r="243" spans="1:5" x14ac:dyDescent="0.25">
      <c r="A243">
        <v>43251.593969907408</v>
      </c>
      <c r="B243" s="6" t="s">
        <v>293</v>
      </c>
      <c r="C243">
        <v>0</v>
      </c>
      <c r="E243" s="6"/>
    </row>
    <row r="244" spans="1:5" x14ac:dyDescent="0.25">
      <c r="A244">
        <v>43251.593969907408</v>
      </c>
      <c r="B244" s="6" t="s">
        <v>294</v>
      </c>
      <c r="C244">
        <v>59806.99</v>
      </c>
      <c r="E244" s="6"/>
    </row>
    <row r="245" spans="1:5" x14ac:dyDescent="0.25">
      <c r="A245">
        <v>43251.593935185185</v>
      </c>
      <c r="B245" s="6" t="s">
        <v>295</v>
      </c>
      <c r="C245">
        <v>16.7</v>
      </c>
      <c r="E245" s="6"/>
    </row>
    <row r="246" spans="1:5" x14ac:dyDescent="0.25">
      <c r="A246">
        <v>43251.593935185185</v>
      </c>
      <c r="B246" s="6" t="s">
        <v>296</v>
      </c>
      <c r="C246">
        <v>2935</v>
      </c>
      <c r="E246" s="6"/>
    </row>
    <row r="247" spans="1:5" x14ac:dyDescent="0.25">
      <c r="A247">
        <v>43251.593935185185</v>
      </c>
      <c r="B247" s="6" t="s">
        <v>297</v>
      </c>
      <c r="C247">
        <v>27.32</v>
      </c>
      <c r="E247" s="6"/>
    </row>
    <row r="248" spans="1:5" x14ac:dyDescent="0.25">
      <c r="A248">
        <v>43251.593946759262</v>
      </c>
      <c r="B248" s="6" t="s">
        <v>298</v>
      </c>
      <c r="C248">
        <v>0</v>
      </c>
      <c r="E248" s="6"/>
    </row>
    <row r="249" spans="1:5" x14ac:dyDescent="0.25">
      <c r="A249">
        <v>43251.593935185185</v>
      </c>
      <c r="B249" s="6" t="s">
        <v>299</v>
      </c>
      <c r="C249">
        <v>541</v>
      </c>
      <c r="E249" s="6"/>
    </row>
    <row r="250" spans="1:5" x14ac:dyDescent="0.25">
      <c r="A250">
        <v>43251.593946759262</v>
      </c>
      <c r="B250" s="6" t="s">
        <v>300</v>
      </c>
      <c r="C250">
        <v>25596</v>
      </c>
      <c r="E250" s="6"/>
    </row>
    <row r="251" spans="1:5" x14ac:dyDescent="0.25">
      <c r="A251">
        <v>43251.593946759262</v>
      </c>
      <c r="B251" s="6" t="s">
        <v>301</v>
      </c>
      <c r="C251">
        <v>0</v>
      </c>
      <c r="E251" s="6"/>
    </row>
    <row r="252" spans="1:5" x14ac:dyDescent="0.25">
      <c r="A252">
        <v>43251.593935185185</v>
      </c>
      <c r="B252" s="6" t="s">
        <v>302</v>
      </c>
      <c r="C252">
        <v>48.92</v>
      </c>
      <c r="E252" s="6"/>
    </row>
    <row r="253" spans="1:5" x14ac:dyDescent="0.25">
      <c r="A253">
        <v>43251.593935185185</v>
      </c>
      <c r="B253" s="6" t="s">
        <v>303</v>
      </c>
      <c r="C253">
        <v>401</v>
      </c>
      <c r="E253" s="6"/>
    </row>
    <row r="254" spans="1:5" x14ac:dyDescent="0.25">
      <c r="A254">
        <v>43251.593935185185</v>
      </c>
      <c r="B254" s="6" t="s">
        <v>304</v>
      </c>
      <c r="C254">
        <v>1</v>
      </c>
      <c r="E254" s="6"/>
    </row>
    <row r="255" spans="1:5" x14ac:dyDescent="0.25">
      <c r="A255">
        <v>43251.593935185185</v>
      </c>
      <c r="B255" s="6" t="s">
        <v>305</v>
      </c>
      <c r="C255">
        <v>54.43</v>
      </c>
      <c r="E255" s="6"/>
    </row>
    <row r="256" spans="1:5" x14ac:dyDescent="0.25">
      <c r="A256">
        <v>43251.593946759262</v>
      </c>
      <c r="B256" s="6" t="s">
        <v>306</v>
      </c>
      <c r="C256">
        <v>9.58</v>
      </c>
      <c r="E256" s="6"/>
    </row>
    <row r="257" spans="1:5" x14ac:dyDescent="0.25">
      <c r="A257">
        <v>43251.593946759262</v>
      </c>
      <c r="B257" s="6" t="s">
        <v>307</v>
      </c>
      <c r="C257">
        <v>2636</v>
      </c>
      <c r="E257" s="6"/>
    </row>
    <row r="258" spans="1:5" x14ac:dyDescent="0.25">
      <c r="A258">
        <v>43251.593946759262</v>
      </c>
      <c r="B258" s="6" t="s">
        <v>308</v>
      </c>
      <c r="C258">
        <v>18.12</v>
      </c>
      <c r="E258" s="6"/>
    </row>
    <row r="259" spans="1:5" x14ac:dyDescent="0.25">
      <c r="A259">
        <v>43251.593946759262</v>
      </c>
      <c r="B259" s="6" t="s">
        <v>309</v>
      </c>
      <c r="C259">
        <v>0</v>
      </c>
      <c r="E259" s="6"/>
    </row>
    <row r="260" spans="1:5" x14ac:dyDescent="0.25">
      <c r="A260">
        <v>43251.593946759262</v>
      </c>
      <c r="B260" s="6" t="s">
        <v>310</v>
      </c>
      <c r="C260">
        <v>554</v>
      </c>
      <c r="E260" s="6"/>
    </row>
    <row r="261" spans="1:5" x14ac:dyDescent="0.25">
      <c r="A261">
        <v>43251.593946759262</v>
      </c>
      <c r="B261" s="6" t="s">
        <v>311</v>
      </c>
      <c r="C261">
        <v>44223</v>
      </c>
      <c r="E261" s="6"/>
    </row>
    <row r="262" spans="1:5" x14ac:dyDescent="0.25">
      <c r="A262">
        <v>43251.593946759262</v>
      </c>
      <c r="B262" s="6" t="s">
        <v>312</v>
      </c>
      <c r="C262">
        <v>0</v>
      </c>
      <c r="E262" s="6"/>
    </row>
    <row r="263" spans="1:5" x14ac:dyDescent="0.25">
      <c r="A263">
        <v>43251.593946759262</v>
      </c>
      <c r="B263" s="6" t="s">
        <v>313</v>
      </c>
      <c r="C263">
        <v>43.94</v>
      </c>
      <c r="E263" s="6"/>
    </row>
    <row r="264" spans="1:5" x14ac:dyDescent="0.25">
      <c r="A264">
        <v>43251.593946759262</v>
      </c>
      <c r="B264" s="6" t="s">
        <v>314</v>
      </c>
      <c r="C264">
        <v>342</v>
      </c>
      <c r="E264" s="6"/>
    </row>
    <row r="265" spans="1:5" x14ac:dyDescent="0.25">
      <c r="A265">
        <v>43251.593946759262</v>
      </c>
      <c r="B265" s="6" t="s">
        <v>315</v>
      </c>
      <c r="C265">
        <v>1</v>
      </c>
      <c r="E265" s="6"/>
    </row>
    <row r="266" spans="1:5" x14ac:dyDescent="0.25">
      <c r="A266">
        <v>43251.593946759262</v>
      </c>
      <c r="B266" s="6" t="s">
        <v>316</v>
      </c>
      <c r="C266">
        <v>34.89</v>
      </c>
      <c r="E266" s="6"/>
    </row>
    <row r="267" spans="1:5" x14ac:dyDescent="0.25">
      <c r="A267">
        <v>43251.593946759262</v>
      </c>
      <c r="B267" s="6" t="s">
        <v>317</v>
      </c>
      <c r="C267">
        <v>0</v>
      </c>
      <c r="E267" s="6"/>
    </row>
    <row r="268" spans="1:5" x14ac:dyDescent="0.25">
      <c r="A268">
        <v>43251.593946759262</v>
      </c>
      <c r="B268" s="6" t="s">
        <v>318</v>
      </c>
      <c r="C268">
        <v>0</v>
      </c>
      <c r="E268" s="6"/>
    </row>
    <row r="269" spans="1:5" x14ac:dyDescent="0.25">
      <c r="A269">
        <v>43251.593946759262</v>
      </c>
      <c r="B269" s="6" t="s">
        <v>319</v>
      </c>
      <c r="C269">
        <v>0</v>
      </c>
      <c r="E269" s="6"/>
    </row>
    <row r="270" spans="1:5" x14ac:dyDescent="0.25">
      <c r="A270">
        <v>43251.593946759262</v>
      </c>
      <c r="B270" s="6" t="s">
        <v>320</v>
      </c>
      <c r="C270">
        <v>0</v>
      </c>
      <c r="E270" s="6"/>
    </row>
    <row r="271" spans="1:5" x14ac:dyDescent="0.25">
      <c r="A271">
        <v>43251.593946759262</v>
      </c>
      <c r="B271" s="6" t="s">
        <v>321</v>
      </c>
      <c r="C271">
        <v>562</v>
      </c>
      <c r="E271" s="6"/>
    </row>
    <row r="272" spans="1:5" x14ac:dyDescent="0.25">
      <c r="A272">
        <v>43251.593946759262</v>
      </c>
      <c r="B272" s="6" t="s">
        <v>322</v>
      </c>
      <c r="C272">
        <v>50728</v>
      </c>
      <c r="E272" s="6"/>
    </row>
    <row r="273" spans="1:5" x14ac:dyDescent="0.25">
      <c r="A273">
        <v>43251.593946759262</v>
      </c>
      <c r="B273" s="6" t="s">
        <v>323</v>
      </c>
      <c r="C273">
        <v>0</v>
      </c>
      <c r="E273" s="6"/>
    </row>
    <row r="274" spans="1:5" x14ac:dyDescent="0.25">
      <c r="A274">
        <v>43251.593946759262</v>
      </c>
      <c r="B274" s="6" t="s">
        <v>324</v>
      </c>
      <c r="C274">
        <v>0</v>
      </c>
      <c r="E274" s="6"/>
    </row>
    <row r="275" spans="1:5" x14ac:dyDescent="0.25">
      <c r="A275">
        <v>43251.593946759262</v>
      </c>
      <c r="B275" s="6" t="s">
        <v>325</v>
      </c>
      <c r="C275">
        <v>0</v>
      </c>
      <c r="E275" s="6"/>
    </row>
    <row r="276" spans="1:5" x14ac:dyDescent="0.25">
      <c r="A276">
        <v>43251.593946759262</v>
      </c>
      <c r="B276" s="6" t="s">
        <v>326</v>
      </c>
      <c r="C276">
        <v>0</v>
      </c>
      <c r="E276" s="6"/>
    </row>
    <row r="277" spans="1:5" x14ac:dyDescent="0.25">
      <c r="A277">
        <v>43251.593946759262</v>
      </c>
      <c r="B277" s="6" t="s">
        <v>327</v>
      </c>
      <c r="C277">
        <v>0</v>
      </c>
      <c r="E277" s="6"/>
    </row>
    <row r="278" spans="1:5" x14ac:dyDescent="0.25">
      <c r="A278">
        <v>43251.593969907408</v>
      </c>
      <c r="B278" s="6" t="s">
        <v>328</v>
      </c>
      <c r="C278">
        <v>0</v>
      </c>
      <c r="E278" s="6"/>
    </row>
    <row r="279" spans="1:5" x14ac:dyDescent="0.25">
      <c r="A279">
        <v>43251.593969907408</v>
      </c>
      <c r="B279" s="6" t="s">
        <v>329</v>
      </c>
      <c r="C279">
        <v>0</v>
      </c>
      <c r="E279" s="6"/>
    </row>
    <row r="280" spans="1:5" x14ac:dyDescent="0.25">
      <c r="A280">
        <v>43251.593969907408</v>
      </c>
      <c r="B280" s="6" t="s">
        <v>330</v>
      </c>
      <c r="C280">
        <v>0</v>
      </c>
      <c r="E280" s="6"/>
    </row>
    <row r="281" spans="1:5" x14ac:dyDescent="0.25">
      <c r="A281">
        <v>43251.593969907408</v>
      </c>
      <c r="B281" s="6" t="s">
        <v>331</v>
      </c>
      <c r="C281">
        <v>0</v>
      </c>
      <c r="E281" s="6"/>
    </row>
    <row r="282" spans="1:5" x14ac:dyDescent="0.25">
      <c r="A282">
        <v>43251.593946759262</v>
      </c>
      <c r="B282" s="6" t="s">
        <v>332</v>
      </c>
      <c r="C282">
        <v>0</v>
      </c>
      <c r="E282" s="6"/>
    </row>
    <row r="283" spans="1:5" x14ac:dyDescent="0.25">
      <c r="A283">
        <v>43251.593969907408</v>
      </c>
      <c r="B283" s="6" t="s">
        <v>333</v>
      </c>
      <c r="C283">
        <v>0</v>
      </c>
      <c r="E283" s="6"/>
    </row>
    <row r="284" spans="1:5" x14ac:dyDescent="0.25">
      <c r="A284">
        <v>43251.593969907408</v>
      </c>
      <c r="B284" s="6" t="s">
        <v>334</v>
      </c>
      <c r="C284">
        <v>0</v>
      </c>
      <c r="E284" s="6"/>
    </row>
    <row r="285" spans="1:5" x14ac:dyDescent="0.25">
      <c r="A285">
        <v>43251.593946759262</v>
      </c>
      <c r="B285" s="6" t="s">
        <v>335</v>
      </c>
      <c r="C285">
        <v>0</v>
      </c>
      <c r="E285" s="6"/>
    </row>
    <row r="286" spans="1:5" x14ac:dyDescent="0.25">
      <c r="A286">
        <v>43251.593969907408</v>
      </c>
      <c r="B286" s="6" t="s">
        <v>336</v>
      </c>
      <c r="C286">
        <v>0</v>
      </c>
      <c r="E286" s="6"/>
    </row>
    <row r="287" spans="1:5" x14ac:dyDescent="0.25">
      <c r="A287">
        <v>43251.593946759262</v>
      </c>
      <c r="B287" s="6" t="s">
        <v>337</v>
      </c>
      <c r="C287">
        <v>1</v>
      </c>
      <c r="E287" s="6"/>
    </row>
    <row r="288" spans="1:5" x14ac:dyDescent="0.25">
      <c r="A288">
        <v>43251.593969907408</v>
      </c>
      <c r="B288" s="6" t="s">
        <v>338</v>
      </c>
      <c r="C288">
        <v>0</v>
      </c>
      <c r="E288" s="6"/>
    </row>
    <row r="289" spans="1:5" x14ac:dyDescent="0.25">
      <c r="A289">
        <v>43251.593946759262</v>
      </c>
      <c r="B289" s="6" t="s">
        <v>339</v>
      </c>
      <c r="C289">
        <v>1.43</v>
      </c>
      <c r="E289" s="6"/>
    </row>
    <row r="290" spans="1:5" x14ac:dyDescent="0.25">
      <c r="A290">
        <v>43251.593969907408</v>
      </c>
      <c r="B290" s="6" t="s">
        <v>340</v>
      </c>
      <c r="C290">
        <v>1356</v>
      </c>
      <c r="E290" s="6"/>
    </row>
    <row r="291" spans="1:5" x14ac:dyDescent="0.25">
      <c r="A291">
        <v>43251.593969907408</v>
      </c>
      <c r="B291" s="6" t="s">
        <v>341</v>
      </c>
      <c r="C291">
        <v>4.41</v>
      </c>
      <c r="E291" s="6"/>
    </row>
    <row r="292" spans="1:5" x14ac:dyDescent="0.25">
      <c r="A292">
        <v>43251.593969907408</v>
      </c>
      <c r="B292" s="6" t="s">
        <v>342</v>
      </c>
      <c r="C292">
        <v>0</v>
      </c>
      <c r="E292" s="6"/>
    </row>
    <row r="293" spans="1:5" x14ac:dyDescent="0.25">
      <c r="A293">
        <v>43251.593969907408</v>
      </c>
      <c r="B293" s="6" t="s">
        <v>343</v>
      </c>
      <c r="C293">
        <v>539</v>
      </c>
      <c r="E293" s="6"/>
    </row>
    <row r="294" spans="1:5" x14ac:dyDescent="0.25">
      <c r="A294">
        <v>43251.593946759262</v>
      </c>
      <c r="B294" s="6" t="s">
        <v>344</v>
      </c>
      <c r="C294">
        <v>7494</v>
      </c>
      <c r="E294" s="6"/>
    </row>
    <row r="295" spans="1:5" x14ac:dyDescent="0.25">
      <c r="A295">
        <v>43251.593969907408</v>
      </c>
      <c r="B295" s="6" t="s">
        <v>345</v>
      </c>
      <c r="C295">
        <v>0</v>
      </c>
      <c r="E295" s="6"/>
    </row>
    <row r="296" spans="1:5" x14ac:dyDescent="0.25">
      <c r="A296">
        <v>43251.593958333331</v>
      </c>
      <c r="B296" s="6" t="s">
        <v>346</v>
      </c>
      <c r="C296">
        <v>45.22</v>
      </c>
      <c r="E296" s="6"/>
    </row>
    <row r="297" spans="1:5" x14ac:dyDescent="0.25">
      <c r="A297">
        <v>43251.593969907408</v>
      </c>
      <c r="B297" s="6" t="s">
        <v>347</v>
      </c>
      <c r="C297">
        <v>375</v>
      </c>
      <c r="E297" s="6"/>
    </row>
    <row r="298" spans="1:5" x14ac:dyDescent="0.25">
      <c r="A298">
        <v>43251.593946759262</v>
      </c>
      <c r="B298" s="6" t="s">
        <v>348</v>
      </c>
      <c r="C298">
        <v>1</v>
      </c>
      <c r="E298" s="6"/>
    </row>
    <row r="299" spans="1:5" x14ac:dyDescent="0.25">
      <c r="A299">
        <v>43251.593969907408</v>
      </c>
      <c r="B299" s="6" t="s">
        <v>349</v>
      </c>
      <c r="C299">
        <v>10.16</v>
      </c>
      <c r="E299" s="6"/>
    </row>
    <row r="300" spans="1:5" x14ac:dyDescent="0.25">
      <c r="A300">
        <v>43251.593969907408</v>
      </c>
      <c r="B300" s="6" t="s">
        <v>350</v>
      </c>
      <c r="C300">
        <v>1.71</v>
      </c>
      <c r="E300" s="6"/>
    </row>
    <row r="301" spans="1:5" x14ac:dyDescent="0.25">
      <c r="A301">
        <v>43251.593969907408</v>
      </c>
      <c r="B301" s="6" t="s">
        <v>351</v>
      </c>
      <c r="C301">
        <v>1357</v>
      </c>
      <c r="E301" s="6"/>
    </row>
    <row r="302" spans="1:5" x14ac:dyDescent="0.25">
      <c r="A302">
        <v>43251.593946759262</v>
      </c>
      <c r="B302" s="6" t="s">
        <v>352</v>
      </c>
      <c r="C302">
        <v>4.59</v>
      </c>
      <c r="E302" s="6"/>
    </row>
    <row r="303" spans="1:5" x14ac:dyDescent="0.25">
      <c r="A303">
        <v>43251.593969907408</v>
      </c>
      <c r="B303" s="6" t="s">
        <v>353</v>
      </c>
      <c r="C303">
        <v>0</v>
      </c>
      <c r="E303" s="6"/>
    </row>
    <row r="304" spans="1:5" x14ac:dyDescent="0.25">
      <c r="A304">
        <v>43251.593946759262</v>
      </c>
      <c r="B304" s="6" t="s">
        <v>354</v>
      </c>
      <c r="C304">
        <v>542</v>
      </c>
      <c r="E304" s="6"/>
    </row>
    <row r="305" spans="1:5" x14ac:dyDescent="0.25">
      <c r="A305">
        <v>43251.593969907408</v>
      </c>
      <c r="B305" s="6" t="s">
        <v>355</v>
      </c>
      <c r="C305">
        <v>9178</v>
      </c>
      <c r="E305" s="6"/>
    </row>
    <row r="306" spans="1:5" x14ac:dyDescent="0.25">
      <c r="A306">
        <v>43251.593969907408</v>
      </c>
      <c r="B306" s="6" t="s">
        <v>356</v>
      </c>
      <c r="C306">
        <v>0</v>
      </c>
      <c r="E306" s="6"/>
    </row>
    <row r="307" spans="1:5" x14ac:dyDescent="0.25">
      <c r="A307">
        <v>43251.593969907408</v>
      </c>
      <c r="B307" s="6" t="s">
        <v>357</v>
      </c>
      <c r="C307">
        <v>45.24</v>
      </c>
      <c r="E307" s="6"/>
    </row>
    <row r="308" spans="1:5" x14ac:dyDescent="0.25">
      <c r="A308">
        <v>43251.593946759262</v>
      </c>
      <c r="B308" s="6" t="s">
        <v>358</v>
      </c>
      <c r="C308">
        <v>362</v>
      </c>
      <c r="E308" s="6"/>
    </row>
    <row r="309" spans="1:5" x14ac:dyDescent="0.25">
      <c r="A309">
        <v>43251.593969907408</v>
      </c>
      <c r="B309" s="6" t="s">
        <v>359</v>
      </c>
      <c r="C309">
        <v>1</v>
      </c>
      <c r="E309" s="6"/>
    </row>
    <row r="310" spans="1:5" x14ac:dyDescent="0.25">
      <c r="A310">
        <v>43251.593969907408</v>
      </c>
      <c r="B310" s="6" t="s">
        <v>360</v>
      </c>
      <c r="C310">
        <v>12.14</v>
      </c>
      <c r="E310" s="6"/>
    </row>
    <row r="311" spans="1:5" x14ac:dyDescent="0.25">
      <c r="A311">
        <v>43251.593946759262</v>
      </c>
      <c r="B311" s="6" t="s">
        <v>361</v>
      </c>
      <c r="C311">
        <v>0.64</v>
      </c>
      <c r="E311" s="6"/>
    </row>
    <row r="312" spans="1:5" x14ac:dyDescent="0.25">
      <c r="A312">
        <v>43251.593969907408</v>
      </c>
      <c r="B312" s="6" t="s">
        <v>362</v>
      </c>
      <c r="C312">
        <v>901</v>
      </c>
      <c r="E312" s="6"/>
    </row>
    <row r="313" spans="1:5" x14ac:dyDescent="0.25">
      <c r="A313">
        <v>43251.593969907408</v>
      </c>
      <c r="B313" s="6" t="s">
        <v>363</v>
      </c>
      <c r="C313">
        <v>3.96</v>
      </c>
      <c r="E313" s="6"/>
    </row>
    <row r="314" spans="1:5" x14ac:dyDescent="0.25">
      <c r="A314">
        <v>43251.593969907408</v>
      </c>
      <c r="B314" s="6" t="s">
        <v>364</v>
      </c>
      <c r="C314">
        <v>0</v>
      </c>
      <c r="E314" s="6"/>
    </row>
    <row r="315" spans="1:5" x14ac:dyDescent="0.25">
      <c r="A315">
        <v>43251.593969907408</v>
      </c>
      <c r="B315" s="6" t="s">
        <v>365</v>
      </c>
      <c r="C315">
        <v>545</v>
      </c>
      <c r="E315" s="6"/>
    </row>
    <row r="316" spans="1:5" x14ac:dyDescent="0.25">
      <c r="A316">
        <v>43251.593946759262</v>
      </c>
      <c r="B316" s="6" t="s">
        <v>366</v>
      </c>
      <c r="C316">
        <v>9317</v>
      </c>
      <c r="E316" s="6"/>
    </row>
    <row r="317" spans="1:5" x14ac:dyDescent="0.25">
      <c r="A317">
        <v>43251.593969907408</v>
      </c>
      <c r="B317" s="6" t="s">
        <v>367</v>
      </c>
      <c r="C317">
        <v>0</v>
      </c>
      <c r="E317" s="6"/>
    </row>
    <row r="318" spans="1:5" x14ac:dyDescent="0.25">
      <c r="A318">
        <v>43251.593946759262</v>
      </c>
      <c r="B318" s="6" t="s">
        <v>368</v>
      </c>
      <c r="C318">
        <v>30.05</v>
      </c>
      <c r="E318" s="6"/>
    </row>
    <row r="319" spans="1:5" x14ac:dyDescent="0.25">
      <c r="A319">
        <v>43251.593946759262</v>
      </c>
      <c r="B319" s="6" t="s">
        <v>369</v>
      </c>
      <c r="C319">
        <v>251</v>
      </c>
      <c r="E319" s="6"/>
    </row>
    <row r="320" spans="1:5" x14ac:dyDescent="0.25">
      <c r="A320">
        <v>43251.593969907408</v>
      </c>
      <c r="B320" s="6" t="s">
        <v>370</v>
      </c>
      <c r="C320">
        <v>1</v>
      </c>
      <c r="E320" s="6"/>
    </row>
    <row r="321" spans="1:5" x14ac:dyDescent="0.25">
      <c r="A321">
        <v>43251.593969907408</v>
      </c>
      <c r="B321" s="6" t="s">
        <v>371</v>
      </c>
      <c r="C321">
        <v>6.84</v>
      </c>
      <c r="E321" s="6"/>
    </row>
    <row r="322" spans="1:5" x14ac:dyDescent="0.25">
      <c r="A322">
        <v>43251.593969907408</v>
      </c>
      <c r="B322" s="6" t="s">
        <v>372</v>
      </c>
      <c r="C322">
        <v>2.16</v>
      </c>
      <c r="E322" s="6"/>
    </row>
    <row r="323" spans="1:5" x14ac:dyDescent="0.25">
      <c r="A323">
        <v>43251.593969907408</v>
      </c>
      <c r="B323" s="6" t="s">
        <v>373</v>
      </c>
      <c r="C323">
        <v>1483</v>
      </c>
      <c r="E323" s="6"/>
    </row>
    <row r="324" spans="1:5" x14ac:dyDescent="0.25">
      <c r="A324">
        <v>43251.593969907408</v>
      </c>
      <c r="B324" s="6" t="s">
        <v>374</v>
      </c>
      <c r="C324">
        <v>5.3</v>
      </c>
      <c r="E324" s="6"/>
    </row>
    <row r="325" spans="1:5" x14ac:dyDescent="0.25">
      <c r="A325">
        <v>43251.593969907408</v>
      </c>
      <c r="B325" s="6" t="s">
        <v>375</v>
      </c>
      <c r="C325">
        <v>0</v>
      </c>
      <c r="E325" s="6"/>
    </row>
    <row r="326" spans="1:5" x14ac:dyDescent="0.25">
      <c r="A326">
        <v>43251.593969907408</v>
      </c>
      <c r="B326" s="6" t="s">
        <v>376</v>
      </c>
      <c r="C326">
        <v>540</v>
      </c>
      <c r="E326" s="6"/>
    </row>
    <row r="327" spans="1:5" x14ac:dyDescent="0.25">
      <c r="A327">
        <v>43251.593969907408</v>
      </c>
      <c r="B327" s="6" t="s">
        <v>377</v>
      </c>
      <c r="C327">
        <v>8366</v>
      </c>
      <c r="E327" s="6"/>
    </row>
    <row r="328" spans="1:5" x14ac:dyDescent="0.25">
      <c r="A328">
        <v>43251.593969907408</v>
      </c>
      <c r="B328" s="6" t="s">
        <v>378</v>
      </c>
      <c r="C328">
        <v>0</v>
      </c>
      <c r="E328" s="6"/>
    </row>
    <row r="329" spans="1:5" x14ac:dyDescent="0.25">
      <c r="A329">
        <v>43251.593969907408</v>
      </c>
      <c r="B329" s="6" t="s">
        <v>379</v>
      </c>
      <c r="C329">
        <v>49.45</v>
      </c>
      <c r="E329" s="6"/>
    </row>
    <row r="330" spans="1:5" x14ac:dyDescent="0.25">
      <c r="A330">
        <v>43251.593946759262</v>
      </c>
      <c r="B330" s="6" t="s">
        <v>380</v>
      </c>
      <c r="C330">
        <v>395</v>
      </c>
      <c r="E330" s="6"/>
    </row>
    <row r="331" spans="1:5" x14ac:dyDescent="0.25">
      <c r="A331">
        <v>43251.593969907408</v>
      </c>
      <c r="B331" s="6" t="s">
        <v>381</v>
      </c>
      <c r="C331">
        <v>1</v>
      </c>
      <c r="E331" s="6"/>
    </row>
    <row r="332" spans="1:5" x14ac:dyDescent="0.25">
      <c r="A332">
        <v>43251.593969907408</v>
      </c>
      <c r="B332" s="6" t="s">
        <v>382</v>
      </c>
      <c r="C332">
        <v>14</v>
      </c>
      <c r="E332" s="6"/>
    </row>
    <row r="333" spans="1:5" x14ac:dyDescent="0.25">
      <c r="A333">
        <v>43251.593969907408</v>
      </c>
      <c r="B333" s="6" t="s">
        <v>383</v>
      </c>
      <c r="C333">
        <v>1.76</v>
      </c>
      <c r="E333" s="6"/>
    </row>
    <row r="334" spans="1:5" x14ac:dyDescent="0.25">
      <c r="A334">
        <v>43251.593969907408</v>
      </c>
      <c r="B334" s="6" t="s">
        <v>384</v>
      </c>
      <c r="C334">
        <v>1499</v>
      </c>
      <c r="E334" s="6"/>
    </row>
    <row r="335" spans="1:5" x14ac:dyDescent="0.25">
      <c r="A335">
        <v>43251.593946759262</v>
      </c>
      <c r="B335" s="6" t="s">
        <v>385</v>
      </c>
      <c r="C335">
        <v>4.87</v>
      </c>
      <c r="E335" s="6"/>
    </row>
    <row r="336" spans="1:5" x14ac:dyDescent="0.25">
      <c r="A336">
        <v>43251.593946759262</v>
      </c>
      <c r="B336" s="6" t="s">
        <v>386</v>
      </c>
      <c r="C336">
        <v>0</v>
      </c>
      <c r="E336" s="6"/>
    </row>
    <row r="337" spans="1:5" x14ac:dyDescent="0.25">
      <c r="A337">
        <v>43251.593946759262</v>
      </c>
      <c r="B337" s="6" t="s">
        <v>387</v>
      </c>
      <c r="C337">
        <v>541</v>
      </c>
      <c r="E337" s="6"/>
    </row>
    <row r="338" spans="1:5" x14ac:dyDescent="0.25">
      <c r="A338">
        <v>43251.593946759262</v>
      </c>
      <c r="B338" s="6" t="s">
        <v>388</v>
      </c>
      <c r="C338">
        <v>7724</v>
      </c>
      <c r="E338" s="6"/>
    </row>
    <row r="339" spans="1:5" x14ac:dyDescent="0.25">
      <c r="A339">
        <v>43251.593946759262</v>
      </c>
      <c r="B339" s="6" t="s">
        <v>389</v>
      </c>
      <c r="C339">
        <v>0</v>
      </c>
      <c r="E339" s="6"/>
    </row>
    <row r="340" spans="1:5" x14ac:dyDescent="0.25">
      <c r="A340">
        <v>43251.593946759262</v>
      </c>
      <c r="B340" s="6" t="s">
        <v>390</v>
      </c>
      <c r="C340">
        <v>49.99</v>
      </c>
      <c r="E340" s="6"/>
    </row>
    <row r="341" spans="1:5" x14ac:dyDescent="0.25">
      <c r="A341">
        <v>43251.593946759262</v>
      </c>
      <c r="B341" s="6" t="s">
        <v>391</v>
      </c>
      <c r="C341">
        <v>403</v>
      </c>
      <c r="E341" s="6"/>
    </row>
    <row r="342" spans="1:5" x14ac:dyDescent="0.25">
      <c r="A342">
        <v>43251.593946759262</v>
      </c>
      <c r="B342" s="6" t="s">
        <v>392</v>
      </c>
      <c r="C342">
        <v>1</v>
      </c>
      <c r="E342" s="6"/>
    </row>
    <row r="343" spans="1:5" x14ac:dyDescent="0.25">
      <c r="A343">
        <v>43251.593946759262</v>
      </c>
      <c r="B343" s="6" t="s">
        <v>393</v>
      </c>
      <c r="C343">
        <v>11.31</v>
      </c>
      <c r="E343" s="6"/>
    </row>
    <row r="344" spans="1:5" x14ac:dyDescent="0.25">
      <c r="A344">
        <v>43251.593946759262</v>
      </c>
      <c r="B344" s="6" t="s">
        <v>394</v>
      </c>
      <c r="C344">
        <v>0.53</v>
      </c>
      <c r="E344" s="6"/>
    </row>
    <row r="345" spans="1:5" x14ac:dyDescent="0.25">
      <c r="A345">
        <v>43251.593946759262</v>
      </c>
      <c r="B345" s="6" t="s">
        <v>395</v>
      </c>
      <c r="C345">
        <v>905</v>
      </c>
      <c r="E345" s="6"/>
    </row>
    <row r="346" spans="1:5" x14ac:dyDescent="0.25">
      <c r="A346">
        <v>43251.593946759262</v>
      </c>
      <c r="B346" s="6" t="s">
        <v>396</v>
      </c>
      <c r="C346">
        <v>3.6</v>
      </c>
      <c r="E346" s="6"/>
    </row>
    <row r="347" spans="1:5" x14ac:dyDescent="0.25">
      <c r="A347">
        <v>43251.593969907408</v>
      </c>
      <c r="B347" s="6" t="s">
        <v>397</v>
      </c>
      <c r="C347">
        <v>0</v>
      </c>
      <c r="E347" s="6"/>
    </row>
    <row r="348" spans="1:5" x14ac:dyDescent="0.25">
      <c r="A348">
        <v>43251.593969907408</v>
      </c>
      <c r="B348" s="6" t="s">
        <v>398</v>
      </c>
      <c r="C348">
        <v>545</v>
      </c>
      <c r="E348" s="6"/>
    </row>
    <row r="349" spans="1:5" x14ac:dyDescent="0.25">
      <c r="A349">
        <v>43251.593946759262</v>
      </c>
      <c r="B349" s="6" t="s">
        <v>399</v>
      </c>
      <c r="C349">
        <v>9312</v>
      </c>
      <c r="E349" s="6"/>
    </row>
    <row r="350" spans="1:5" x14ac:dyDescent="0.25">
      <c r="A350">
        <v>43251.593946759262</v>
      </c>
      <c r="B350" s="6" t="s">
        <v>400</v>
      </c>
      <c r="C350">
        <v>0</v>
      </c>
      <c r="E350" s="6"/>
    </row>
    <row r="351" spans="1:5" x14ac:dyDescent="0.25">
      <c r="A351">
        <v>43251.593946759262</v>
      </c>
      <c r="B351" s="6" t="s">
        <v>401</v>
      </c>
      <c r="C351">
        <v>30.19</v>
      </c>
      <c r="E351" s="6"/>
    </row>
    <row r="352" spans="1:5" x14ac:dyDescent="0.25">
      <c r="A352">
        <v>43251.593969907408</v>
      </c>
      <c r="B352" s="6" t="s">
        <v>402</v>
      </c>
      <c r="C352">
        <v>243</v>
      </c>
      <c r="E352" s="6"/>
    </row>
    <row r="353" spans="1:5" x14ac:dyDescent="0.25">
      <c r="A353">
        <v>43251.593946759262</v>
      </c>
      <c r="B353" s="6" t="s">
        <v>403</v>
      </c>
      <c r="C353">
        <v>1</v>
      </c>
      <c r="E353" s="6"/>
    </row>
    <row r="354" spans="1:5" x14ac:dyDescent="0.25">
      <c r="A354">
        <v>43251.593946759262</v>
      </c>
      <c r="B354" s="6" t="s">
        <v>404</v>
      </c>
      <c r="C354">
        <v>5.69</v>
      </c>
      <c r="E354" s="6"/>
    </row>
    <row r="355" spans="1:5" x14ac:dyDescent="0.25">
      <c r="A355">
        <v>43251.593946759262</v>
      </c>
      <c r="B355" s="6" t="s">
        <v>405</v>
      </c>
      <c r="C355">
        <v>1.05</v>
      </c>
      <c r="E355" s="6"/>
    </row>
    <row r="356" spans="1:5" x14ac:dyDescent="0.25">
      <c r="A356">
        <v>43251.593946759262</v>
      </c>
      <c r="B356" s="6" t="s">
        <v>406</v>
      </c>
      <c r="C356">
        <v>1204</v>
      </c>
      <c r="E356" s="6"/>
    </row>
    <row r="357" spans="1:5" x14ac:dyDescent="0.25">
      <c r="A357">
        <v>43251.593946759262</v>
      </c>
      <c r="B357" s="6" t="s">
        <v>407</v>
      </c>
      <c r="C357">
        <v>4.1399999999999997</v>
      </c>
      <c r="E357" s="6"/>
    </row>
    <row r="358" spans="1:5" x14ac:dyDescent="0.25">
      <c r="A358">
        <v>43251.593946759262</v>
      </c>
      <c r="B358" s="6" t="s">
        <v>408</v>
      </c>
      <c r="C358">
        <v>0</v>
      </c>
      <c r="E358" s="6"/>
    </row>
    <row r="359" spans="1:5" x14ac:dyDescent="0.25">
      <c r="A359">
        <v>43251.593946759262</v>
      </c>
      <c r="B359" s="6" t="s">
        <v>409</v>
      </c>
      <c r="C359">
        <v>539</v>
      </c>
      <c r="E359" s="6"/>
    </row>
    <row r="360" spans="1:5" x14ac:dyDescent="0.25">
      <c r="A360">
        <v>43251.593946759262</v>
      </c>
      <c r="B360" s="6" t="s">
        <v>410</v>
      </c>
      <c r="C360">
        <v>8424</v>
      </c>
      <c r="E360" s="6"/>
    </row>
    <row r="361" spans="1:5" x14ac:dyDescent="0.25">
      <c r="A361">
        <v>43251.593946759262</v>
      </c>
      <c r="B361" s="6" t="s">
        <v>411</v>
      </c>
      <c r="C361">
        <v>0</v>
      </c>
      <c r="E361" s="6"/>
    </row>
    <row r="362" spans="1:5" x14ac:dyDescent="0.25">
      <c r="A362">
        <v>43251.593946759262</v>
      </c>
      <c r="B362" s="6" t="s">
        <v>412</v>
      </c>
      <c r="C362">
        <v>40.15</v>
      </c>
      <c r="E362" s="6"/>
    </row>
    <row r="363" spans="1:5" x14ac:dyDescent="0.25">
      <c r="A363">
        <v>43251.593946759262</v>
      </c>
      <c r="B363" s="6" t="s">
        <v>413</v>
      </c>
      <c r="C363">
        <v>334</v>
      </c>
      <c r="E363" s="6"/>
    </row>
    <row r="364" spans="1:5" x14ac:dyDescent="0.25">
      <c r="A364">
        <v>43251.593946759262</v>
      </c>
      <c r="B364" s="6" t="s">
        <v>414</v>
      </c>
      <c r="C364">
        <v>1</v>
      </c>
      <c r="E364" s="6"/>
    </row>
    <row r="365" spans="1:5" x14ac:dyDescent="0.25">
      <c r="A365">
        <v>43251.593946759262</v>
      </c>
      <c r="B365" s="6" t="s">
        <v>415</v>
      </c>
      <c r="C365">
        <v>8.43</v>
      </c>
      <c r="E365" s="6"/>
    </row>
    <row r="366" spans="1:5" x14ac:dyDescent="0.25">
      <c r="A366">
        <v>43251.593946759262</v>
      </c>
      <c r="B366" s="6" t="s">
        <v>416</v>
      </c>
      <c r="C366">
        <v>3.36</v>
      </c>
      <c r="E366" s="6"/>
    </row>
    <row r="367" spans="1:5" x14ac:dyDescent="0.25">
      <c r="A367">
        <v>43251.593946759262</v>
      </c>
      <c r="B367" s="6" t="s">
        <v>417</v>
      </c>
      <c r="C367">
        <v>1499</v>
      </c>
      <c r="E367" s="6"/>
    </row>
    <row r="368" spans="1:5" x14ac:dyDescent="0.25">
      <c r="A368">
        <v>43251.593946759262</v>
      </c>
      <c r="B368" s="6" t="s">
        <v>418</v>
      </c>
      <c r="C368">
        <v>7.4</v>
      </c>
      <c r="E368" s="6"/>
    </row>
    <row r="369" spans="1:5" x14ac:dyDescent="0.25">
      <c r="A369">
        <v>43251.593946759262</v>
      </c>
      <c r="B369" s="6" t="s">
        <v>419</v>
      </c>
      <c r="C369">
        <v>0</v>
      </c>
      <c r="E369" s="6"/>
    </row>
    <row r="370" spans="1:5" x14ac:dyDescent="0.25">
      <c r="A370">
        <v>43251.593946759262</v>
      </c>
      <c r="B370" s="6" t="s">
        <v>420</v>
      </c>
      <c r="C370">
        <v>539</v>
      </c>
      <c r="E370" s="6"/>
    </row>
    <row r="371" spans="1:5" x14ac:dyDescent="0.25">
      <c r="A371">
        <v>43251.593946759262</v>
      </c>
      <c r="B371" s="6" t="s">
        <v>421</v>
      </c>
      <c r="C371">
        <v>16411</v>
      </c>
      <c r="E371" s="6"/>
    </row>
    <row r="372" spans="1:5" x14ac:dyDescent="0.25">
      <c r="A372">
        <v>43251.593946759262</v>
      </c>
      <c r="B372" s="6" t="s">
        <v>422</v>
      </c>
      <c r="C372">
        <v>0</v>
      </c>
      <c r="E372" s="6"/>
    </row>
    <row r="373" spans="1:5" x14ac:dyDescent="0.25">
      <c r="A373">
        <v>43251.593946759262</v>
      </c>
      <c r="B373" s="6" t="s">
        <v>423</v>
      </c>
      <c r="C373">
        <v>49.99</v>
      </c>
      <c r="E373" s="6"/>
    </row>
    <row r="374" spans="1:5" x14ac:dyDescent="0.25">
      <c r="A374">
        <v>43251.593946759262</v>
      </c>
      <c r="B374" s="6" t="s">
        <v>424</v>
      </c>
      <c r="C374">
        <v>402</v>
      </c>
      <c r="E374" s="6"/>
    </row>
    <row r="375" spans="1:5" x14ac:dyDescent="0.25">
      <c r="A375">
        <v>43251.593946759262</v>
      </c>
      <c r="B375" s="6" t="s">
        <v>425</v>
      </c>
      <c r="C375">
        <v>1</v>
      </c>
      <c r="E375" s="6"/>
    </row>
    <row r="376" spans="1:5" x14ac:dyDescent="0.25">
      <c r="A376">
        <v>43251.593946759262</v>
      </c>
      <c r="B376" s="6" t="s">
        <v>426</v>
      </c>
      <c r="C376">
        <v>21.57</v>
      </c>
      <c r="E376" s="6"/>
    </row>
    <row r="377" spans="1:5" x14ac:dyDescent="0.25">
      <c r="A377">
        <v>43251.593969907408</v>
      </c>
      <c r="B377" s="6" t="s">
        <v>427</v>
      </c>
      <c r="C377">
        <v>2813661.5</v>
      </c>
      <c r="E377" s="6"/>
    </row>
    <row r="378" spans="1:5" x14ac:dyDescent="0.25">
      <c r="A378">
        <v>43251.593969907408</v>
      </c>
      <c r="B378" s="6" t="s">
        <v>428</v>
      </c>
      <c r="C378">
        <v>2939763.75</v>
      </c>
      <c r="E378" s="6"/>
    </row>
    <row r="379" spans="1:5" x14ac:dyDescent="0.25">
      <c r="A379">
        <v>43251.593969907408</v>
      </c>
      <c r="B379" s="6" t="s">
        <v>429</v>
      </c>
      <c r="C379">
        <v>44616.21</v>
      </c>
      <c r="E379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4 1 1 9 8 d - c 6 8 2 - 4 e f f - b c 1 9 - 3 a 8 6 2 a f e 6 b d 8 "   x m l n s = " h t t p : / / s c h e m a s . m i c r o s o f t . c o m / D a t a M a s h u p " > A A A A A B A E A A B Q S w M E F A A C A A g A o 0 n B T G c W I v q o A A A A + A A A A B I A H A B D b 2 5 m a W c v U G F j a 2 F n Z S 5 4 b W w g o h g A K K A U A A A A A A A A A A A A A A A A A A A A A A A A A A A A h Y 9 N C s I w G E S v U r J v f i r V U r 6 m C 1 e C F U E Q t y H G N t i m 0 q S m d 3 P h k b y C B a 2 6 c z n D G 3 j z u N 0 h H 5 o 6 u K r O 6 t Z k i G G K A m V k e 9 S m z F D v T m G C c g 5 b I c + i V M E I G 5 s O V m e o c u 6 S E u K 9 x 3 6 G 2 6 4 k E a W M H I r 1 T l a q E a E 2 1 g k j F f q s j v 9 X i M P + J c M j H C 9 w T O c J Z g k D M t V Q a P N F o t E Y U y A / J S z 7 2 v W d 4 s q E q w 2 Q K Q J 5 v + B P U E s D B B Q A A g A I A K N J w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S c F M X u 1 p o w Y B A A C q A Q A A E w A c A E Z v c m 1 1 b G F z L 1 N l Y 3 R p b 2 4 x L m 0 g o h g A K K A U A A A A A A A A A A A A A A A A A A A A A A A A A A A A b Y 9 R a 4 M w F I X f B f 9 D y F 4 s i N B u e 1 n p Q + f c J h 1 7 W I Q + 1 D K i v Z v S e F O S C B b x v y + r C h a a l 5 t 8 h 3 v O i Y b c l B I J 6 + d 8 6 T q u o w u u 4 E B Y A W D m Z E U E G N c h 9 j B Z q x w s i Z o c R L C V 6 p h J e f R e S w F B K N E A G u 3 R 6 C m N 7 V 2 h L s p T y k q o A H U a f 7 L 4 7 T 1 J 2 V d E N u u P 7 T p 9 t r u L o B G 6 o T O f Y C 2 E T 4 y q Y e Y P c Z c C 3 5 d h Q / v 0 d h c b q F a 0 F 6 m / K f E w v O i + 2 7 1 w w / f D / h 0 N C 4 6 / 9 i v J + Q T U W i Q 8 s 0 0 T x V H / S F W F U t Q V / o v a m 4 b 5 b U t 7 z Q Y Q Y 3 X C 8 d z 5 Z M S L E R t o z I T f j x z r K g M 1 U R 5 u G z 1 e G X U z 1 y n x Z v n l H 1 B L A Q I t A B Q A A g A I A K N J w U x n F i L 6 q A A A A P g A A A A S A A A A A A A A A A A A A A A A A A A A A A B D b 2 5 m a W c v U G F j a 2 F n Z S 5 4 b W x Q S w E C L Q A U A A I A C A C j S c F M D 8 r p q 6 Q A A A D p A A A A E w A A A A A A A A A A A A A A A A D 0 A A A A W 0 N v b n R l b n R f V H l w Z X N d L n h t b F B L A Q I t A B Q A A g A I A K N J w U x e 7 W m j B g E A A K o B A A A T A A A A A A A A A A A A A A A A A O U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L A A A A A A A A G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Q 2 9 s d W 1 u M S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Z W V 0 M S 9 D a G F u Z 2 V k I F R 5 c G U u e 0 N v b H V t b j E s M H 0 m c X V v d D s s J n F 1 b 3 Q 7 U 2 V j d G l v b j E v U 2 h l Z X Q x L 0 N o Y W 5 n Z W Q g V H l w Z S 5 7 Q 2 9 s d W 1 u M i w x f S Z x d W 9 0 O y w m c X V v d D t T Z W N 0 a W 9 u M S 9 T a G V l d D E v Q 2 h h b m d l Z C B U e X B l L n t D b 2 x 1 b W 4 z L D J 9 J n F 1 b 3 Q 7 L C Z x d W 9 0 O 1 N l Y 3 R p b 2 4 x L 1 N o Z W V 0 M S 9 D a G F u Z 2 V k I F R 5 c G U u e 0 N v b H V t b j Q s M 3 0 m c X V v d D s s J n F 1 b 3 Q 7 U 2 V j d G l v b j E v U 2 h l Z X Q x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B W U Z B Q V k 9 I i A v P j x F b n R y e S B U e X B l P S J G a W x s T G F z d F V w Z G F 0 Z W Q i I F Z h b H V l P S J k M j A x O C 0 w N i 0 w M V Q w M z o z O T o w N S 4 4 N z M y O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4 I i A v P j x F b n R y e S B U e X B l P S J R d W V y e U l E I i B W Y W x 1 Z T 0 i c 2 U 2 M D U 4 N m U z L T J i N D I t N D d j Z S 0 5 Z W Z k L T N l O T M 3 O W R k Z D Q 0 Z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Z z k 1 w H F Y t F l b r r 2 R S 5 b q Y A A A A A A g A A A A A A E G Y A A A A B A A A g A A A A V S w S A D 3 / I C F a S g / R M X i 6 L g u l 0 f d 3 J I Q T d f Z 8 3 S h Y t d Q A A A A A D o A A A A A C A A A g A A A A V g P i z Z L p I t 2 l G f 7 K m Y G p c l S y i / F l g S E w c T w S M q H G 1 n h Q A A A A Y R q z B D u 5 8 w E O h R g w A R D z L L J C Y J f k 9 / C Z 2 h z n d K 9 K B a b 3 o V S 9 d J 2 2 q A X S G l 1 r 1 C F 1 5 n C u f N P q P u z z Y m o e T 3 t o 8 I 6 p 8 c 6 g q L R R n Z 3 t e G 9 9 s U F A A A A A r 3 u c o + 1 S H 3 2 2 B L e Z b V h M 0 0 B u 0 8 8 f 4 v h E m i y / I g K A c G x i S l p w f k 0 p U 8 4 F p v M S A y G d f y G 8 p N D + C 1 j d + m E y i J 2 a A Q = = < / D a t a M a s h u p > 
</file>

<file path=customXml/itemProps1.xml><?xml version="1.0" encoding="utf-8"?>
<ds:datastoreItem xmlns:ds="http://schemas.openxmlformats.org/officeDocument/2006/customXml" ds:itemID="{159C497C-7190-4444-95D3-9958CDCF1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AHU</vt:lpstr>
      <vt:lpstr>Ambiant</vt:lpstr>
      <vt:lpstr>CHILLERS</vt:lpstr>
      <vt:lpstr>CHILLER PUMPS</vt:lpstr>
      <vt:lpstr>Chiller Integration</vt:lpstr>
      <vt:lpstr>Energy Meters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 Sheth</dc:creator>
  <cp:lastModifiedBy>Dwij Sheth</cp:lastModifiedBy>
  <cp:lastPrinted>2018-05-31T12:07:23Z</cp:lastPrinted>
  <dcterms:created xsi:type="dcterms:W3CDTF">2018-05-30T03:00:01Z</dcterms:created>
  <dcterms:modified xsi:type="dcterms:W3CDTF">2018-06-01T08:58:59Z</dcterms:modified>
</cp:coreProperties>
</file>