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iemens\CC\SRE Kharghar\"/>
    </mc:Choice>
  </mc:AlternateContent>
  <xr:revisionPtr revIDLastSave="0" documentId="10_ncr:8100000_{46E77A86-0512-458F-B36D-A573C52393A3}" xr6:coauthVersionLast="32" xr6:coauthVersionMax="32" xr10:uidLastSave="{00000000-0000-0000-0000-000000000000}"/>
  <bookViews>
    <workbookView xWindow="0" yWindow="0" windowWidth="20490" windowHeight="7545" tabRatio="746" xr2:uid="{E331085D-2BF4-414F-ACE7-56B2403B569B}"/>
  </bookViews>
  <sheets>
    <sheet name="AHU" sheetId="1" r:id="rId1"/>
    <sheet name="Fans" sheetId="16" r:id="rId2"/>
    <sheet name="Cooling Towers" sheetId="18" r:id="rId3"/>
    <sheet name="UPS" sheetId="19" r:id="rId4"/>
    <sheet name="VFD" sheetId="22" r:id="rId5"/>
    <sheet name="CHILLERS" sheetId="2" r:id="rId6"/>
    <sheet name="Terrace Fan" sheetId="21" r:id="rId7"/>
    <sheet name="Chiller Integration" sheetId="14" r:id="rId8"/>
    <sheet name="PAC" sheetId="17" r:id="rId9"/>
    <sheet name="Energy Meter" sheetId="15" r:id="rId10"/>
    <sheet name="HRW" sheetId="20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J5" i="22"/>
  <c r="J4" i="22"/>
  <c r="J3" i="22"/>
  <c r="J2" i="22"/>
  <c r="I5" i="22"/>
  <c r="I4" i="22"/>
  <c r="I3" i="22"/>
  <c r="I2" i="22"/>
  <c r="H5" i="22"/>
  <c r="H4" i="22"/>
  <c r="H3" i="22"/>
  <c r="H2" i="22"/>
  <c r="G5" i="22"/>
  <c r="G4" i="22"/>
  <c r="G3" i="22"/>
  <c r="G2" i="22"/>
  <c r="F5" i="22"/>
  <c r="F4" i="22"/>
  <c r="F3" i="22"/>
  <c r="F2" i="22"/>
  <c r="E5" i="22"/>
  <c r="E4" i="22"/>
  <c r="E3" i="22"/>
  <c r="E2" i="22"/>
  <c r="D5" i="22"/>
  <c r="D4" i="22"/>
  <c r="D3" i="22"/>
  <c r="D2" i="22"/>
  <c r="C5" i="22"/>
  <c r="C4" i="22"/>
  <c r="C3" i="22"/>
  <c r="C2" i="22"/>
  <c r="B5" i="22"/>
  <c r="B4" i="22"/>
  <c r="B3" i="22"/>
  <c r="B2" i="22"/>
  <c r="C3" i="21"/>
  <c r="B3" i="21"/>
  <c r="C2" i="21"/>
  <c r="B2" i="21"/>
  <c r="E3" i="2"/>
  <c r="E4" i="2"/>
  <c r="E2" i="2"/>
  <c r="D4" i="2"/>
  <c r="C4" i="2"/>
  <c r="D3" i="2"/>
  <c r="C3" i="2"/>
  <c r="D2" i="2"/>
  <c r="C2" i="2"/>
  <c r="J2" i="20"/>
  <c r="I2" i="20"/>
  <c r="H2" i="20"/>
  <c r="G2" i="20"/>
  <c r="F2" i="20"/>
  <c r="E2" i="20"/>
  <c r="D2" i="20"/>
  <c r="C2" i="20"/>
  <c r="B2" i="20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29" i="15"/>
  <c r="B28" i="15"/>
  <c r="B27" i="15"/>
  <c r="B26" i="15"/>
  <c r="B25" i="15"/>
  <c r="B24" i="15"/>
  <c r="B23" i="15"/>
  <c r="B22" i="15"/>
  <c r="B21" i="15"/>
  <c r="B20" i="15"/>
  <c r="B19" i="15"/>
  <c r="B13" i="15"/>
  <c r="B12" i="15"/>
  <c r="B11" i="15"/>
  <c r="B14" i="15"/>
  <c r="B15" i="15"/>
  <c r="B16" i="15"/>
  <c r="B17" i="15"/>
  <c r="B18" i="15"/>
  <c r="B10" i="15"/>
  <c r="B9" i="15"/>
  <c r="B8" i="15"/>
  <c r="B7" i="15"/>
  <c r="B6" i="15"/>
  <c r="B5" i="15"/>
  <c r="B4" i="15"/>
  <c r="B3" i="15"/>
  <c r="B2" i="15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C2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H2" i="18"/>
  <c r="G2" i="18"/>
  <c r="F2" i="18"/>
  <c r="E2" i="18"/>
  <c r="D2" i="18"/>
  <c r="B2" i="18"/>
  <c r="D3" i="17"/>
  <c r="B3" i="17"/>
  <c r="E3" i="17"/>
  <c r="F3" i="17"/>
  <c r="C3" i="17"/>
  <c r="B2" i="17"/>
  <c r="F2" i="17"/>
  <c r="E2" i="17"/>
  <c r="D2" i="17"/>
  <c r="C2" i="17"/>
  <c r="F4" i="14"/>
  <c r="G4" i="14"/>
  <c r="H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E2" i="14"/>
  <c r="F2" i="14"/>
  <c r="D2" i="14"/>
  <c r="C2" i="14"/>
  <c r="B2" i="14"/>
  <c r="J7" i="1"/>
  <c r="F7" i="1"/>
  <c r="F6" i="1"/>
  <c r="E7" i="1"/>
  <c r="H7" i="1"/>
  <c r="K7" i="1"/>
  <c r="O7" i="1"/>
  <c r="L7" i="1"/>
  <c r="N7" i="1" s="1"/>
  <c r="M7" i="1"/>
  <c r="R7" i="1"/>
  <c r="J6" i="1"/>
  <c r="E6" i="1"/>
  <c r="H6" i="1"/>
  <c r="K6" i="1"/>
  <c r="O6" i="1"/>
  <c r="L6" i="1"/>
  <c r="N6" i="1" s="1"/>
  <c r="M6" i="1"/>
  <c r="R6" i="1"/>
  <c r="J5" i="1"/>
  <c r="F5" i="1"/>
  <c r="F4" i="1"/>
  <c r="E5" i="1"/>
  <c r="H5" i="1"/>
  <c r="K5" i="1"/>
  <c r="O5" i="1"/>
  <c r="L5" i="1"/>
  <c r="N5" i="1" s="1"/>
  <c r="M5" i="1"/>
  <c r="R5" i="1"/>
  <c r="J4" i="1"/>
  <c r="E4" i="1"/>
  <c r="H4" i="1"/>
  <c r="K4" i="1"/>
  <c r="O4" i="1"/>
  <c r="L4" i="1"/>
  <c r="N4" i="1" s="1"/>
  <c r="M4" i="1"/>
  <c r="R4" i="1"/>
  <c r="J3" i="1"/>
  <c r="F3" i="1"/>
  <c r="E3" i="1"/>
  <c r="H3" i="1"/>
  <c r="K3" i="1"/>
  <c r="O3" i="1"/>
  <c r="L3" i="1"/>
  <c r="N3" i="1" s="1"/>
  <c r="M3" i="1"/>
  <c r="R3" i="1"/>
  <c r="J2" i="1"/>
  <c r="F2" i="1"/>
  <c r="E2" i="1"/>
  <c r="H2" i="1"/>
  <c r="K2" i="1"/>
  <c r="O2" i="1"/>
  <c r="L2" i="1"/>
  <c r="N2" i="1" s="1"/>
  <c r="M2" i="1"/>
  <c r="R2" i="1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P7" i="1" l="1"/>
  <c r="P6" i="1"/>
  <c r="P5" i="1"/>
  <c r="P2" i="1"/>
  <c r="P4" i="1"/>
  <c r="P3" i="1"/>
  <c r="S2" i="1"/>
  <c r="T2" i="1" s="1"/>
  <c r="U2" i="1" s="1"/>
  <c r="V2" i="1" s="1"/>
  <c r="I2" i="1"/>
  <c r="D2" i="1"/>
  <c r="G2" i="1" s="1"/>
  <c r="S7" i="1" l="1"/>
  <c r="T7" i="1" s="1"/>
  <c r="S6" i="1"/>
  <c r="T6" i="1" s="1"/>
  <c r="I7" i="1"/>
  <c r="I6" i="1"/>
  <c r="D7" i="1"/>
  <c r="G7" i="1" s="1"/>
  <c r="D6" i="1"/>
  <c r="U6" i="1" s="1"/>
  <c r="V6" i="1" s="1"/>
  <c r="S5" i="1"/>
  <c r="T5" i="1" s="1"/>
  <c r="S4" i="1"/>
  <c r="T4" i="1" s="1"/>
  <c r="U4" i="1" s="1"/>
  <c r="V4" i="1" s="1"/>
  <c r="S3" i="1"/>
  <c r="T3" i="1" s="1"/>
  <c r="U3" i="1" s="1"/>
  <c r="V3" i="1" s="1"/>
  <c r="I3" i="1"/>
  <c r="I4" i="1"/>
  <c r="I5" i="1"/>
  <c r="D3" i="1"/>
  <c r="G3" i="1" s="1"/>
  <c r="D4" i="1"/>
  <c r="G4" i="1" s="1"/>
  <c r="D5" i="1"/>
  <c r="G5" i="1" s="1"/>
  <c r="U7" i="1" l="1"/>
  <c r="V7" i="1" s="1"/>
  <c r="G6" i="1"/>
  <c r="U5" i="1"/>
  <c r="V5" i="1" s="1"/>
</calcChain>
</file>

<file path=xl/sharedStrings.xml><?xml version="1.0" encoding="utf-8"?>
<sst xmlns="http://schemas.openxmlformats.org/spreadsheetml/2006/main" count="183" uniqueCount="163">
  <si>
    <t>Main Page Title</t>
  </si>
  <si>
    <t>Auto/Manual Status</t>
  </si>
  <si>
    <t>Action</t>
  </si>
  <si>
    <t>AUTO</t>
  </si>
  <si>
    <t>STATUS</t>
  </si>
  <si>
    <t>COMMAND</t>
  </si>
  <si>
    <t>Command vs Status Check</t>
  </si>
  <si>
    <t>RAT</t>
  </si>
  <si>
    <t>RAT Value Status</t>
  </si>
  <si>
    <t>Temperature Setpoint</t>
  </si>
  <si>
    <t>CHW VALVE MODULATION</t>
  </si>
  <si>
    <t>Recommended Valve Opening</t>
  </si>
  <si>
    <t>Delta</t>
  </si>
  <si>
    <t>Valve Opening Status Comment</t>
  </si>
  <si>
    <t>COMMENT</t>
  </si>
  <si>
    <t>Meter</t>
  </si>
  <si>
    <t>Chiller Summary</t>
  </si>
  <si>
    <t>VFD Control</t>
  </si>
  <si>
    <t>EM1</t>
  </si>
  <si>
    <t>EM2</t>
  </si>
  <si>
    <t>EM3</t>
  </si>
  <si>
    <t>Status</t>
  </si>
  <si>
    <t>BATTERY ROOM SENSOR ALARM</t>
  </si>
  <si>
    <t>EX FAN 1 RUN STATUS</t>
  </si>
  <si>
    <t>EX FAN 2 RUN STATUS</t>
  </si>
  <si>
    <t>EX FAN 3 RUN STATUS</t>
  </si>
  <si>
    <t>EX FAN 4 RUN STATUS</t>
  </si>
  <si>
    <t>EX FAN 5 RUN STATUS</t>
  </si>
  <si>
    <t>EX FAN 6 RUN STATUS</t>
  </si>
  <si>
    <t>EX FAN 7 RUN STATUS</t>
  </si>
  <si>
    <t>EX FAN 8 RUN STATUS</t>
  </si>
  <si>
    <t>EX FAN 9 RUN STATUS HIGH</t>
  </si>
  <si>
    <t>EX FAN 9 RUN STATUS LOW</t>
  </si>
  <si>
    <t>EX FAN 10 RUN STATUS HIGH</t>
  </si>
  <si>
    <t>EX FAN 10 RUN STATUS LOW</t>
  </si>
  <si>
    <t>FRESH AIR FAN 1 RUN STATUS</t>
  </si>
  <si>
    <t>FRESH AIR FAN 2 RUN STATUS</t>
  </si>
  <si>
    <t>JET FAN FAN 1  RUN STATUS HIGH</t>
  </si>
  <si>
    <t>JET FAN FAN 1  RUN STATUS LOW</t>
  </si>
  <si>
    <t>JET FAN FAN 2 RUN STATUS HIGH</t>
  </si>
  <si>
    <t>JET FAN FAN 2 RUN STATUS LOW</t>
  </si>
  <si>
    <t>JET FAN FAN 3 RUN STATUS HIGH</t>
  </si>
  <si>
    <t>JET FAN FAN 3 RUN STATUS LOW</t>
  </si>
  <si>
    <t>JET FAN FAN 4 RUN STATUS HIGH</t>
  </si>
  <si>
    <t>JET FAN FAN 4 RUN STATUS LOW</t>
  </si>
  <si>
    <t>JET FAN FAN 5 RUN STATUS HIGH</t>
  </si>
  <si>
    <t>JET FAN FAN 5 RUN STATUS LOW</t>
  </si>
  <si>
    <t>JET FAN FAN 6 RUN STATUS HIGH</t>
  </si>
  <si>
    <t>JET FAN FAN 6 RUN STATUS LOW</t>
  </si>
  <si>
    <t>AHU Summary</t>
  </si>
  <si>
    <t xml:space="preserve">AHU 1st Floor </t>
  </si>
  <si>
    <t>CO Setpoint (PPM)</t>
  </si>
  <si>
    <t>CO Sensor</t>
  </si>
  <si>
    <t>Fresh Air Damper Control</t>
  </si>
  <si>
    <t xml:space="preserve">AHU 2nd Floor </t>
  </si>
  <si>
    <t xml:space="preserve">AHU 3rd Floor </t>
  </si>
  <si>
    <t>AHU 5th Floor</t>
  </si>
  <si>
    <t>AHU 6th Floor</t>
  </si>
  <si>
    <t>AHU GRND Floor</t>
  </si>
  <si>
    <t>Chiller 1</t>
  </si>
  <si>
    <t>Alarm Status</t>
  </si>
  <si>
    <t>Current Unit Load</t>
  </si>
  <si>
    <t>Entering Water Temp.</t>
  </si>
  <si>
    <t>Flow Switch Status</t>
  </si>
  <si>
    <t>Leaving Water Temp</t>
  </si>
  <si>
    <t>Run Status</t>
  </si>
  <si>
    <t>Chiller 2</t>
  </si>
  <si>
    <t>Chiller 3</t>
  </si>
  <si>
    <t>PAC 1</t>
  </si>
  <si>
    <t>RETURN Rh SETPOINT (%)</t>
  </si>
  <si>
    <t>Return Rh Value (%)</t>
  </si>
  <si>
    <t xml:space="preserve">Return Temp Setpoint </t>
  </si>
  <si>
    <t>Return Temp</t>
  </si>
  <si>
    <t>RUN Status</t>
  </si>
  <si>
    <t>PAC2</t>
  </si>
  <si>
    <t>CT 1 LOW LEVEL</t>
  </si>
  <si>
    <t>Valve Command IN</t>
  </si>
  <si>
    <t>Valve Command OUT</t>
  </si>
  <si>
    <t>Valve FB IN</t>
  </si>
  <si>
    <t>Valve FB OUT</t>
  </si>
  <si>
    <t>Water Entering Temperature (Celcius)</t>
  </si>
  <si>
    <t>Water Leaving Temperature (Celcius)</t>
  </si>
  <si>
    <t>CT2 LOW LEVEL</t>
  </si>
  <si>
    <t>CT3 LOW LEVEL</t>
  </si>
  <si>
    <t>Alarm Flag</t>
  </si>
  <si>
    <t>UPS 1</t>
  </si>
  <si>
    <t>Bypass Frequency (Hz)</t>
  </si>
  <si>
    <t>BAT Current (A)</t>
  </si>
  <si>
    <t>BAT Volt (V)</t>
  </si>
  <si>
    <t>INPUT VOLT A B (V)</t>
  </si>
  <si>
    <t>INPUT VOLT B C (V)</t>
  </si>
  <si>
    <t>INPUT VOLT C A (V)</t>
  </si>
  <si>
    <t>Output Active Power A (kW)</t>
  </si>
  <si>
    <t>Output Active Power B (kW)</t>
  </si>
  <si>
    <t>Output Active Power C (kW)</t>
  </si>
  <si>
    <t>Output Current A (A)</t>
  </si>
  <si>
    <t>Output Current B (A)</t>
  </si>
  <si>
    <t>Output Current C (A)</t>
  </si>
  <si>
    <t>Output Volt A (V)</t>
  </si>
  <si>
    <t>Output Volt B (V)</t>
  </si>
  <si>
    <t>Output Volt C (V)</t>
  </si>
  <si>
    <t>UPS 2</t>
  </si>
  <si>
    <t>EM4</t>
  </si>
  <si>
    <t>EM5</t>
  </si>
  <si>
    <t>EM6</t>
  </si>
  <si>
    <t>EM7</t>
  </si>
  <si>
    <t>EM8</t>
  </si>
  <si>
    <t>EM9</t>
  </si>
  <si>
    <t>EM10</t>
  </si>
  <si>
    <t>EM11</t>
  </si>
  <si>
    <t>EM12</t>
  </si>
  <si>
    <t>EM13</t>
  </si>
  <si>
    <t>EM14</t>
  </si>
  <si>
    <t>EM15</t>
  </si>
  <si>
    <t>EM16</t>
  </si>
  <si>
    <t>EM17</t>
  </si>
  <si>
    <t>EM18</t>
  </si>
  <si>
    <t>EM19</t>
  </si>
  <si>
    <t>Active Power (kW)</t>
  </si>
  <si>
    <t>EM20</t>
  </si>
  <si>
    <t>EM21</t>
  </si>
  <si>
    <t>EM22</t>
  </si>
  <si>
    <t>EM23</t>
  </si>
  <si>
    <t>EM24</t>
  </si>
  <si>
    <t>EM25</t>
  </si>
  <si>
    <t>EM26</t>
  </si>
  <si>
    <t>EM27</t>
  </si>
  <si>
    <t>EM28</t>
  </si>
  <si>
    <t>Forward Active Energy (Kwh)</t>
  </si>
  <si>
    <t>HR 1</t>
  </si>
  <si>
    <t>Start/Stop Status</t>
  </si>
  <si>
    <t>Return Fan Start Stop</t>
  </si>
  <si>
    <t>Return Fan Run Status</t>
  </si>
  <si>
    <t>Return Temperature</t>
  </si>
  <si>
    <t>Supply Fan Speed Control (%)</t>
  </si>
  <si>
    <t>Supply Fan Run Status</t>
  </si>
  <si>
    <t>Supply Fan Start Stop</t>
  </si>
  <si>
    <t>Supply Temperature</t>
  </si>
  <si>
    <t xml:space="preserve">ATC 1 </t>
  </si>
  <si>
    <t>Chiller Run Status</t>
  </si>
  <si>
    <t>Chiller Start/Stop Status</t>
  </si>
  <si>
    <t>ATC 2</t>
  </si>
  <si>
    <t>ATC 3</t>
  </si>
  <si>
    <t>Run vs Status Check</t>
  </si>
  <si>
    <t>PRES FAN 1</t>
  </si>
  <si>
    <t>Start Stop Status</t>
  </si>
  <si>
    <t xml:space="preserve">PRES FAN 2 </t>
  </si>
  <si>
    <t>Meters</t>
  </si>
  <si>
    <t>VFD 1 SEC P 1</t>
  </si>
  <si>
    <t>Actual Active Power (Kw)</t>
  </si>
  <si>
    <t>VFD 2 SEC P 2</t>
  </si>
  <si>
    <t>VFD 3 SEC P 3</t>
  </si>
  <si>
    <t>VFD 4 HRW</t>
  </si>
  <si>
    <t>Actual Torque Value (N/m)</t>
  </si>
  <si>
    <t>Actual Current (A)</t>
  </si>
  <si>
    <t>Control Priorith</t>
  </si>
  <si>
    <t>DC Link Voltage (V)</t>
  </si>
  <si>
    <t>Energy Consumption (Kwh)</t>
  </si>
  <si>
    <t>Fault Status</t>
  </si>
  <si>
    <t>Speed Actual Value</t>
  </si>
  <si>
    <t>CO Sensor Status</t>
  </si>
  <si>
    <t>Reccomended Damper Oppening</t>
  </si>
  <si>
    <t>Damper Opening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</si>
</sst>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0" xfId="0" applyFont="1" applyBorder="1"/>
    <xf numFmtId="0" fontId="0" fillId="0" borderId="13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9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rgh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ReportDefinition(2)0"/>
      <sheetName val="NewReportDefinition(2)1"/>
      <sheetName val="NewReportDefinition(2)2"/>
      <sheetName val="NewReportDefinition(2)3"/>
      <sheetName val="NewReportDefinition(2)4"/>
      <sheetName val="NewReportDefinition(2)5"/>
      <sheetName val="NewReportDefinition(2)6"/>
      <sheetName val="NewReportDefinition(2)7"/>
      <sheetName val="NewReportDefinition(2)8"/>
      <sheetName val="NewReportDefinition(2)9"/>
      <sheetName val="NewReportDefinition(2)10"/>
      <sheetName val="NewReportDefinition(2)11"/>
      <sheetName val="NewReportDefinition(2)12"/>
      <sheetName val="NewReportDefinition(2)13"/>
      <sheetName val="NewReportDefinition(2)14"/>
      <sheetName val="NewReportDefinition(2)15"/>
      <sheetName val="NewReportDefinition(2)16"/>
      <sheetName val="NewReportDefinition(2)17"/>
      <sheetName val="NewReportDefinition(2)18"/>
      <sheetName val="NewReportDefinition(2)19"/>
      <sheetName val="NewReportDefinition(2)20"/>
      <sheetName val="NewReportDefinition(2)21"/>
      <sheetName val="NewReportDefinition(2)22"/>
      <sheetName val="NewReportDefinition(2)23"/>
      <sheetName val="NewReportDefinition(2)24"/>
      <sheetName val="NewReportDefinition(2)25"/>
      <sheetName val="NewReportDefinition(2)26"/>
      <sheetName val="NewReportDefinition(2)27"/>
      <sheetName val="NewReportDefinition(2)28"/>
      <sheetName val="NewReportDefinition(2)29"/>
      <sheetName val="NewReportDefinition(2)30"/>
      <sheetName val="NewReportDefinition(2)31"/>
      <sheetName val="NewReportDefinition(2)32"/>
      <sheetName val="NewReportDefinition(2)33"/>
      <sheetName val="NewReportDefinition(2)34"/>
      <sheetName val="NewReportDefinition(2)35"/>
      <sheetName val="NewReportDefinition(2)36"/>
      <sheetName val="NewReportDefinition(2)37"/>
      <sheetName val="NewReportDefinition(2)38"/>
      <sheetName val="NewReportDefinition(2)39"/>
      <sheetName val="NewReportDefinition(2)40"/>
      <sheetName val="NewReportDefinition(2)41"/>
      <sheetName val="NewReportDefinition(2)42"/>
      <sheetName val="NewReportDefinition(2)43"/>
      <sheetName val="NewReportDefinition(2)44"/>
      <sheetName val="NewReportDefinition(2)45"/>
      <sheetName val="NewReportDefinition(2)46"/>
      <sheetName val="NewReportDefinition(2)47"/>
      <sheetName val="NewReportDefinition(2)48"/>
      <sheetName val="NewReportDefinition(2)49"/>
      <sheetName val="NewReportDefinition(2)50"/>
      <sheetName val="NewReportDefinition(2)51"/>
      <sheetName val="NewReportDefinition(2)52"/>
      <sheetName val="NewReportDefinition(2)53"/>
      <sheetName val="NewReportDefinition(2)54"/>
      <sheetName val="NewReportDefinition(2)55"/>
      <sheetName val="NewReportDefinition(2)56"/>
      <sheetName val="NewReportDefinition(2)57"/>
      <sheetName val="NewReportDefinition(2)58"/>
      <sheetName val="NewReportDefinition(2)59"/>
      <sheetName val="NewReportDefinition(2)60"/>
      <sheetName val="NewReportDefinition(2)61"/>
      <sheetName val="NewReportDefinition(2)62"/>
      <sheetName val="NewReportDefinition(2)63"/>
      <sheetName val="NewReportDefinition(2)64"/>
      <sheetName val="NewReportDefinition(2)65"/>
      <sheetName val="NewReportDefinition(2)66"/>
      <sheetName val="NewReportDefinition(2)67"/>
      <sheetName val="NewReportDefinition(2)68"/>
      <sheetName val="NewReportDefinition(2)69"/>
      <sheetName val="NewReportDefinition(2)70"/>
      <sheetName val="NewReportDefinition(2)71"/>
      <sheetName val="NewReportDefinition(2)72"/>
      <sheetName val="NewReportDefinition(2)73"/>
      <sheetName val="NewReportDefinition(2)74"/>
      <sheetName val="NewReportDefinition(2)75"/>
      <sheetName val="NewReportDefinition(2)76"/>
      <sheetName val="NewReportDefinition(2)77"/>
      <sheetName val="NewReportDefinition(2)78"/>
      <sheetName val="NewReportDefinition(2)79"/>
      <sheetName val="NewReportDefinition(2)80"/>
      <sheetName val="NewReportDefinition(2)81"/>
      <sheetName val="NewReportDefinition(2)82"/>
      <sheetName val="NewReportDefinition(2)83"/>
      <sheetName val="NewReportDefinition(2)84"/>
      <sheetName val="NewReportDefinition(2)85"/>
      <sheetName val="NewReportDefinition(2)86"/>
      <sheetName val="NewReportDefinition(2)87"/>
      <sheetName val="NewReportDefinition(2)88"/>
      <sheetName val="NewReportDefinition(2)89"/>
      <sheetName val="NewReportDefinition(2)90"/>
      <sheetName val="NewReportDefinition(2)91"/>
      <sheetName val="NewReportDefinition(2)92"/>
      <sheetName val="NewReportDefinition(2)93"/>
      <sheetName val="NewReportDefinition(2)94"/>
      <sheetName val="NewReportDefinition(2)95"/>
      <sheetName val="NewReportDefinition(2)96"/>
      <sheetName val="NewReportDefinition(2)97"/>
      <sheetName val="NewReportDefinition(2)98"/>
      <sheetName val="NewReportDefinition(2)99"/>
      <sheetName val="NewReportDefinition(2)100"/>
      <sheetName val="NewReportDefinition(2)101"/>
      <sheetName val="NewReportDefinition(2)102"/>
      <sheetName val="NewReportDefinition(2)103"/>
      <sheetName val="NewReportDefinition(2)104"/>
      <sheetName val="NewReportDefinition(2)105"/>
      <sheetName val="NewReportDefinition(2)106"/>
      <sheetName val="NewReportDefinition(2)107"/>
      <sheetName val="NewReportDefinition(2)108"/>
      <sheetName val="NewReportDefinition(2)109"/>
      <sheetName val="NewReportDefinition(2)110"/>
      <sheetName val="NewReportDefinition(2)111"/>
      <sheetName val="NewReportDefinition(2)112"/>
      <sheetName val="NewReportDefinition(2)113"/>
      <sheetName val="NewReportDefinition(2)114"/>
      <sheetName val="NewReportDefinition(2)115"/>
      <sheetName val="NewReportDefinition(2)116"/>
      <sheetName val="NewReportDefinition(2)117"/>
      <sheetName val="NewReportDefinition(2)118"/>
      <sheetName val="NewReportDefinition(2)119"/>
      <sheetName val="NewReportDefinition(2)120"/>
      <sheetName val="NewReportDefinition(2)121"/>
      <sheetName val="NewReportDefinition(2)122"/>
      <sheetName val="NewReportDefinition(2)123"/>
      <sheetName val="NewReportDefinition(2)124"/>
      <sheetName val="NewReportDefinition(2)125"/>
      <sheetName val="NewReportDefinition(2)126"/>
      <sheetName val="NewReportDefinition(2)127"/>
      <sheetName val="NewReportDefinition(2)128"/>
      <sheetName val="NewReportDefinition(2)129"/>
      <sheetName val="NewReportDefinition(2)130"/>
      <sheetName val="NewReportDefinition(2)131"/>
      <sheetName val="NewReportDefinition(2)132"/>
      <sheetName val="NewReportDefinition(2)133"/>
      <sheetName val="NewReportDefinition(2)134"/>
      <sheetName val="NewReportDefinition(2)135"/>
      <sheetName val="NewReportDefinition(2)136"/>
      <sheetName val="NewReportDefinition(2)137"/>
      <sheetName val="NewReportDefinition(2)138"/>
      <sheetName val="NewReportDefinition(2)139"/>
      <sheetName val="NewReportDefinition(2)140"/>
      <sheetName val="NewReportDefinition(2)141"/>
      <sheetName val="NewReportDefinition(2)142"/>
      <sheetName val="NewReportDefinition(2)143"/>
      <sheetName val="NewReportDefinition(2)144"/>
      <sheetName val="NewReportDefinition(2)145"/>
      <sheetName val="NewReportDefinition(2)146"/>
      <sheetName val="NewReportDefinition(2)147"/>
      <sheetName val="NewReportDefinition(2)148"/>
      <sheetName val="NewReportDefinition(2)149"/>
      <sheetName val="NewReportDefinition(2)150"/>
      <sheetName val="NewReportDefinition(2)151"/>
      <sheetName val="NewReportDefinition(2)152"/>
      <sheetName val="NewReportDefinition(2)153"/>
      <sheetName val="NewReportDefinition(2)154"/>
      <sheetName val="NewReportDefinition(2)155"/>
      <sheetName val="NewReportDefinition(2)156"/>
      <sheetName val="NewReportDefinition(2)157"/>
      <sheetName val="NewReportDefinition(2)158"/>
      <sheetName val="NewReportDefinition(2)159"/>
      <sheetName val="NewReportDefinition(2)160"/>
      <sheetName val="NewReportDefinition(2)161"/>
      <sheetName val="NewReportDefinition(2)162"/>
      <sheetName val="NewReportDefinition(2)163"/>
      <sheetName val="NewReportDefinition(2)164"/>
      <sheetName val="NewReportDefinition(2)165"/>
      <sheetName val="NewReportDefinition(2)166"/>
      <sheetName val="NewReportDefinition(2)167"/>
      <sheetName val="NewReportDefinition(2)168"/>
      <sheetName val="NewReportDefinition(2)169"/>
      <sheetName val="NewReportDefinition(2)170"/>
      <sheetName val="NewReportDefinition(2)171"/>
      <sheetName val="NewReportDefinition(2)172"/>
      <sheetName val="NewReportDefinition(2)173"/>
      <sheetName val="NewReportDefinition(2)174"/>
      <sheetName val="NewReportDefinition(2)175"/>
      <sheetName val="NewReportDefinition(2)176"/>
      <sheetName val="NewReportDefinition(2)177"/>
      <sheetName val="NewReportDefinition(2)178"/>
      <sheetName val="NewReportDefinition(2)179"/>
      <sheetName val="NewReportDefinition(2)180"/>
      <sheetName val="NewReportDefinition(2)181"/>
      <sheetName val="NewReportDefinition(2)182"/>
      <sheetName val="NewReportDefinition(2)183"/>
      <sheetName val="NewReportDefinition(2)184"/>
      <sheetName val="NewReportDefinition(2)185"/>
      <sheetName val="NewReportDefinition(2)186"/>
      <sheetName val="NewReportDefinition(2)187"/>
      <sheetName val="NewReportDefinition(2)188"/>
      <sheetName val="NewReportDefinition(2)189"/>
      <sheetName val="NewReportDefinition(2)190"/>
      <sheetName val="NewReportDefinition(2)191"/>
      <sheetName val="NewReportDefinition(2)192"/>
      <sheetName val="NewReportDefinition(2)193"/>
      <sheetName val="NewReportDefinition(2)194"/>
      <sheetName val="NewReportDefinition(2)195"/>
      <sheetName val="NewReportDefinition(2)196"/>
      <sheetName val="NewReportDefinition(2)197"/>
      <sheetName val="NewReportDefinition(2)198"/>
      <sheetName val="NewReportDefinition(2)199"/>
      <sheetName val="NewReportDefinition(2)200"/>
      <sheetName val="NewReportDefinition(2)201"/>
      <sheetName val="NewReportDefinition(2)202"/>
      <sheetName val="NewReportDefinition(2)203"/>
      <sheetName val="NewReportDefinition(2)204"/>
      <sheetName val="NewReportDefinition(2)205"/>
      <sheetName val="NewReportDefinition(2)206"/>
      <sheetName val="NewReportDefinition(2)207"/>
      <sheetName val="NewReportDefinition(2)208"/>
      <sheetName val="NewReportDefinition(2)209"/>
      <sheetName val="NewReportDefinition(2)210"/>
      <sheetName val="NewReportDefinition(2)211"/>
      <sheetName val="NewReportDefinition(2)212"/>
      <sheetName val="NewReportDefinition(2)213"/>
      <sheetName val="NewReportDefinition(2)214"/>
      <sheetName val="NewReportDefinition(2)215"/>
      <sheetName val="NewReportDefinition(2)216"/>
      <sheetName val="NewReportDefinition(2)217"/>
      <sheetName val="NewReportDefinition(2)218"/>
      <sheetName val="NewReportDefinition(2)219"/>
      <sheetName val="NewReportDefinition(2)220"/>
      <sheetName val="NewReportDefinition(2)221"/>
      <sheetName val="NewReportDefinition(2)222"/>
      <sheetName val="NewReportDefinition(2)223"/>
      <sheetName val="NewReportDefinition(2)224"/>
      <sheetName val="NewReportDefinition(2)225"/>
      <sheetName val="NewReportDefinition(2)226"/>
      <sheetName val="NewReportDefinition(2)227"/>
      <sheetName val="NewReportDefinition(2)228"/>
      <sheetName val="NewReportDefinition(2)229"/>
      <sheetName val="NewReportDefinition(2)230"/>
      <sheetName val="NewReportDefinition(2)231"/>
      <sheetName val="NewReportDefinition(2)232"/>
      <sheetName val="NewReportDefinition(2)233"/>
      <sheetName val="NewReportDefinition(2)234"/>
      <sheetName val="NewReportDefinition(2)235"/>
      <sheetName val="NewReportDefinition(2)236"/>
      <sheetName val="NewReportDefinition(2)237"/>
      <sheetName val="NewReportDefinition(2)238"/>
      <sheetName val="NewReportDefinition(2)239"/>
      <sheetName val="NewReportDefinition(2)240"/>
      <sheetName val="NewReportDefinition(2)241"/>
      <sheetName val="NewReportDefinition(2)242"/>
      <sheetName val="NewReportDefinition(2)243"/>
      <sheetName val="NewReportDefinition(2)244"/>
      <sheetName val="NewReportDefinition(2)245"/>
      <sheetName val="NewReportDefinition(2)246"/>
      <sheetName val="NewReportDefinition(2)247"/>
      <sheetName val="NewReportDefinition(2)248"/>
      <sheetName val="NewReportDefinition(2)249"/>
      <sheetName val="NewReportDefinition(2)250"/>
      <sheetName val="NewReportDefinition(2)251"/>
      <sheetName val="NewReportDefinition(2)252"/>
      <sheetName val="NewReportDefinition(2)253"/>
      <sheetName val="NewReportDefinition(2)254"/>
      <sheetName val="NewReportDefinition(2)255"/>
      <sheetName val="NewReportDefinition(2)256"/>
      <sheetName val="NewReportDefinition(2)257"/>
      <sheetName val="NewReportDefinition(2)258"/>
      <sheetName val="NewReportDefinition(2)259"/>
      <sheetName val="NewReportDefinition(2)260"/>
      <sheetName val="NewReportDefinition(2)261"/>
      <sheetName val="NewReportDefinition(2)262"/>
      <sheetName val="NewReportDefinition(2)263"/>
      <sheetName val="NewReportDefinition(2)264"/>
      <sheetName val="NewReportDefinition(2)265"/>
      <sheetName val="NewReportDefinition(2)266"/>
      <sheetName val="NewReportDefinition(2)267"/>
      <sheetName val="NewReportDefinition(2)268"/>
      <sheetName val="NewReportDefinition(2)269"/>
      <sheetName val="NewReportDefinition(2)270"/>
      <sheetName val="NewReportDefinition(2)271"/>
      <sheetName val="NewReportDefinition(2)272"/>
      <sheetName val="NewReportDefinition(2)273"/>
      <sheetName val="NewReportDefinition(2)274"/>
      <sheetName val="NewReportDefinition(2)275"/>
      <sheetName val="NewReportDefinition(2)276"/>
      <sheetName val="NewReportDefinition(2)277"/>
      <sheetName val="NewReportDefinition(2)278"/>
      <sheetName val="NewReportDefinition(2)279"/>
      <sheetName val="NewReportDefinition(2)280"/>
      <sheetName val="NewReportDefinition(2)281"/>
      <sheetName val="NewReportDefinition(2)282"/>
      <sheetName val="NewReportDefinition(2)283"/>
      <sheetName val="NewReportDefinition(2)284"/>
      <sheetName val="NewReportDefinition(2)285"/>
      <sheetName val="NewReportDefinition(2)286"/>
      <sheetName val="NewReportDefinition(2)287"/>
      <sheetName val="NewReportDefinition(2)288"/>
      <sheetName val="NewReportDefinition(2)289"/>
      <sheetName val="NewReportDefinition(2)290"/>
      <sheetName val="NewReportDefinition(2)291"/>
      <sheetName val="NewReportDefinition(2)292"/>
      <sheetName val="NewReportDefinition(2)293"/>
      <sheetName val="NewReportDefinition(2)294"/>
      <sheetName val="NewReportDefinition(2)295"/>
      <sheetName val="NewReportDefinition(2)296"/>
      <sheetName val="NewReportDefinition(2)297"/>
      <sheetName val="NewReportDefinition(2)298"/>
      <sheetName val="NewReportDefinition(2)299"/>
      <sheetName val="NewReportDefinition(2)300"/>
      <sheetName val="NewReportDefinition(2)301"/>
      <sheetName val="NewReportDefinition(2)302"/>
      <sheetName val="NewReportDefinition(2)303"/>
      <sheetName val="NewReportDefinition(2)304"/>
      <sheetName val="NewReportDefinition(2)305"/>
      <sheetName val="NewReportDefinition(2)306"/>
      <sheetName val="NewReportDefinition(2)307"/>
      <sheetName val="NewReportDefinition(2)308"/>
      <sheetName val="NewReportDefinition(2)309"/>
      <sheetName val="NewReportDefinition(2)310"/>
      <sheetName val="NewReportDefinition(2)311"/>
      <sheetName val="NewReportDefinition(2)312"/>
      <sheetName val="NewReportDefinition(2)313"/>
      <sheetName val="NewReportDefinition(2)314"/>
      <sheetName val="NewReportDefinition(2)315"/>
      <sheetName val="NewReportDefinition(2)316"/>
      <sheetName val="NewReportDefinition(2)317"/>
      <sheetName val="NewReportDefinition(2)318"/>
      <sheetName val="NewReportDefinition(2)319"/>
      <sheetName val="NewReportDefinition(2)320"/>
      <sheetName val="NewReportDefinition(2)321"/>
      <sheetName val="NewReportDefinition(2)322"/>
      <sheetName val="NewReportDefinition(2)323"/>
      <sheetName val="NewReportDefinition(2)324"/>
      <sheetName val="NewReportDefinition(2)325"/>
      <sheetName val="NewReportDefinition(2)326"/>
      <sheetName val="Kharghar"/>
    </sheetNames>
    <sheetDataSet>
      <sheetData sheetId="0">
        <row r="4">
          <cell r="D4">
            <v>0</v>
          </cell>
        </row>
      </sheetData>
      <sheetData sheetId="1">
        <row r="4">
          <cell r="D4">
            <v>0</v>
          </cell>
        </row>
      </sheetData>
      <sheetData sheetId="2">
        <row r="4">
          <cell r="D4">
            <v>1</v>
          </cell>
        </row>
      </sheetData>
      <sheetData sheetId="3">
        <row r="4">
          <cell r="D4">
            <v>1</v>
          </cell>
        </row>
      </sheetData>
      <sheetData sheetId="4">
        <row r="4">
          <cell r="D4">
            <v>0</v>
          </cell>
        </row>
      </sheetData>
      <sheetData sheetId="5">
        <row r="4">
          <cell r="D4">
            <v>0</v>
          </cell>
        </row>
      </sheetData>
      <sheetData sheetId="6">
        <row r="4">
          <cell r="D4">
            <v>0</v>
          </cell>
        </row>
      </sheetData>
      <sheetData sheetId="7">
        <row r="4">
          <cell r="D4">
            <v>0</v>
          </cell>
        </row>
      </sheetData>
      <sheetData sheetId="8">
        <row r="4">
          <cell r="D4">
            <v>0</v>
          </cell>
        </row>
      </sheetData>
      <sheetData sheetId="9">
        <row r="4">
          <cell r="D4">
            <v>0</v>
          </cell>
        </row>
      </sheetData>
      <sheetData sheetId="10">
        <row r="4">
          <cell r="D4">
            <v>0</v>
          </cell>
        </row>
      </sheetData>
      <sheetData sheetId="11">
        <row r="4">
          <cell r="D4">
            <v>0</v>
          </cell>
        </row>
      </sheetData>
      <sheetData sheetId="12">
        <row r="4">
          <cell r="D4">
            <v>0</v>
          </cell>
        </row>
      </sheetData>
      <sheetData sheetId="13">
        <row r="4">
          <cell r="D4">
            <v>1</v>
          </cell>
        </row>
      </sheetData>
      <sheetData sheetId="14">
        <row r="4">
          <cell r="D4">
            <v>0</v>
          </cell>
        </row>
      </sheetData>
      <sheetData sheetId="15">
        <row r="4">
          <cell r="D4">
            <v>0</v>
          </cell>
        </row>
      </sheetData>
      <sheetData sheetId="16">
        <row r="4">
          <cell r="D4">
            <v>0</v>
          </cell>
        </row>
      </sheetData>
      <sheetData sheetId="17">
        <row r="4">
          <cell r="D4">
            <v>0</v>
          </cell>
        </row>
      </sheetData>
      <sheetData sheetId="18">
        <row r="4">
          <cell r="D4">
            <v>0</v>
          </cell>
        </row>
      </sheetData>
      <sheetData sheetId="19">
        <row r="4">
          <cell r="D4">
            <v>0</v>
          </cell>
        </row>
      </sheetData>
      <sheetData sheetId="20">
        <row r="4">
          <cell r="D4">
            <v>0</v>
          </cell>
        </row>
      </sheetData>
      <sheetData sheetId="21">
        <row r="4">
          <cell r="D4">
            <v>0</v>
          </cell>
        </row>
      </sheetData>
      <sheetData sheetId="22">
        <row r="4">
          <cell r="D4">
            <v>0</v>
          </cell>
        </row>
      </sheetData>
      <sheetData sheetId="23">
        <row r="4">
          <cell r="D4">
            <v>0</v>
          </cell>
        </row>
      </sheetData>
      <sheetData sheetId="24">
        <row r="4">
          <cell r="D4">
            <v>0</v>
          </cell>
        </row>
      </sheetData>
      <sheetData sheetId="25">
        <row r="4">
          <cell r="D4">
            <v>0</v>
          </cell>
        </row>
      </sheetData>
      <sheetData sheetId="26">
        <row r="4">
          <cell r="D4">
            <v>0</v>
          </cell>
        </row>
      </sheetData>
      <sheetData sheetId="27">
        <row r="4">
          <cell r="D4">
            <v>100</v>
          </cell>
        </row>
      </sheetData>
      <sheetData sheetId="28">
        <row r="4">
          <cell r="D4">
            <v>500</v>
          </cell>
        </row>
      </sheetData>
      <sheetData sheetId="29">
        <row r="4">
          <cell r="D4">
            <v>317.80001831054699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>
        <row r="4">
          <cell r="D4">
            <v>50</v>
          </cell>
        </row>
      </sheetData>
      <sheetData sheetId="35">
        <row r="4">
          <cell r="D4">
            <v>23</v>
          </cell>
        </row>
      </sheetData>
      <sheetData sheetId="36">
        <row r="4">
          <cell r="D4">
            <v>27.449998855590799</v>
          </cell>
        </row>
      </sheetData>
      <sheetData sheetId="37">
        <row r="4">
          <cell r="D4">
            <v>0</v>
          </cell>
        </row>
      </sheetData>
      <sheetData sheetId="38">
        <row r="4">
          <cell r="D4">
            <v>0</v>
          </cell>
        </row>
      </sheetData>
      <sheetData sheetId="39">
        <row r="4">
          <cell r="D4">
            <v>70</v>
          </cell>
        </row>
      </sheetData>
      <sheetData sheetId="40">
        <row r="4">
          <cell r="D4">
            <v>0</v>
          </cell>
        </row>
      </sheetData>
      <sheetData sheetId="41">
        <row r="4">
          <cell r="D4">
            <v>500</v>
          </cell>
        </row>
      </sheetData>
      <sheetData sheetId="42">
        <row r="4">
          <cell r="D4">
            <v>538.40002441406295</v>
          </cell>
        </row>
      </sheetData>
      <sheetData sheetId="43" refreshError="1"/>
      <sheetData sheetId="44" refreshError="1"/>
      <sheetData sheetId="45" refreshError="1"/>
      <sheetData sheetId="46">
        <row r="4">
          <cell r="D4">
            <v>0</v>
          </cell>
        </row>
      </sheetData>
      <sheetData sheetId="47">
        <row r="4">
          <cell r="D4">
            <v>23</v>
          </cell>
        </row>
      </sheetData>
      <sheetData sheetId="48">
        <row r="4">
          <cell r="D4">
            <v>25.769998550415</v>
          </cell>
        </row>
      </sheetData>
      <sheetData sheetId="49">
        <row r="4">
          <cell r="D4">
            <v>0</v>
          </cell>
        </row>
      </sheetData>
      <sheetData sheetId="50">
        <row r="4">
          <cell r="D4">
            <v>0</v>
          </cell>
        </row>
      </sheetData>
      <sheetData sheetId="51">
        <row r="4">
          <cell r="D4">
            <v>70</v>
          </cell>
        </row>
      </sheetData>
      <sheetData sheetId="52">
        <row r="4">
          <cell r="D4">
            <v>0</v>
          </cell>
        </row>
      </sheetData>
      <sheetData sheetId="53">
        <row r="4">
          <cell r="D4">
            <v>500</v>
          </cell>
        </row>
      </sheetData>
      <sheetData sheetId="54">
        <row r="4">
          <cell r="D4">
            <v>642.65997314453102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>
        <row r="4">
          <cell r="D4">
            <v>0</v>
          </cell>
        </row>
      </sheetData>
      <sheetData sheetId="60">
        <row r="4">
          <cell r="D4">
            <v>23</v>
          </cell>
        </row>
      </sheetData>
      <sheetData sheetId="61"/>
      <sheetData sheetId="62">
        <row r="4">
          <cell r="D4">
            <v>0</v>
          </cell>
        </row>
      </sheetData>
      <sheetData sheetId="63">
        <row r="4">
          <cell r="D4">
            <v>0</v>
          </cell>
        </row>
      </sheetData>
      <sheetData sheetId="64">
        <row r="4">
          <cell r="D4">
            <v>80</v>
          </cell>
        </row>
      </sheetData>
      <sheetData sheetId="65">
        <row r="4">
          <cell r="D4">
            <v>0</v>
          </cell>
        </row>
      </sheetData>
      <sheetData sheetId="66">
        <row r="4">
          <cell r="D4">
            <v>500</v>
          </cell>
        </row>
      </sheetData>
      <sheetData sheetId="67">
        <row r="4">
          <cell r="D4">
            <v>380.60000610351602</v>
          </cell>
        </row>
      </sheetData>
      <sheetData sheetId="68" refreshError="1"/>
      <sheetData sheetId="69" refreshError="1"/>
      <sheetData sheetId="70" refreshError="1"/>
      <sheetData sheetId="71" refreshError="1"/>
      <sheetData sheetId="72">
        <row r="4">
          <cell r="D4">
            <v>0</v>
          </cell>
        </row>
      </sheetData>
      <sheetData sheetId="73">
        <row r="4">
          <cell r="D4">
            <v>23</v>
          </cell>
        </row>
      </sheetData>
      <sheetData sheetId="74">
        <row r="4">
          <cell r="D4">
            <v>27.129999160766602</v>
          </cell>
        </row>
      </sheetData>
      <sheetData sheetId="75">
        <row r="4">
          <cell r="D4">
            <v>0</v>
          </cell>
        </row>
      </sheetData>
      <sheetData sheetId="76">
        <row r="4">
          <cell r="D4">
            <v>0</v>
          </cell>
        </row>
      </sheetData>
      <sheetData sheetId="77">
        <row r="4">
          <cell r="D4">
            <v>70</v>
          </cell>
        </row>
      </sheetData>
      <sheetData sheetId="78">
        <row r="4">
          <cell r="D4">
            <v>0</v>
          </cell>
        </row>
      </sheetData>
      <sheetData sheetId="79">
        <row r="4">
          <cell r="D4">
            <v>500</v>
          </cell>
        </row>
      </sheetData>
      <sheetData sheetId="80">
        <row r="4">
          <cell r="D4">
            <v>575.40002441406295</v>
          </cell>
        </row>
      </sheetData>
      <sheetData sheetId="81" refreshError="1"/>
      <sheetData sheetId="82" refreshError="1"/>
      <sheetData sheetId="83" refreshError="1"/>
      <sheetData sheetId="84" refreshError="1"/>
      <sheetData sheetId="85">
        <row r="4">
          <cell r="D4">
            <v>0</v>
          </cell>
        </row>
      </sheetData>
      <sheetData sheetId="86">
        <row r="4">
          <cell r="D4">
            <v>23</v>
          </cell>
        </row>
      </sheetData>
      <sheetData sheetId="87">
        <row r="4">
          <cell r="D4">
            <v>27.399999618530298</v>
          </cell>
        </row>
      </sheetData>
      <sheetData sheetId="88">
        <row r="4">
          <cell r="D4">
            <v>0</v>
          </cell>
        </row>
      </sheetData>
      <sheetData sheetId="89">
        <row r="4">
          <cell r="D4">
            <v>0</v>
          </cell>
        </row>
      </sheetData>
      <sheetData sheetId="90">
        <row r="4">
          <cell r="D4">
            <v>80</v>
          </cell>
        </row>
      </sheetData>
      <sheetData sheetId="91">
        <row r="4">
          <cell r="D4">
            <v>0</v>
          </cell>
        </row>
      </sheetData>
      <sheetData sheetId="92">
        <row r="4">
          <cell r="D4">
            <v>500</v>
          </cell>
        </row>
      </sheetData>
      <sheetData sheetId="93">
        <row r="4">
          <cell r="D4">
            <v>423.80001831054699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>
        <row r="4">
          <cell r="D4">
            <v>50</v>
          </cell>
        </row>
      </sheetData>
      <sheetData sheetId="99">
        <row r="4">
          <cell r="D4">
            <v>23</v>
          </cell>
        </row>
      </sheetData>
      <sheetData sheetId="100">
        <row r="4">
          <cell r="D4">
            <v>29.129999160766602</v>
          </cell>
        </row>
      </sheetData>
      <sheetData sheetId="101">
        <row r="4">
          <cell r="D4">
            <v>0</v>
          </cell>
        </row>
      </sheetData>
      <sheetData sheetId="102">
        <row r="4">
          <cell r="D4">
            <v>0</v>
          </cell>
        </row>
      </sheetData>
      <sheetData sheetId="103">
        <row r="4">
          <cell r="D4">
            <v>0</v>
          </cell>
        </row>
      </sheetData>
      <sheetData sheetId="104">
        <row r="4">
          <cell r="D4">
            <v>0</v>
          </cell>
        </row>
      </sheetData>
      <sheetData sheetId="105">
        <row r="4">
          <cell r="D4">
            <v>0</v>
          </cell>
        </row>
      </sheetData>
      <sheetData sheetId="106">
        <row r="4">
          <cell r="D4">
            <v>32.600002288818402</v>
          </cell>
        </row>
      </sheetData>
      <sheetData sheetId="107">
        <row r="4">
          <cell r="D4">
            <v>0</v>
          </cell>
        </row>
      </sheetData>
      <sheetData sheetId="108"/>
      <sheetData sheetId="109">
        <row r="4">
          <cell r="D4">
            <v>33.200000762939503</v>
          </cell>
        </row>
      </sheetData>
      <sheetData sheetId="110">
        <row r="4">
          <cell r="D4">
            <v>0</v>
          </cell>
        </row>
      </sheetData>
      <sheetData sheetId="111">
        <row r="4">
          <cell r="D4">
            <v>7</v>
          </cell>
        </row>
      </sheetData>
      <sheetData sheetId="112">
        <row r="4">
          <cell r="D4">
            <v>0</v>
          </cell>
        </row>
      </sheetData>
      <sheetData sheetId="113">
        <row r="4">
          <cell r="D4">
            <v>3</v>
          </cell>
        </row>
      </sheetData>
      <sheetData sheetId="114">
        <row r="4">
          <cell r="D4">
            <v>32.900001525878899</v>
          </cell>
        </row>
      </sheetData>
      <sheetData sheetId="115" refreshError="1"/>
      <sheetData sheetId="116">
        <row r="4">
          <cell r="D4">
            <v>0</v>
          </cell>
        </row>
      </sheetData>
      <sheetData sheetId="117">
        <row r="4">
          <cell r="D4">
            <v>34</v>
          </cell>
        </row>
      </sheetData>
      <sheetData sheetId="118" refreshError="1"/>
      <sheetData sheetId="119">
        <row r="4">
          <cell r="D4">
            <v>0</v>
          </cell>
        </row>
      </sheetData>
      <sheetData sheetId="120">
        <row r="4">
          <cell r="D4">
            <v>7</v>
          </cell>
        </row>
      </sheetData>
      <sheetData sheetId="121">
        <row r="4">
          <cell r="D4">
            <v>0</v>
          </cell>
        </row>
      </sheetData>
      <sheetData sheetId="122">
        <row r="4">
          <cell r="D4">
            <v>1</v>
          </cell>
        </row>
      </sheetData>
      <sheetData sheetId="123">
        <row r="4">
          <cell r="D4">
            <v>33.299999237060497</v>
          </cell>
        </row>
      </sheetData>
      <sheetData sheetId="124" refreshError="1"/>
      <sheetData sheetId="125">
        <row r="4">
          <cell r="D4">
            <v>0</v>
          </cell>
        </row>
      </sheetData>
      <sheetData sheetId="126">
        <row r="4">
          <cell r="D4">
            <v>7</v>
          </cell>
        </row>
      </sheetData>
      <sheetData sheetId="127">
        <row r="4">
          <cell r="D4">
            <v>50</v>
          </cell>
        </row>
      </sheetData>
      <sheetData sheetId="128">
        <row r="4">
          <cell r="D4">
            <v>74.200004577636705</v>
          </cell>
        </row>
      </sheetData>
      <sheetData sheetId="129">
        <row r="4">
          <cell r="D4">
            <v>23</v>
          </cell>
        </row>
      </sheetData>
      <sheetData sheetId="130">
        <row r="4">
          <cell r="D4">
            <v>23.899999618530298</v>
          </cell>
        </row>
      </sheetData>
      <sheetData sheetId="131">
        <row r="4">
          <cell r="D4">
            <v>1</v>
          </cell>
        </row>
      </sheetData>
      <sheetData sheetId="132">
        <row r="4">
          <cell r="D4">
            <v>50</v>
          </cell>
        </row>
      </sheetData>
      <sheetData sheetId="133">
        <row r="4">
          <cell r="D4">
            <v>25.600000381469702</v>
          </cell>
        </row>
      </sheetData>
      <sheetData sheetId="134">
        <row r="4">
          <cell r="D4">
            <v>23</v>
          </cell>
        </row>
      </sheetData>
      <sheetData sheetId="135">
        <row r="4">
          <cell r="D4">
            <v>0</v>
          </cell>
        </row>
      </sheetData>
      <sheetData sheetId="136">
        <row r="4">
          <cell r="D4">
            <v>0</v>
          </cell>
        </row>
      </sheetData>
      <sheetData sheetId="137">
        <row r="4">
          <cell r="D4">
            <v>1</v>
          </cell>
        </row>
      </sheetData>
      <sheetData sheetId="138">
        <row r="4">
          <cell r="D4">
            <v>1</v>
          </cell>
        </row>
      </sheetData>
      <sheetData sheetId="139">
        <row r="4">
          <cell r="D4">
            <v>0</v>
          </cell>
        </row>
      </sheetData>
      <sheetData sheetId="140">
        <row r="4">
          <cell r="D4">
            <v>1</v>
          </cell>
        </row>
      </sheetData>
      <sheetData sheetId="141">
        <row r="4">
          <cell r="D4">
            <v>42.369998931884801</v>
          </cell>
        </row>
      </sheetData>
      <sheetData sheetId="142">
        <row r="4">
          <cell r="D4">
            <v>31.4899997711182</v>
          </cell>
        </row>
      </sheetData>
      <sheetData sheetId="143">
        <row r="4">
          <cell r="D4">
            <v>0</v>
          </cell>
        </row>
      </sheetData>
      <sheetData sheetId="144">
        <row r="4">
          <cell r="D4">
            <v>1</v>
          </cell>
        </row>
      </sheetData>
      <sheetData sheetId="145">
        <row r="4">
          <cell r="D4">
            <v>1</v>
          </cell>
        </row>
      </sheetData>
      <sheetData sheetId="146">
        <row r="4">
          <cell r="D4">
            <v>1</v>
          </cell>
        </row>
      </sheetData>
      <sheetData sheetId="147">
        <row r="4">
          <cell r="D4">
            <v>0</v>
          </cell>
        </row>
      </sheetData>
      <sheetData sheetId="148">
        <row r="4">
          <cell r="D4">
            <v>42.239997863769503</v>
          </cell>
        </row>
      </sheetData>
      <sheetData sheetId="149">
        <row r="4">
          <cell r="D4">
            <v>31.5399990081787</v>
          </cell>
        </row>
      </sheetData>
      <sheetData sheetId="150">
        <row r="4">
          <cell r="D4">
            <v>0</v>
          </cell>
        </row>
      </sheetData>
      <sheetData sheetId="151">
        <row r="4">
          <cell r="D4">
            <v>1</v>
          </cell>
        </row>
      </sheetData>
      <sheetData sheetId="152">
        <row r="4">
          <cell r="D4">
            <v>1</v>
          </cell>
        </row>
      </sheetData>
      <sheetData sheetId="153">
        <row r="4">
          <cell r="D4">
            <v>1</v>
          </cell>
        </row>
      </sheetData>
      <sheetData sheetId="154">
        <row r="4">
          <cell r="D4">
            <v>1</v>
          </cell>
        </row>
      </sheetData>
      <sheetData sheetId="155">
        <row r="4">
          <cell r="D4">
            <v>43.450000762939503</v>
          </cell>
        </row>
      </sheetData>
      <sheetData sheetId="156">
        <row r="4">
          <cell r="D4">
            <v>33.200000762939503</v>
          </cell>
        </row>
      </sheetData>
      <sheetData sheetId="157">
        <row r="4">
          <cell r="D4">
            <v>0</v>
          </cell>
        </row>
      </sheetData>
      <sheetData sheetId="158">
        <row r="4">
          <cell r="D4">
            <v>462.89999389648398</v>
          </cell>
        </row>
      </sheetData>
      <sheetData sheetId="159">
        <row r="4">
          <cell r="D4">
            <v>1</v>
          </cell>
        </row>
      </sheetData>
      <sheetData sheetId="160">
        <row r="4">
          <cell r="D4">
            <v>49.919998168945298</v>
          </cell>
        </row>
      </sheetData>
      <sheetData sheetId="161">
        <row r="4">
          <cell r="D4">
            <v>404.80001831054699</v>
          </cell>
        </row>
      </sheetData>
      <sheetData sheetId="162">
        <row r="4">
          <cell r="D4">
            <v>403.30001831054699</v>
          </cell>
        </row>
      </sheetData>
      <sheetData sheetId="163">
        <row r="4">
          <cell r="D4">
            <v>403.70001220703102</v>
          </cell>
        </row>
      </sheetData>
      <sheetData sheetId="164">
        <row r="4">
          <cell r="D4">
            <v>27</v>
          </cell>
        </row>
      </sheetData>
      <sheetData sheetId="165">
        <row r="4">
          <cell r="D4">
            <v>42</v>
          </cell>
        </row>
      </sheetData>
      <sheetData sheetId="166">
        <row r="4">
          <cell r="D4">
            <v>15</v>
          </cell>
        </row>
      </sheetData>
      <sheetData sheetId="167">
        <row r="4">
          <cell r="D4">
            <v>6.5</v>
          </cell>
        </row>
      </sheetData>
      <sheetData sheetId="168">
        <row r="4">
          <cell r="D4">
            <v>9.6000003814697301</v>
          </cell>
        </row>
      </sheetData>
      <sheetData sheetId="169">
        <row r="4">
          <cell r="D4">
            <v>4.0999999046325701</v>
          </cell>
        </row>
      </sheetData>
      <sheetData sheetId="170">
        <row r="4">
          <cell r="D4">
            <v>230</v>
          </cell>
        </row>
      </sheetData>
      <sheetData sheetId="171">
        <row r="4">
          <cell r="D4">
            <v>229.30000305175801</v>
          </cell>
        </row>
      </sheetData>
      <sheetData sheetId="172">
        <row r="4">
          <cell r="D4">
            <v>229.69999694824199</v>
          </cell>
        </row>
      </sheetData>
      <sheetData sheetId="173">
        <row r="4">
          <cell r="D4">
            <v>0</v>
          </cell>
        </row>
      </sheetData>
      <sheetData sheetId="174">
        <row r="4">
          <cell r="D4">
            <v>463.20001220703102</v>
          </cell>
        </row>
      </sheetData>
      <sheetData sheetId="175">
        <row r="4">
          <cell r="D4">
            <v>49.919998168945298</v>
          </cell>
        </row>
      </sheetData>
      <sheetData sheetId="176" refreshError="1"/>
      <sheetData sheetId="177">
        <row r="4">
          <cell r="D4">
            <v>406.70001220703102</v>
          </cell>
        </row>
      </sheetData>
      <sheetData sheetId="178">
        <row r="4">
          <cell r="D4">
            <v>403.70001220703102</v>
          </cell>
        </row>
      </sheetData>
      <sheetData sheetId="179">
        <row r="4">
          <cell r="D4">
            <v>404.10000610351602</v>
          </cell>
        </row>
      </sheetData>
      <sheetData sheetId="180">
        <row r="4">
          <cell r="D4">
            <v>27</v>
          </cell>
        </row>
      </sheetData>
      <sheetData sheetId="181">
        <row r="4">
          <cell r="D4">
            <v>41</v>
          </cell>
        </row>
      </sheetData>
      <sheetData sheetId="182">
        <row r="4">
          <cell r="D4">
            <v>15</v>
          </cell>
        </row>
      </sheetData>
      <sheetData sheetId="183">
        <row r="4">
          <cell r="D4">
            <v>8.1999998092651403</v>
          </cell>
        </row>
      </sheetData>
      <sheetData sheetId="184">
        <row r="4">
          <cell r="D4">
            <v>10.699999809265099</v>
          </cell>
        </row>
      </sheetData>
      <sheetData sheetId="185">
        <row r="4">
          <cell r="D4">
            <v>4.2000002861022896</v>
          </cell>
        </row>
      </sheetData>
      <sheetData sheetId="186">
        <row r="4">
          <cell r="D4">
            <v>229.10000610351599</v>
          </cell>
        </row>
      </sheetData>
      <sheetData sheetId="187">
        <row r="4">
          <cell r="D4">
            <v>228.80000305175801</v>
          </cell>
        </row>
      </sheetData>
      <sheetData sheetId="188">
        <row r="4">
          <cell r="D4">
            <v>229.69999694824199</v>
          </cell>
        </row>
      </sheetData>
      <sheetData sheetId="189">
        <row r="4">
          <cell r="D4">
            <v>4.0000001832548199E-18</v>
          </cell>
        </row>
      </sheetData>
      <sheetData sheetId="190">
        <row r="4">
          <cell r="D4">
            <v>202.93972778320301</v>
          </cell>
        </row>
      </sheetData>
      <sheetData sheetId="191"/>
      <sheetData sheetId="192">
        <row r="4">
          <cell r="D4">
            <v>4.0000001832548199E-18</v>
          </cell>
        </row>
      </sheetData>
      <sheetData sheetId="193">
        <row r="4">
          <cell r="D4">
            <v>4.0000001832548199E-18</v>
          </cell>
        </row>
      </sheetData>
      <sheetData sheetId="194">
        <row r="4">
          <cell r="D4">
            <v>924.96136474609398</v>
          </cell>
        </row>
      </sheetData>
      <sheetData sheetId="195">
        <row r="4">
          <cell r="D4">
            <v>81.104965209960895</v>
          </cell>
        </row>
      </sheetData>
      <sheetData sheetId="196">
        <row r="4">
          <cell r="D4">
            <v>243.15170288085901</v>
          </cell>
        </row>
      </sheetData>
      <sheetData sheetId="197">
        <row r="4">
          <cell r="D4">
            <v>0</v>
          </cell>
        </row>
      </sheetData>
      <sheetData sheetId="198">
        <row r="4">
          <cell r="D4">
            <v>4.0000001832548199E-18</v>
          </cell>
        </row>
      </sheetData>
      <sheetData sheetId="199">
        <row r="4">
          <cell r="D4">
            <v>4.0000001832548199E-18</v>
          </cell>
        </row>
      </sheetData>
      <sheetData sheetId="200">
        <row r="4">
          <cell r="D4">
            <v>5174.298828125</v>
          </cell>
        </row>
      </sheetData>
      <sheetData sheetId="201">
        <row r="4">
          <cell r="D4">
            <v>5779.18408203125</v>
          </cell>
        </row>
      </sheetData>
      <sheetData sheetId="202">
        <row r="4">
          <cell r="D4">
            <v>1844.81860351563</v>
          </cell>
        </row>
      </sheetData>
      <sheetData sheetId="203">
        <row r="4">
          <cell r="D4">
            <v>3626.60498046875</v>
          </cell>
        </row>
      </sheetData>
      <sheetData sheetId="204">
        <row r="4">
          <cell r="D4">
            <v>0</v>
          </cell>
        </row>
      </sheetData>
      <sheetData sheetId="205">
        <row r="4">
          <cell r="D4">
            <v>0</v>
          </cell>
        </row>
      </sheetData>
      <sheetData sheetId="206">
        <row r="4">
          <cell r="D4">
            <v>1198.74536132813</v>
          </cell>
        </row>
      </sheetData>
      <sheetData sheetId="207">
        <row r="4">
          <cell r="D4">
            <v>474.33294677734398</v>
          </cell>
        </row>
      </sheetData>
      <sheetData sheetId="208">
        <row r="4">
          <cell r="D4">
            <v>176.11807250976599</v>
          </cell>
        </row>
      </sheetData>
      <sheetData sheetId="209">
        <row r="4">
          <cell r="D4">
            <v>510.17468261718801</v>
          </cell>
        </row>
      </sheetData>
      <sheetData sheetId="210">
        <row r="4">
          <cell r="D4">
            <v>1465.79260253906</v>
          </cell>
        </row>
      </sheetData>
      <sheetData sheetId="211">
        <row r="4">
          <cell r="D4">
            <v>2352.81713867188</v>
          </cell>
        </row>
      </sheetData>
      <sheetData sheetId="212">
        <row r="4">
          <cell r="D4">
            <v>0</v>
          </cell>
        </row>
      </sheetData>
      <sheetData sheetId="213">
        <row r="4">
          <cell r="D4">
            <v>1615.94946289063</v>
          </cell>
        </row>
      </sheetData>
      <sheetData sheetId="214">
        <row r="4">
          <cell r="D4">
            <v>4.0000001832548199E-18</v>
          </cell>
        </row>
      </sheetData>
      <sheetData sheetId="215">
        <row r="4">
          <cell r="D4">
            <v>720.4658203125</v>
          </cell>
        </row>
      </sheetData>
      <sheetData sheetId="216">
        <row r="4">
          <cell r="D4">
            <v>4.0000001832548199E-18</v>
          </cell>
        </row>
      </sheetData>
      <sheetData sheetId="217">
        <row r="4">
          <cell r="D4">
            <v>1892.63513183594</v>
          </cell>
        </row>
      </sheetData>
      <sheetData sheetId="218">
        <row r="4">
          <cell r="D4">
            <v>4693.27734375</v>
          </cell>
        </row>
      </sheetData>
      <sheetData sheetId="219">
        <row r="4">
          <cell r="D4">
            <v>6083.38916015625</v>
          </cell>
        </row>
      </sheetData>
      <sheetData sheetId="220">
        <row r="4">
          <cell r="D4">
            <v>6762.6982421875</v>
          </cell>
        </row>
      </sheetData>
      <sheetData sheetId="221">
        <row r="4">
          <cell r="D4">
            <v>5867.12890625</v>
          </cell>
        </row>
      </sheetData>
      <sheetData sheetId="222">
        <row r="4">
          <cell r="D4">
            <v>5740.9677734375</v>
          </cell>
        </row>
      </sheetData>
      <sheetData sheetId="223">
        <row r="4">
          <cell r="D4">
            <v>0</v>
          </cell>
        </row>
      </sheetData>
      <sheetData sheetId="224">
        <row r="4">
          <cell r="D4">
            <v>0</v>
          </cell>
        </row>
      </sheetData>
      <sheetData sheetId="225">
        <row r="4">
          <cell r="D4">
            <v>8905.734375</v>
          </cell>
        </row>
      </sheetData>
      <sheetData sheetId="226">
        <row r="4">
          <cell r="D4">
            <v>8905.734375</v>
          </cell>
        </row>
      </sheetData>
      <sheetData sheetId="227">
        <row r="4">
          <cell r="D4">
            <v>8905.734375</v>
          </cell>
        </row>
      </sheetData>
      <sheetData sheetId="228">
        <row r="4">
          <cell r="D4">
            <v>724.103271484375</v>
          </cell>
        </row>
      </sheetData>
      <sheetData sheetId="229">
        <row r="4">
          <cell r="D4">
            <v>2490.45532226563</v>
          </cell>
        </row>
      </sheetData>
      <sheetData sheetId="230">
        <row r="4">
          <cell r="D4">
            <v>2.97293245101315E-17</v>
          </cell>
        </row>
      </sheetData>
      <sheetData sheetId="231">
        <row r="4">
          <cell r="D4">
            <v>2490.45532226563</v>
          </cell>
        </row>
      </sheetData>
      <sheetData sheetId="232">
        <row r="4">
          <cell r="D4">
            <v>0</v>
          </cell>
        </row>
      </sheetData>
      <sheetData sheetId="233">
        <row r="4">
          <cell r="D4">
            <v>2.97293245101315E-17</v>
          </cell>
        </row>
      </sheetData>
      <sheetData sheetId="234">
        <row r="4">
          <cell r="D4">
            <v>67203.0390625</v>
          </cell>
        </row>
      </sheetData>
      <sheetData sheetId="235">
        <row r="4">
          <cell r="D4">
            <v>49590.21484375</v>
          </cell>
        </row>
      </sheetData>
      <sheetData sheetId="236">
        <row r="4">
          <cell r="D4">
            <v>43068.90625</v>
          </cell>
        </row>
      </sheetData>
      <sheetData sheetId="237">
        <row r="4">
          <cell r="D4">
            <v>49397.8828125</v>
          </cell>
        </row>
      </sheetData>
      <sheetData sheetId="238">
        <row r="4">
          <cell r="D4">
            <v>33189.11328125</v>
          </cell>
        </row>
      </sheetData>
      <sheetData sheetId="239">
        <row r="4">
          <cell r="D4">
            <v>0</v>
          </cell>
        </row>
      </sheetData>
      <sheetData sheetId="240">
        <row r="4">
          <cell r="D4">
            <v>0</v>
          </cell>
        </row>
      </sheetData>
      <sheetData sheetId="241">
        <row r="4">
          <cell r="D4">
            <v>8910.005859375</v>
          </cell>
        </row>
      </sheetData>
      <sheetData sheetId="242">
        <row r="4">
          <cell r="D4">
            <v>3737.689453125</v>
          </cell>
        </row>
      </sheetData>
      <sheetData sheetId="243">
        <row r="4">
          <cell r="D4">
            <v>2706.92724609375</v>
          </cell>
        </row>
      </sheetData>
      <sheetData sheetId="244">
        <row r="4">
          <cell r="D4">
            <v>6454.89453125</v>
          </cell>
        </row>
      </sheetData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>
        <row r="4">
          <cell r="D4">
            <v>0</v>
          </cell>
        </row>
      </sheetData>
      <sheetData sheetId="272">
        <row r="4">
          <cell r="D4">
            <v>0</v>
          </cell>
        </row>
      </sheetData>
      <sheetData sheetId="273">
        <row r="4">
          <cell r="D4">
            <v>0</v>
          </cell>
        </row>
      </sheetData>
      <sheetData sheetId="274">
        <row r="4">
          <cell r="D4">
            <v>0</v>
          </cell>
        </row>
      </sheetData>
      <sheetData sheetId="275">
        <row r="4">
          <cell r="D4">
            <v>45.159999847412102</v>
          </cell>
        </row>
      </sheetData>
      <sheetData sheetId="276">
        <row r="4">
          <cell r="D4">
            <v>50</v>
          </cell>
        </row>
      </sheetData>
      <sheetData sheetId="277">
        <row r="4">
          <cell r="D4">
            <v>0</v>
          </cell>
        </row>
      </sheetData>
      <sheetData sheetId="278">
        <row r="4">
          <cell r="D4">
            <v>0</v>
          </cell>
        </row>
      </sheetData>
      <sheetData sheetId="279">
        <row r="4">
          <cell r="D4">
            <v>30.629999160766602</v>
          </cell>
        </row>
      </sheetData>
      <sheetData sheetId="280">
        <row r="4">
          <cell r="D4">
            <v>0</v>
          </cell>
        </row>
      </sheetData>
      <sheetData sheetId="281">
        <row r="4">
          <cell r="D4">
            <v>0</v>
          </cell>
        </row>
      </sheetData>
      <sheetData sheetId="282">
        <row r="4">
          <cell r="D4">
            <v>0</v>
          </cell>
        </row>
      </sheetData>
      <sheetData sheetId="283">
        <row r="4">
          <cell r="D4">
            <v>0</v>
          </cell>
        </row>
      </sheetData>
      <sheetData sheetId="284" refreshError="1"/>
      <sheetData sheetId="285">
        <row r="4">
          <cell r="D4">
            <v>0</v>
          </cell>
        </row>
      </sheetData>
      <sheetData sheetId="286" refreshError="1"/>
      <sheetData sheetId="287">
        <row r="4">
          <cell r="D4">
            <v>0</v>
          </cell>
        </row>
      </sheetData>
      <sheetData sheetId="288">
        <row r="4">
          <cell r="D4">
            <v>0</v>
          </cell>
        </row>
      </sheetData>
      <sheetData sheetId="289">
        <row r="4">
          <cell r="D4">
            <v>0</v>
          </cell>
        </row>
      </sheetData>
      <sheetData sheetId="290">
        <row r="4">
          <cell r="D4">
            <v>0</v>
          </cell>
        </row>
      </sheetData>
      <sheetData sheetId="291">
        <row r="4">
          <cell r="D4">
            <v>0</v>
          </cell>
        </row>
      </sheetData>
      <sheetData sheetId="292">
        <row r="4">
          <cell r="D4">
            <v>0</v>
          </cell>
        </row>
      </sheetData>
      <sheetData sheetId="293"/>
      <sheetData sheetId="294">
        <row r="4">
          <cell r="D4">
            <v>0</v>
          </cell>
        </row>
      </sheetData>
      <sheetData sheetId="295">
        <row r="4">
          <cell r="D4">
            <v>0</v>
          </cell>
        </row>
      </sheetData>
      <sheetData sheetId="296">
        <row r="4">
          <cell r="D4">
            <v>0</v>
          </cell>
        </row>
      </sheetData>
      <sheetData sheetId="297"/>
      <sheetData sheetId="298">
        <row r="4">
          <cell r="D4">
            <v>0</v>
          </cell>
        </row>
      </sheetData>
      <sheetData sheetId="299">
        <row r="4">
          <cell r="D4">
            <v>0</v>
          </cell>
        </row>
      </sheetData>
      <sheetData sheetId="300">
        <row r="4">
          <cell r="D4">
            <v>0</v>
          </cell>
        </row>
      </sheetData>
      <sheetData sheetId="301"/>
      <sheetData sheetId="302">
        <row r="4">
          <cell r="D4">
            <v>0</v>
          </cell>
        </row>
      </sheetData>
      <sheetData sheetId="303">
        <row r="4">
          <cell r="D4">
            <v>0</v>
          </cell>
        </row>
      </sheetData>
      <sheetData sheetId="304">
        <row r="4">
          <cell r="D4">
            <v>0</v>
          </cell>
        </row>
      </sheetData>
      <sheetData sheetId="305"/>
      <sheetData sheetId="306">
        <row r="4">
          <cell r="D4">
            <v>0</v>
          </cell>
        </row>
      </sheetData>
      <sheetData sheetId="307">
        <row r="4">
          <cell r="D4">
            <v>575</v>
          </cell>
        </row>
      </sheetData>
      <sheetData sheetId="308">
        <row r="4">
          <cell r="D4">
            <v>579</v>
          </cell>
        </row>
      </sheetData>
      <sheetData sheetId="309"/>
      <sheetData sheetId="310">
        <row r="4">
          <cell r="D4">
            <v>0</v>
          </cell>
        </row>
      </sheetData>
      <sheetData sheetId="311">
        <row r="4">
          <cell r="D4">
            <v>3457</v>
          </cell>
        </row>
      </sheetData>
      <sheetData sheetId="312">
        <row r="4">
          <cell r="D4">
            <v>3599</v>
          </cell>
        </row>
      </sheetData>
      <sheetData sheetId="313"/>
      <sheetData sheetId="314">
        <row r="4">
          <cell r="D4">
            <v>0</v>
          </cell>
        </row>
      </sheetData>
      <sheetData sheetId="315">
        <row r="4">
          <cell r="D4">
            <v>0</v>
          </cell>
        </row>
      </sheetData>
      <sheetData sheetId="316">
        <row r="4">
          <cell r="D4">
            <v>0</v>
          </cell>
        </row>
      </sheetData>
      <sheetData sheetId="317"/>
      <sheetData sheetId="318">
        <row r="4">
          <cell r="D4">
            <v>0</v>
          </cell>
        </row>
      </sheetData>
      <sheetData sheetId="319">
        <row r="4">
          <cell r="D4">
            <v>0</v>
          </cell>
        </row>
      </sheetData>
      <sheetData sheetId="320">
        <row r="4">
          <cell r="D4">
            <v>0</v>
          </cell>
        </row>
      </sheetData>
      <sheetData sheetId="321">
        <row r="4">
          <cell r="D4">
            <v>0</v>
          </cell>
        </row>
      </sheetData>
      <sheetData sheetId="322">
        <row r="4">
          <cell r="D4">
            <v>0</v>
          </cell>
        </row>
      </sheetData>
      <sheetData sheetId="323">
        <row r="4">
          <cell r="D4">
            <v>0</v>
          </cell>
        </row>
      </sheetData>
      <sheetData sheetId="324">
        <row r="4">
          <cell r="D4">
            <v>0</v>
          </cell>
        </row>
      </sheetData>
      <sheetData sheetId="325"/>
      <sheetData sheetId="326">
        <row r="4">
          <cell r="D4">
            <v>0</v>
          </cell>
        </row>
      </sheetData>
      <sheetData sheetId="3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B80C-8A31-4591-ACC8-E52341FAECC5}">
  <sheetPr>
    <pageSetUpPr fitToPage="1"/>
  </sheetPr>
  <dimension ref="A1:BV7"/>
  <sheetViews>
    <sheetView tabSelected="1" zoomScaleNormal="100" workbookViewId="0">
      <selection activeCell="A9" sqref="A9"/>
    </sheetView>
  </sheetViews>
  <sheetFormatPr defaultRowHeight="15" x14ac:dyDescent="0.25"/>
  <cols>
    <col min="1" max="1" width="23.7109375" customWidth="1"/>
    <col min="2" max="2" width="20" customWidth="1"/>
    <col min="3" max="3" width="13.140625" customWidth="1"/>
    <col min="4" max="4" width="11" customWidth="1"/>
    <col min="5" max="5" width="9.42578125" customWidth="1"/>
    <col min="6" max="6" width="11.5703125" customWidth="1"/>
    <col min="7" max="7" width="13.140625" customWidth="1"/>
    <col min="8" max="8" width="7.28515625" customWidth="1"/>
    <col min="9" max="9" width="8.5703125" customWidth="1"/>
    <col min="10" max="10" width="8.85546875" customWidth="1"/>
    <col min="11" max="11" width="13.7109375" customWidth="1"/>
    <col min="12" max="15" width="10.28515625" customWidth="1"/>
    <col min="16" max="17" width="14" customWidth="1"/>
    <col min="18" max="18" width="17.7109375" customWidth="1"/>
    <col min="19" max="19" width="13.140625" customWidth="1"/>
    <col min="20" max="20" width="15.140625" customWidth="1"/>
    <col min="21" max="21" width="14.140625" customWidth="1"/>
    <col min="22" max="22" width="40" customWidth="1"/>
  </cols>
  <sheetData>
    <row r="1" spans="1:74" s="3" customFormat="1" ht="45.75" thickBot="1" x14ac:dyDescent="0.3">
      <c r="A1" s="34" t="s">
        <v>0</v>
      </c>
      <c r="B1" s="34" t="s">
        <v>15</v>
      </c>
      <c r="C1" s="34" t="s">
        <v>1</v>
      </c>
      <c r="D1" s="34" t="s">
        <v>2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17</v>
      </c>
      <c r="K1" s="34" t="s">
        <v>9</v>
      </c>
      <c r="L1" s="34" t="s">
        <v>52</v>
      </c>
      <c r="M1" s="34" t="s">
        <v>51</v>
      </c>
      <c r="N1" s="34" t="s">
        <v>160</v>
      </c>
      <c r="O1" s="34" t="s">
        <v>53</v>
      </c>
      <c r="P1" s="35" t="s">
        <v>161</v>
      </c>
      <c r="Q1" s="35" t="s">
        <v>162</v>
      </c>
      <c r="R1" s="34" t="s">
        <v>10</v>
      </c>
      <c r="S1" s="34" t="s">
        <v>12</v>
      </c>
      <c r="T1" s="34" t="s">
        <v>11</v>
      </c>
      <c r="U1" s="34" t="s">
        <v>13</v>
      </c>
      <c r="V1" s="34" t="s">
        <v>14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5" customHeight="1" thickBot="1" x14ac:dyDescent="0.3">
      <c r="A2" s="60" t="s">
        <v>49</v>
      </c>
      <c r="B2" s="20" t="s">
        <v>50</v>
      </c>
      <c r="C2" s="11" t="s">
        <v>3</v>
      </c>
      <c r="D2" s="6" t="str">
        <f>IF(EXACT(C2,"AUTO"),"CHECK","XX")</f>
        <v>CHECK</v>
      </c>
      <c r="E2" s="17" t="str">
        <f>IF(EXACT('[1]NewReportDefinition(2)37'!$D$4,"1"),"ON","OFF")</f>
        <v>OFF</v>
      </c>
      <c r="F2" s="6" t="str">
        <f>IF(EXACT('[1]NewReportDefinition(2)38'!$D$4,"1"),"ON","OFF")</f>
        <v>OFF</v>
      </c>
      <c r="G2" s="17" t="str">
        <f>IF(EXACT(D2,"CHECK"),IF(EXACT(E2,F2),"OK","FAULT"),"XX")</f>
        <v>OK</v>
      </c>
      <c r="H2" s="6">
        <f>'[1]NewReportDefinition(2)36'!$D$4</f>
        <v>27.449998855590799</v>
      </c>
      <c r="I2" s="17" t="str">
        <f>IF(EXACT(E2,"ON"),IF(H2&lt;27,"OK","FAULT"),IF(AND(H2&gt;21,H2&lt;31),"OK","FAULT"))</f>
        <v>OK</v>
      </c>
      <c r="J2" s="6">
        <f>'[1]NewReportDefinition(2)39'!$D$4</f>
        <v>70</v>
      </c>
      <c r="K2" s="17">
        <f>'[1]NewReportDefinition(2)35'!$D$4</f>
        <v>23</v>
      </c>
      <c r="L2" s="6">
        <f>'[1]NewReportDefinition(2)29'!$D$4</f>
        <v>317.80001831054699</v>
      </c>
      <c r="M2" s="17">
        <f>'[1]NewReportDefinition(2)28'!$D$4</f>
        <v>500</v>
      </c>
      <c r="N2" s="17" t="str">
        <f>IF(AND(L2&gt;0,L2&lt;850),"OK","FAULT")</f>
        <v>OK</v>
      </c>
      <c r="O2" s="6">
        <f>'[1]NewReportDefinition(2)34'!$D$4</f>
        <v>50</v>
      </c>
      <c r="P2" s="22">
        <f>IF(L2&lt;M2,0,IF(M2-L2&gt;250,50,IF(M2-L2&gt;200,30,25)))</f>
        <v>0</v>
      </c>
      <c r="Q2" s="17" t="str">
        <f>IF(EXACT(O2,P2),"OK","FAULT")</f>
        <v>FAULT</v>
      </c>
      <c r="R2" s="6">
        <f>'[1]NewReportDefinition(2)27'!$D$4</f>
        <v>100</v>
      </c>
      <c r="S2" s="17">
        <f t="shared" ref="S2:S7" si="0">(H2-K2)</f>
        <v>4.449998855590799</v>
      </c>
      <c r="T2" s="6">
        <f>IF(S2&gt;1,100,IF(AND(S2&gt;0,S2=0),30*S2+50,IF(AND(S2&gt;-1,S2=-1),20*S2+50,0)))</f>
        <v>100</v>
      </c>
      <c r="U2" s="17" t="str">
        <f>IF(T2=R2,"OK","FAULT")</f>
        <v>OK</v>
      </c>
      <c r="V2" s="11" t="str">
        <f t="shared" ref="V2:V7" si="1">IF(EXACT(U2,"FAULT"),IF(T2&lt;R2,"Valve is open more than requirement","Valve is not open as per the requirement"),"NONE")</f>
        <v>NONE</v>
      </c>
    </row>
    <row r="3" spans="1:74" ht="15.75" thickBot="1" x14ac:dyDescent="0.3">
      <c r="A3" s="61"/>
      <c r="B3" s="20" t="s">
        <v>54</v>
      </c>
      <c r="C3" s="12" t="s">
        <v>3</v>
      </c>
      <c r="D3" s="2" t="str">
        <f t="shared" ref="D3:D7" si="2">IF(EXACT(C3,"AUTO"),"CHECK","XX")</f>
        <v>CHECK</v>
      </c>
      <c r="E3" s="18" t="str">
        <f>IF(EXACT('[1]NewReportDefinition(2)49'!$D$4,"1"),"ON","OFF")</f>
        <v>OFF</v>
      </c>
      <c r="F3" s="2" t="str">
        <f>IF(EXACT('[1]NewReportDefinition(2)50'!$D$4,"1"),"ON","OFF")</f>
        <v>OFF</v>
      </c>
      <c r="G3" s="18" t="str">
        <f t="shared" ref="G3:G7" si="3">IF(EXACT(D3,"CHECK"),IF(EXACT(E3,F3),"OK","FAULT"),"XX")</f>
        <v>OK</v>
      </c>
      <c r="H3" s="2">
        <f>'[1]NewReportDefinition(2)48'!$D$4</f>
        <v>25.769998550415</v>
      </c>
      <c r="I3" s="18" t="str">
        <f t="shared" ref="I3:I7" si="4">IF(EXACT(E3,"ON"),IF(H3&lt;27,"OK","FAULT"),IF(AND(H3&gt;21,H3&lt;31),"OK","FAULT"))</f>
        <v>OK</v>
      </c>
      <c r="J3" s="2">
        <f>'[1]NewReportDefinition(2)51'!$D$4</f>
        <v>70</v>
      </c>
      <c r="K3" s="18">
        <f>'[1]NewReportDefinition(2)47'!$D$4</f>
        <v>23</v>
      </c>
      <c r="L3" s="2">
        <f>'[1]NewReportDefinition(2)42'!$D$4</f>
        <v>538.40002441406295</v>
      </c>
      <c r="M3" s="18">
        <f>'[1]NewReportDefinition(2)41'!$D$4</f>
        <v>500</v>
      </c>
      <c r="N3" s="18" t="str">
        <f t="shared" ref="N3:N7" si="5">IF(AND(L3&gt;0,L3&lt;850),"OK","FAULT")</f>
        <v>OK</v>
      </c>
      <c r="O3" s="2">
        <f>'[1]NewReportDefinition(2)46'!$D$4</f>
        <v>0</v>
      </c>
      <c r="P3" s="23">
        <f t="shared" ref="P3:P7" si="6">IF(L3&lt;M3,0,IF(M3-L3&gt;250,50,IF(M3-L3&gt;200,30,25)))</f>
        <v>25</v>
      </c>
      <c r="Q3" s="18" t="str">
        <f t="shared" ref="Q3:Q7" si="7">IF(EXACT(O3,P3),"OK","FAULT")</f>
        <v>FAULT</v>
      </c>
      <c r="R3" s="2">
        <f>'[1]NewReportDefinition(2)40'!$D$4</f>
        <v>0</v>
      </c>
      <c r="S3" s="15">
        <f t="shared" si="0"/>
        <v>2.769998550415</v>
      </c>
      <c r="T3" s="4">
        <f t="shared" ref="T3:T7" si="8">IF(S3&gt;1,100,IF(AND(S3&gt;0,S3=0),30*S3+50,IF(AND(S3&gt;-1,S3=-1),20*S3+50,0)))</f>
        <v>100</v>
      </c>
      <c r="U3" s="15" t="str">
        <f>IF(T3=R3,"OK","FAULT")</f>
        <v>FAULT</v>
      </c>
      <c r="V3" s="7" t="str">
        <f t="shared" si="1"/>
        <v>Valve is not open as per the requirement</v>
      </c>
    </row>
    <row r="4" spans="1:74" ht="15.75" thickBot="1" x14ac:dyDescent="0.3">
      <c r="A4" s="61"/>
      <c r="B4" s="20" t="s">
        <v>55</v>
      </c>
      <c r="C4" s="12" t="s">
        <v>3</v>
      </c>
      <c r="D4" s="2" t="str">
        <f t="shared" si="2"/>
        <v>CHECK</v>
      </c>
      <c r="E4" s="18" t="str">
        <f>IF(EXACT('[1]NewReportDefinition(2)62'!$D$4,"1"),"ON","OFF")</f>
        <v>OFF</v>
      </c>
      <c r="F4" s="2" t="str">
        <f>IF(EXACT('[1]NewReportDefinition(2)63'!$D$4,"1"),"ON","OFF")</f>
        <v>OFF</v>
      </c>
      <c r="G4" s="18" t="str">
        <f t="shared" si="3"/>
        <v>OK</v>
      </c>
      <c r="H4" s="2">
        <f>[1]!Table62[[#This Row],[Value]]</f>
        <v>25.2799987792969</v>
      </c>
      <c r="I4" s="18" t="str">
        <f t="shared" si="4"/>
        <v>OK</v>
      </c>
      <c r="J4" s="2">
        <f>'[1]NewReportDefinition(2)64'!$D$4</f>
        <v>80</v>
      </c>
      <c r="K4" s="18">
        <f>'[1]NewReportDefinition(2)60'!$D$4</f>
        <v>23</v>
      </c>
      <c r="L4" s="2">
        <f>'[1]NewReportDefinition(2)54'!$D$4</f>
        <v>642.65997314453102</v>
      </c>
      <c r="M4" s="18">
        <f>'[1]NewReportDefinition(2)53'!$D$4</f>
        <v>500</v>
      </c>
      <c r="N4" s="18" t="str">
        <f t="shared" si="5"/>
        <v>OK</v>
      </c>
      <c r="O4" s="2">
        <f>'[1]NewReportDefinition(2)59'!$D$4</f>
        <v>0</v>
      </c>
      <c r="P4" s="23">
        <f t="shared" si="6"/>
        <v>25</v>
      </c>
      <c r="Q4" s="18" t="str">
        <f t="shared" si="7"/>
        <v>FAULT</v>
      </c>
      <c r="R4" s="2">
        <f>'[1]NewReportDefinition(2)52'!$D$4</f>
        <v>0</v>
      </c>
      <c r="S4" s="15">
        <f t="shared" si="0"/>
        <v>2.2799987792968999</v>
      </c>
      <c r="T4" s="4">
        <f t="shared" si="8"/>
        <v>100</v>
      </c>
      <c r="U4" s="15" t="str">
        <f>IF(T4=R4,"OK","FAULT")</f>
        <v>FAULT</v>
      </c>
      <c r="V4" s="7" t="str">
        <f t="shared" si="1"/>
        <v>Valve is not open as per the requirement</v>
      </c>
    </row>
    <row r="5" spans="1:74" ht="15.75" thickBot="1" x14ac:dyDescent="0.3">
      <c r="A5" s="61"/>
      <c r="B5" s="20" t="s">
        <v>56</v>
      </c>
      <c r="C5" s="12" t="s">
        <v>3</v>
      </c>
      <c r="D5" s="2" t="str">
        <f t="shared" si="2"/>
        <v>CHECK</v>
      </c>
      <c r="E5" s="18" t="str">
        <f>IF(EXACT('[1]NewReportDefinition(2)75'!$D$4,"1"),"ON","OFF")</f>
        <v>OFF</v>
      </c>
      <c r="F5" s="2" t="str">
        <f>IF(EXACT('[1]NewReportDefinition(2)76'!$D$4,"1"),"ON","OFF")</f>
        <v>OFF</v>
      </c>
      <c r="G5" s="18" t="str">
        <f t="shared" si="3"/>
        <v>OK</v>
      </c>
      <c r="H5" s="2">
        <f>'[1]NewReportDefinition(2)74'!$D$4</f>
        <v>27.129999160766602</v>
      </c>
      <c r="I5" s="18" t="str">
        <f t="shared" si="4"/>
        <v>OK</v>
      </c>
      <c r="J5" s="2">
        <f>'[1]NewReportDefinition(2)77'!$D$4</f>
        <v>70</v>
      </c>
      <c r="K5" s="18">
        <f>'[1]NewReportDefinition(2)73'!$D$4</f>
        <v>23</v>
      </c>
      <c r="L5" s="2">
        <f>'[1]NewReportDefinition(2)67'!$D$4</f>
        <v>380.60000610351602</v>
      </c>
      <c r="M5" s="18">
        <f>'[1]NewReportDefinition(2)66'!$D$4</f>
        <v>500</v>
      </c>
      <c r="N5" s="18" t="str">
        <f t="shared" si="5"/>
        <v>OK</v>
      </c>
      <c r="O5" s="2">
        <f>'[1]NewReportDefinition(2)72'!$D$4</f>
        <v>0</v>
      </c>
      <c r="P5" s="23">
        <f t="shared" si="6"/>
        <v>0</v>
      </c>
      <c r="Q5" s="18" t="str">
        <f t="shared" si="7"/>
        <v>OK</v>
      </c>
      <c r="R5" s="2">
        <f>'[1]NewReportDefinition(2)65'!$D$4</f>
        <v>0</v>
      </c>
      <c r="S5" s="15">
        <f t="shared" si="0"/>
        <v>4.1299991607666016</v>
      </c>
      <c r="T5" s="4">
        <f t="shared" si="8"/>
        <v>100</v>
      </c>
      <c r="U5" s="15" t="str">
        <f>IF(EXACT(D5,"XX"),"OK",IF(T5=R5,"OK","FAULT"))</f>
        <v>FAULT</v>
      </c>
      <c r="V5" s="7" t="str">
        <f t="shared" si="1"/>
        <v>Valve is not open as per the requirement</v>
      </c>
    </row>
    <row r="6" spans="1:74" ht="15.75" thickBot="1" x14ac:dyDescent="0.3">
      <c r="A6" s="61"/>
      <c r="B6" s="21" t="s">
        <v>57</v>
      </c>
      <c r="C6" s="12" t="s">
        <v>3</v>
      </c>
      <c r="D6" s="2" t="str">
        <f t="shared" si="2"/>
        <v>CHECK</v>
      </c>
      <c r="E6" s="18" t="str">
        <f>IF(EXACT('[1]NewReportDefinition(2)88'!$D$4,"1"),"ON","OFF")</f>
        <v>OFF</v>
      </c>
      <c r="F6" s="2" t="str">
        <f>IF(EXACT('[1]NewReportDefinition(2)89'!$D$4,"1"),"ON","OFF")</f>
        <v>OFF</v>
      </c>
      <c r="G6" s="18" t="str">
        <f t="shared" si="3"/>
        <v>OK</v>
      </c>
      <c r="H6" s="2">
        <f>'[1]NewReportDefinition(2)87'!$D$4</f>
        <v>27.399999618530298</v>
      </c>
      <c r="I6" s="18" t="str">
        <f t="shared" si="4"/>
        <v>OK</v>
      </c>
      <c r="J6" s="2">
        <f>'[1]NewReportDefinition(2)90'!$D$4</f>
        <v>80</v>
      </c>
      <c r="K6" s="18">
        <f>'[1]NewReportDefinition(2)86'!$D$4</f>
        <v>23</v>
      </c>
      <c r="L6" s="2">
        <f>'[1]NewReportDefinition(2)80'!$D$4</f>
        <v>575.40002441406295</v>
      </c>
      <c r="M6" s="18">
        <f>'[1]NewReportDefinition(2)79'!$D$4</f>
        <v>500</v>
      </c>
      <c r="N6" s="18" t="str">
        <f t="shared" si="5"/>
        <v>OK</v>
      </c>
      <c r="O6" s="2">
        <f>'[1]NewReportDefinition(2)85'!$D$4</f>
        <v>0</v>
      </c>
      <c r="P6" s="23">
        <f t="shared" si="6"/>
        <v>25</v>
      </c>
      <c r="Q6" s="18" t="str">
        <f t="shared" si="7"/>
        <v>FAULT</v>
      </c>
      <c r="R6" s="2">
        <f>'[1]NewReportDefinition(2)78'!$D$4</f>
        <v>0</v>
      </c>
      <c r="S6" s="15">
        <f t="shared" si="0"/>
        <v>4.3999996185302983</v>
      </c>
      <c r="T6" s="4">
        <f t="shared" si="8"/>
        <v>100</v>
      </c>
      <c r="U6" s="15" t="str">
        <f>IF(EXACT(D6,"XX"),"OK",IF(T6=R6,"OK","FAULT"))</f>
        <v>FAULT</v>
      </c>
      <c r="V6" s="7" t="str">
        <f t="shared" si="1"/>
        <v>Valve is not open as per the requirement</v>
      </c>
    </row>
    <row r="7" spans="1:74" ht="15.75" thickBot="1" x14ac:dyDescent="0.3">
      <c r="A7" s="62"/>
      <c r="B7" s="20" t="s">
        <v>58</v>
      </c>
      <c r="C7" s="13" t="s">
        <v>3</v>
      </c>
      <c r="D7" s="8" t="str">
        <f t="shared" si="2"/>
        <v>CHECK</v>
      </c>
      <c r="E7" s="19" t="str">
        <f>IF(EXACT('[1]NewReportDefinition(2)101'!$D$4,"1"),"ON","OFF")</f>
        <v>OFF</v>
      </c>
      <c r="F7" s="8" t="str">
        <f>IF(EXACT('[1]NewReportDefinition(2)102'!$D$4,"1"),"ON","OFF")</f>
        <v>OFF</v>
      </c>
      <c r="G7" s="19" t="str">
        <f t="shared" si="3"/>
        <v>OK</v>
      </c>
      <c r="H7" s="8">
        <f>'[1]NewReportDefinition(2)100'!$D$4</f>
        <v>29.129999160766602</v>
      </c>
      <c r="I7" s="19" t="str">
        <f t="shared" si="4"/>
        <v>OK</v>
      </c>
      <c r="J7" s="8">
        <f>'[1]NewReportDefinition(2)103'!$D$4</f>
        <v>0</v>
      </c>
      <c r="K7" s="19">
        <f>'[1]NewReportDefinition(2)99'!$D$4</f>
        <v>23</v>
      </c>
      <c r="L7" s="8">
        <f>'[1]NewReportDefinition(2)93'!$D$4</f>
        <v>423.80001831054699</v>
      </c>
      <c r="M7" s="19">
        <f>'[1]NewReportDefinition(2)92'!$D$4</f>
        <v>500</v>
      </c>
      <c r="N7" s="19" t="str">
        <f t="shared" si="5"/>
        <v>OK</v>
      </c>
      <c r="O7" s="8">
        <f>'[1]NewReportDefinition(2)98'!$D$4</f>
        <v>50</v>
      </c>
      <c r="P7" s="24">
        <f t="shared" si="6"/>
        <v>0</v>
      </c>
      <c r="Q7" s="19" t="str">
        <f t="shared" si="7"/>
        <v>FAULT</v>
      </c>
      <c r="R7" s="8">
        <f>'[1]NewReportDefinition(2)91'!$D$4</f>
        <v>0</v>
      </c>
      <c r="S7" s="16">
        <f t="shared" si="0"/>
        <v>6.1299991607666016</v>
      </c>
      <c r="T7" s="9">
        <f t="shared" si="8"/>
        <v>100</v>
      </c>
      <c r="U7" s="16" t="str">
        <f>IF(EXACT(D7,"XX"),"OK",IF(T7=R7,"OK","FAULT"))</f>
        <v>FAULT</v>
      </c>
      <c r="V7" s="10" t="str">
        <f t="shared" si="1"/>
        <v>Valve is not open as per the requirement</v>
      </c>
    </row>
  </sheetData>
  <mergeCells count="1">
    <mergeCell ref="A2:A7"/>
  </mergeCells>
  <conditionalFormatting sqref="C2:C7">
    <cfRule type="containsText" dxfId="60" priority="48" operator="containsText" text="MANUAL">
      <formula>NOT(ISERROR(SEARCH("MANUAL",C2)))</formula>
    </cfRule>
    <cfRule type="containsText" dxfId="59" priority="49" operator="containsText" text="AUTO">
      <formula>NOT(ISERROR(SEARCH("AUTO",C2)))</formula>
    </cfRule>
  </conditionalFormatting>
  <conditionalFormatting sqref="C2:C1048576">
    <cfRule type="containsText" priority="29" operator="containsText" text="Auto/Manual Status">
      <formula>NOT(ISERROR(SEARCH("Auto/Manual Status",C2)))</formula>
    </cfRule>
    <cfRule type="containsText" dxfId="58" priority="30" operator="containsText" text="MANUAL">
      <formula>NOT(ISERROR(SEARCH("MANUAL",C2)))</formula>
    </cfRule>
    <cfRule type="containsText" priority="37" operator="containsText" text="Auto/Manual Status">
      <formula>NOT(ISERROR(SEARCH("Auto/Manual Status",C2)))</formula>
    </cfRule>
    <cfRule type="containsText" dxfId="57" priority="44" operator="containsText" text="Auto/Manual Status">
      <formula>NOT(ISERROR(SEARCH("Auto/Manual Status",C2)))</formula>
    </cfRule>
    <cfRule type="containsText" dxfId="56" priority="45" operator="containsText" text="Auto/Manual Status">
      <formula>NOT(ISERROR(SEARCH("Auto/Manual Status",C2)))</formula>
    </cfRule>
    <cfRule type="containsText" dxfId="55" priority="46" operator="containsText" text="Auto/Manual Status">
      <formula>NOT(ISERROR(SEARCH("Auto/Manual Status",C2)))</formula>
    </cfRule>
    <cfRule type="containsText" dxfId="54" priority="47" operator="containsText" text="Auto/Manual Status">
      <formula>NOT(ISERROR(SEARCH("Auto/Manual Status",C2)))</formula>
    </cfRule>
  </conditionalFormatting>
  <conditionalFormatting sqref="D2:D1048576">
    <cfRule type="containsText" dxfId="53" priority="31" operator="containsText" text="XX">
      <formula>NOT(ISERROR(SEARCH("XX",D2)))</formula>
    </cfRule>
    <cfRule type="containsText" dxfId="52" priority="41" operator="containsText" text="CHECK">
      <formula>NOT(ISERROR(SEARCH("CHECK",D2)))</formula>
    </cfRule>
    <cfRule type="containsText" priority="42" operator="containsText" text="Action">
      <formula>NOT(ISERROR(SEARCH("Action",D2)))</formula>
    </cfRule>
    <cfRule type="containsText" dxfId="51" priority="43" operator="containsText" text="XX">
      <formula>NOT(ISERROR(SEARCH("XX",D2)))</formula>
    </cfRule>
  </conditionalFormatting>
  <conditionalFormatting sqref="E1:E1048576">
    <cfRule type="containsText" dxfId="50" priority="33" operator="containsText" text="OFF">
      <formula>NOT(ISERROR(SEARCH("OFF",E1)))</formula>
    </cfRule>
    <cfRule type="containsText" dxfId="49" priority="38" operator="containsText" text="OFF">
      <formula>NOT(ISERROR(SEARCH("OFF",E1)))</formula>
    </cfRule>
    <cfRule type="containsText" dxfId="48" priority="39" operator="containsText" text="ON">
      <formula>NOT(ISERROR(SEARCH("ON",E1)))</formula>
    </cfRule>
    <cfRule type="containsText" priority="40" operator="containsText" text="STATUS">
      <formula>NOT(ISERROR(SEARCH("STATUS",E1)))</formula>
    </cfRule>
  </conditionalFormatting>
  <conditionalFormatting sqref="F1:F1048576">
    <cfRule type="containsText" dxfId="47" priority="32" operator="containsText" text="OFF">
      <formula>NOT(ISERROR(SEARCH("OFF",F1)))</formula>
    </cfRule>
    <cfRule type="containsText" dxfId="46" priority="34" operator="containsText" text="OFF">
      <formula>NOT(ISERROR(SEARCH("OFF",F1)))</formula>
    </cfRule>
    <cfRule type="containsText" dxfId="45" priority="35" operator="containsText" text="ON">
      <formula>NOT(ISERROR(SEARCH("ON",F1)))</formula>
    </cfRule>
    <cfRule type="containsText" priority="36" operator="containsText" text="COMMAND">
      <formula>NOT(ISERROR(SEARCH("COMMAND",F1)))</formula>
    </cfRule>
  </conditionalFormatting>
  <conditionalFormatting sqref="G2:G1048576">
    <cfRule type="containsText" dxfId="44" priority="26" operator="containsText" text="FAULT">
      <formula>NOT(ISERROR(SEARCH("FAULT",G2)))</formula>
    </cfRule>
    <cfRule type="containsText" dxfId="43" priority="27" operator="containsText" text="XX">
      <formula>NOT(ISERROR(SEARCH("XX",G2)))</formula>
    </cfRule>
    <cfRule type="containsText" dxfId="42" priority="28" operator="containsText" text="OK">
      <formula>NOT(ISERROR(SEARCH("OK",G2)))</formula>
    </cfRule>
  </conditionalFormatting>
  <conditionalFormatting sqref="I1:J1048576 U1:U1048576">
    <cfRule type="containsText" dxfId="41" priority="24" operator="containsText" text="FAULT">
      <formula>NOT(ISERROR(SEARCH("FAULT",I1)))</formula>
    </cfRule>
    <cfRule type="containsText" dxfId="40" priority="25" operator="containsText" text="OK">
      <formula>NOT(ISERROR(SEARCH("OK",I1)))</formula>
    </cfRule>
  </conditionalFormatting>
  <conditionalFormatting sqref="V1:V1048576">
    <cfRule type="containsText" dxfId="39" priority="20" operator="containsText" text="Valve">
      <formula>NOT(ISERROR(SEARCH("Valve",V1)))</formula>
    </cfRule>
    <cfRule type="containsText" dxfId="38" priority="21" operator="containsText" text="NONE">
      <formula>NOT(ISERROR(SEARCH("NONE",V1)))</formula>
    </cfRule>
  </conditionalFormatting>
  <conditionalFormatting sqref="T1:T1048576"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1048576">
    <cfRule type="containsText" dxfId="37" priority="12" operator="containsText" text="Auto">
      <formula>NOT(ISERROR(SEARCH("Auto",C2)))</formula>
    </cfRule>
  </conditionalFormatting>
  <conditionalFormatting sqref="E1:E1048576">
    <cfRule type="containsText" dxfId="36" priority="7" operator="containsText" text="OFF">
      <formula>NOT(ISERROR(SEARCH("OFF",E1)))</formula>
    </cfRule>
    <cfRule type="containsText" dxfId="35" priority="8" operator="containsText" text="OFF">
      <formula>NOT(ISERROR(SEARCH("OFF",E1)))</formula>
    </cfRule>
    <cfRule type="containsText" dxfId="34" priority="9" operator="containsText" text="ON">
      <formula>NOT(ISERROR(SEARCH("ON",E1)))</formula>
    </cfRule>
  </conditionalFormatting>
  <conditionalFormatting sqref="R1:R1048576">
    <cfRule type="iconSet" priority="5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:Q7">
    <cfRule type="iconSet" priority="340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J2:J7">
    <cfRule type="iconSet" priority="34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N1:N1048576">
    <cfRule type="containsText" dxfId="33" priority="3" operator="containsText" text="FAULT">
      <formula>NOT(ISERROR(SEARCH("FAULT",N1)))</formula>
    </cfRule>
    <cfRule type="containsText" dxfId="32" priority="4" operator="containsText" text="OK">
      <formula>NOT(ISERROR(SEARCH("OK",N1)))</formula>
    </cfRule>
  </conditionalFormatting>
  <conditionalFormatting sqref="Q1:Q1048576">
    <cfRule type="containsText" dxfId="31" priority="2" operator="containsText" text="OK">
      <formula>NOT(ISERROR(SEARCH("OK",Q1)))</formula>
    </cfRule>
    <cfRule type="containsText" dxfId="30" priority="1" operator="containsText" text="FAULT">
      <formula>NOT(ISERROR(SEARCH("FAULT",Q1)))</formula>
    </cfRule>
  </conditionalFormatting>
  <pageMargins left="0.7" right="0.7" top="0.75" bottom="0.75" header="0.3" footer="0.3"/>
  <pageSetup paperSize="8" scale="6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396C-3CA3-4237-B299-C1102197DF5F}">
  <dimension ref="A1:C29"/>
  <sheetViews>
    <sheetView topLeftCell="A13" workbookViewId="0">
      <selection activeCell="A28" sqref="A28"/>
    </sheetView>
  </sheetViews>
  <sheetFormatPr defaultRowHeight="15" x14ac:dyDescent="0.25"/>
  <cols>
    <col min="1" max="1" width="9.140625" style="5"/>
    <col min="2" max="2" width="19.42578125" customWidth="1"/>
    <col min="3" max="3" width="26.5703125" customWidth="1"/>
  </cols>
  <sheetData>
    <row r="1" spans="1:3" ht="27.75" customHeight="1" thickBot="1" x14ac:dyDescent="0.3">
      <c r="A1" s="43" t="s">
        <v>15</v>
      </c>
      <c r="B1" s="47" t="s">
        <v>118</v>
      </c>
      <c r="C1" s="45" t="s">
        <v>128</v>
      </c>
    </row>
    <row r="2" spans="1:3" ht="15.75" thickBot="1" x14ac:dyDescent="0.3">
      <c r="A2" s="45" t="s">
        <v>18</v>
      </c>
      <c r="B2" s="7">
        <f>'[1]NewReportDefinition(2)189'!$D$4</f>
        <v>4.0000001832548199E-18</v>
      </c>
      <c r="C2" s="7">
        <f>'[1]NewReportDefinition(2)217'!$D$4</f>
        <v>1892.63513183594</v>
      </c>
    </row>
    <row r="3" spans="1:3" ht="15.75" thickBot="1" x14ac:dyDescent="0.3">
      <c r="A3" s="56" t="s">
        <v>19</v>
      </c>
      <c r="B3" s="7">
        <f>'[1]NewReportDefinition(2)190'!$D$4</f>
        <v>202.93972778320301</v>
      </c>
      <c r="C3" s="7">
        <f>'[1]NewReportDefinition(2)218'!$D$4</f>
        <v>4693.27734375</v>
      </c>
    </row>
    <row r="4" spans="1:3" ht="15.75" thickBot="1" x14ac:dyDescent="0.3">
      <c r="A4" s="45" t="s">
        <v>20</v>
      </c>
      <c r="B4" s="7">
        <f>[1]!Table183[[#This Row],[Value]]</f>
        <v>4.0000001832548199E-18</v>
      </c>
      <c r="C4" s="7">
        <f>'[1]NewReportDefinition(2)219'!$D$4</f>
        <v>6083.38916015625</v>
      </c>
    </row>
    <row r="5" spans="1:3" ht="15.75" thickBot="1" x14ac:dyDescent="0.3">
      <c r="A5" s="56" t="s">
        <v>102</v>
      </c>
      <c r="B5" s="7">
        <f>'[1]NewReportDefinition(2)192'!$D$4</f>
        <v>4.0000001832548199E-18</v>
      </c>
      <c r="C5" s="7">
        <f>'[1]NewReportDefinition(2)220'!$D$4</f>
        <v>6762.6982421875</v>
      </c>
    </row>
    <row r="6" spans="1:3" ht="15.75" thickBot="1" x14ac:dyDescent="0.3">
      <c r="A6" s="45" t="s">
        <v>103</v>
      </c>
      <c r="B6" s="7">
        <f>'[1]NewReportDefinition(2)193'!$D$4</f>
        <v>4.0000001832548199E-18</v>
      </c>
      <c r="C6" s="7">
        <f>'[1]NewReportDefinition(2)221'!$D$4</f>
        <v>5867.12890625</v>
      </c>
    </row>
    <row r="7" spans="1:3" ht="15.75" thickBot="1" x14ac:dyDescent="0.3">
      <c r="A7" s="56" t="s">
        <v>104</v>
      </c>
      <c r="B7" s="7">
        <f>'[1]NewReportDefinition(2)194'!$D$4</f>
        <v>924.96136474609398</v>
      </c>
      <c r="C7" s="7">
        <f>'[1]NewReportDefinition(2)222'!$D$4</f>
        <v>5740.9677734375</v>
      </c>
    </row>
    <row r="8" spans="1:3" ht="15.75" thickBot="1" x14ac:dyDescent="0.3">
      <c r="A8" s="45" t="s">
        <v>105</v>
      </c>
      <c r="B8" s="7">
        <f>'[1]NewReportDefinition(2)195'!$D$4</f>
        <v>81.104965209960895</v>
      </c>
      <c r="C8" s="7">
        <f>'[1]NewReportDefinition(2)223'!$D$4</f>
        <v>0</v>
      </c>
    </row>
    <row r="9" spans="1:3" ht="15.75" thickBot="1" x14ac:dyDescent="0.3">
      <c r="A9" s="56" t="s">
        <v>106</v>
      </c>
      <c r="B9" s="7">
        <f>'[1]NewReportDefinition(2)196'!$D$4</f>
        <v>243.15170288085901</v>
      </c>
      <c r="C9" s="7">
        <f>'[1]NewReportDefinition(2)224'!$D$4</f>
        <v>0</v>
      </c>
    </row>
    <row r="10" spans="1:3" ht="15.75" thickBot="1" x14ac:dyDescent="0.3">
      <c r="A10" s="45" t="s">
        <v>107</v>
      </c>
      <c r="B10" s="7">
        <f>'[1]NewReportDefinition(2)197'!$D$4</f>
        <v>0</v>
      </c>
      <c r="C10" s="7">
        <f>'[1]NewReportDefinition(2)225'!$D$4</f>
        <v>8905.734375</v>
      </c>
    </row>
    <row r="11" spans="1:3" ht="15.75" thickBot="1" x14ac:dyDescent="0.3">
      <c r="A11" s="56" t="s">
        <v>108</v>
      </c>
      <c r="B11" s="7">
        <f>'[1]NewReportDefinition(2)198'!$D$4</f>
        <v>4.0000001832548199E-18</v>
      </c>
      <c r="C11" s="7">
        <f>'[1]NewReportDefinition(2)226'!$D$4</f>
        <v>8905.734375</v>
      </c>
    </row>
    <row r="12" spans="1:3" ht="15.75" thickBot="1" x14ac:dyDescent="0.3">
      <c r="A12" s="45" t="s">
        <v>109</v>
      </c>
      <c r="B12" s="7">
        <f>'[1]NewReportDefinition(2)199'!$D$4</f>
        <v>4.0000001832548199E-18</v>
      </c>
      <c r="C12" s="7">
        <f>'[1]NewReportDefinition(2)227'!$D$4</f>
        <v>8905.734375</v>
      </c>
    </row>
    <row r="13" spans="1:3" ht="15.75" thickBot="1" x14ac:dyDescent="0.3">
      <c r="A13" s="56" t="s">
        <v>110</v>
      </c>
      <c r="B13" s="7">
        <f>'[1]NewReportDefinition(2)200'!$D$4</f>
        <v>5174.298828125</v>
      </c>
      <c r="C13" s="7">
        <f>'[1]NewReportDefinition(2)228'!$D$4</f>
        <v>724.103271484375</v>
      </c>
    </row>
    <row r="14" spans="1:3" ht="15.75" thickBot="1" x14ac:dyDescent="0.3">
      <c r="A14" s="45" t="s">
        <v>111</v>
      </c>
      <c r="B14" s="7">
        <f>'[1]NewReportDefinition(2)201'!$D$4</f>
        <v>5779.18408203125</v>
      </c>
      <c r="C14" s="7">
        <f>'[1]NewReportDefinition(2)229'!$D$4</f>
        <v>2490.45532226563</v>
      </c>
    </row>
    <row r="15" spans="1:3" ht="15.75" thickBot="1" x14ac:dyDescent="0.3">
      <c r="A15" s="56" t="s">
        <v>112</v>
      </c>
      <c r="B15" s="7">
        <f>'[1]NewReportDefinition(2)202'!$D$4</f>
        <v>1844.81860351563</v>
      </c>
      <c r="C15" s="7">
        <f>'[1]NewReportDefinition(2)230'!$D$4</f>
        <v>2.97293245101315E-17</v>
      </c>
    </row>
    <row r="16" spans="1:3" ht="15.75" thickBot="1" x14ac:dyDescent="0.3">
      <c r="A16" s="45" t="s">
        <v>113</v>
      </c>
      <c r="B16" s="7">
        <f>'[1]NewReportDefinition(2)203'!$D$4</f>
        <v>3626.60498046875</v>
      </c>
      <c r="C16" s="7">
        <f>'[1]NewReportDefinition(2)231'!$D$4</f>
        <v>2490.45532226563</v>
      </c>
    </row>
    <row r="17" spans="1:3" ht="15.75" thickBot="1" x14ac:dyDescent="0.3">
      <c r="A17" s="56" t="s">
        <v>114</v>
      </c>
      <c r="B17" s="7">
        <f>'[1]NewReportDefinition(2)204'!$D$4</f>
        <v>0</v>
      </c>
      <c r="C17" s="7">
        <f>'[1]NewReportDefinition(2)232'!$D$4</f>
        <v>0</v>
      </c>
    </row>
    <row r="18" spans="1:3" ht="15.75" thickBot="1" x14ac:dyDescent="0.3">
      <c r="A18" s="45" t="s">
        <v>115</v>
      </c>
      <c r="B18" s="7">
        <f>'[1]NewReportDefinition(2)205'!$D$4</f>
        <v>0</v>
      </c>
      <c r="C18" s="7">
        <f>'[1]NewReportDefinition(2)233'!$D$4</f>
        <v>2.97293245101315E-17</v>
      </c>
    </row>
    <row r="19" spans="1:3" ht="15.75" thickBot="1" x14ac:dyDescent="0.3">
      <c r="A19" s="56" t="s">
        <v>116</v>
      </c>
      <c r="B19" s="7">
        <f>'[1]NewReportDefinition(2)206'!$D$4</f>
        <v>1198.74536132813</v>
      </c>
      <c r="C19" s="7">
        <f>'[1]NewReportDefinition(2)234'!$D$4</f>
        <v>67203.0390625</v>
      </c>
    </row>
    <row r="20" spans="1:3" ht="15.75" thickBot="1" x14ac:dyDescent="0.3">
      <c r="A20" s="45" t="s">
        <v>117</v>
      </c>
      <c r="B20" s="7">
        <f>'[1]NewReportDefinition(2)207'!$D$4</f>
        <v>474.33294677734398</v>
      </c>
      <c r="C20" s="7">
        <f>'[1]NewReportDefinition(2)235'!$D$4</f>
        <v>49590.21484375</v>
      </c>
    </row>
    <row r="21" spans="1:3" ht="15.75" thickBot="1" x14ac:dyDescent="0.3">
      <c r="A21" s="56" t="s">
        <v>119</v>
      </c>
      <c r="B21" s="7">
        <f>'[1]NewReportDefinition(2)208'!$D$4</f>
        <v>176.11807250976599</v>
      </c>
      <c r="C21" s="7">
        <f>'[1]NewReportDefinition(2)236'!$D$4</f>
        <v>43068.90625</v>
      </c>
    </row>
    <row r="22" spans="1:3" ht="15.75" thickBot="1" x14ac:dyDescent="0.3">
      <c r="A22" s="45" t="s">
        <v>120</v>
      </c>
      <c r="B22" s="7">
        <f>'[1]NewReportDefinition(2)209'!$D$4</f>
        <v>510.17468261718801</v>
      </c>
      <c r="C22" s="7">
        <f>'[1]NewReportDefinition(2)237'!$D$4</f>
        <v>49397.8828125</v>
      </c>
    </row>
    <row r="23" spans="1:3" ht="15.75" thickBot="1" x14ac:dyDescent="0.3">
      <c r="A23" s="56" t="s">
        <v>121</v>
      </c>
      <c r="B23" s="7">
        <f>'[1]NewReportDefinition(2)210'!$D$4</f>
        <v>1465.79260253906</v>
      </c>
      <c r="C23" s="7">
        <f>'[1]NewReportDefinition(2)238'!$D$4</f>
        <v>33189.11328125</v>
      </c>
    </row>
    <row r="24" spans="1:3" ht="15.75" thickBot="1" x14ac:dyDescent="0.3">
      <c r="A24" s="45" t="s">
        <v>122</v>
      </c>
      <c r="B24" s="7">
        <f>'[1]NewReportDefinition(2)211'!$D$4</f>
        <v>2352.81713867188</v>
      </c>
      <c r="C24" s="7">
        <f>'[1]NewReportDefinition(2)239'!$D$4</f>
        <v>0</v>
      </c>
    </row>
    <row r="25" spans="1:3" ht="15.75" thickBot="1" x14ac:dyDescent="0.3">
      <c r="A25" s="56" t="s">
        <v>123</v>
      </c>
      <c r="B25" s="7">
        <f>'[1]NewReportDefinition(2)212'!$D$4</f>
        <v>0</v>
      </c>
      <c r="C25" s="7">
        <f>'[1]NewReportDefinition(2)240'!$D$4</f>
        <v>0</v>
      </c>
    </row>
    <row r="26" spans="1:3" ht="15.75" thickBot="1" x14ac:dyDescent="0.3">
      <c r="A26" s="45" t="s">
        <v>124</v>
      </c>
      <c r="B26" s="7">
        <f>'[1]NewReportDefinition(2)213'!$D$4</f>
        <v>1615.94946289063</v>
      </c>
      <c r="C26" s="7">
        <f>'[1]NewReportDefinition(2)241'!$D$4</f>
        <v>8910.005859375</v>
      </c>
    </row>
    <row r="27" spans="1:3" ht="15.75" thickBot="1" x14ac:dyDescent="0.3">
      <c r="A27" s="56" t="s">
        <v>125</v>
      </c>
      <c r="B27" s="7">
        <f>'[1]NewReportDefinition(2)214'!$D$4</f>
        <v>4.0000001832548199E-18</v>
      </c>
      <c r="C27" s="7">
        <f>'[1]NewReportDefinition(2)242'!$D$4</f>
        <v>3737.689453125</v>
      </c>
    </row>
    <row r="28" spans="1:3" ht="15.75" thickBot="1" x14ac:dyDescent="0.3">
      <c r="A28" s="45" t="s">
        <v>126</v>
      </c>
      <c r="B28" s="7">
        <f>'[1]NewReportDefinition(2)215'!$D$4</f>
        <v>720.4658203125</v>
      </c>
      <c r="C28" s="7">
        <f>'[1]NewReportDefinition(2)243'!$D$4</f>
        <v>2706.92724609375</v>
      </c>
    </row>
    <row r="29" spans="1:3" ht="15.75" thickBot="1" x14ac:dyDescent="0.3">
      <c r="A29" s="48" t="s">
        <v>127</v>
      </c>
      <c r="B29" s="10">
        <f>'[1]NewReportDefinition(2)216'!$D$4</f>
        <v>4.0000001832548199E-18</v>
      </c>
      <c r="C29" s="10">
        <f>'[1]NewReportDefinition(2)244'!$D$4</f>
        <v>6454.89453125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0BB0-2A15-4BC4-B58C-D40F06FBA054}">
  <dimension ref="A1:J2"/>
  <sheetViews>
    <sheetView zoomScaleNormal="100" workbookViewId="0">
      <selection activeCell="A3" sqref="A3"/>
    </sheetView>
  </sheetViews>
  <sheetFormatPr defaultRowHeight="15" x14ac:dyDescent="0.25"/>
  <cols>
    <col min="1" max="1" width="13.28515625" customWidth="1"/>
    <col min="2" max="2" width="10.7109375" customWidth="1"/>
    <col min="3" max="3" width="11.28515625" customWidth="1"/>
    <col min="4" max="4" width="12.5703125" customWidth="1"/>
    <col min="5" max="5" width="12.140625" customWidth="1"/>
    <col min="6" max="6" width="14.7109375" customWidth="1"/>
    <col min="7" max="7" width="16.28515625" customWidth="1"/>
    <col min="8" max="8" width="12.28515625" customWidth="1"/>
    <col min="9" max="9" width="11.5703125" customWidth="1"/>
    <col min="10" max="10" width="16.42578125" customWidth="1"/>
  </cols>
  <sheetData>
    <row r="1" spans="1:10" s="1" customFormat="1" ht="45.75" thickBot="1" x14ac:dyDescent="0.3">
      <c r="A1" s="34" t="s">
        <v>15</v>
      </c>
      <c r="B1" s="41" t="s">
        <v>65</v>
      </c>
      <c r="C1" s="34" t="s">
        <v>130</v>
      </c>
      <c r="D1" s="41" t="s">
        <v>131</v>
      </c>
      <c r="E1" s="34" t="s">
        <v>132</v>
      </c>
      <c r="F1" s="41" t="s">
        <v>133</v>
      </c>
      <c r="G1" s="34" t="s">
        <v>134</v>
      </c>
      <c r="H1" s="41" t="s">
        <v>135</v>
      </c>
      <c r="I1" s="34" t="s">
        <v>136</v>
      </c>
      <c r="J1" s="42" t="s">
        <v>137</v>
      </c>
    </row>
    <row r="2" spans="1:10" ht="15.75" thickBot="1" x14ac:dyDescent="0.3">
      <c r="A2" s="48" t="s">
        <v>129</v>
      </c>
      <c r="B2" s="9" t="str">
        <f>IF(EXACT('[1]NewReportDefinition(2)271'!$D$4,"0"),"OFF","ON")</f>
        <v>OFF</v>
      </c>
      <c r="C2" s="16" t="str">
        <f>IF(EXACT('[1]NewReportDefinition(2)272'!$D$4,"0"),"OFF","ON")</f>
        <v>OFF</v>
      </c>
      <c r="D2" s="9" t="str">
        <f>IF(EXACT('[1]NewReportDefinition(2)273'!$D$4,"0"),"OFF","ON")</f>
        <v>OFF</v>
      </c>
      <c r="E2" s="16" t="str">
        <f>IF(EXACT('[1]NewReportDefinition(2)274'!$D$4,"0"),"OFF","ON")</f>
        <v>OFF</v>
      </c>
      <c r="F2" s="9">
        <f>'[1]NewReportDefinition(2)275'!$D$4</f>
        <v>45.159999847412102</v>
      </c>
      <c r="G2" s="16">
        <f>'[1]NewReportDefinition(2)276'!$D$4</f>
        <v>50</v>
      </c>
      <c r="H2" s="9" t="str">
        <f>IF(EXACT('[1]NewReportDefinition(2)277'!$D$4,"0"),"OFF","ON")</f>
        <v>OFF</v>
      </c>
      <c r="I2" s="16" t="str">
        <f>IF(EXACT('[1]NewReportDefinition(2)278'!$D$4,"0"),"OFF","ON")</f>
        <v>OFF</v>
      </c>
      <c r="J2" s="10">
        <f>'[1]NewReportDefinition(2)279'!$D$4</f>
        <v>30.629999160766602</v>
      </c>
    </row>
  </sheetData>
  <conditionalFormatting sqref="B1:B1048576 C2:E2">
    <cfRule type="containsText" dxfId="3" priority="4" operator="containsText" text="OFF">
      <formula>NOT(ISERROR(SEARCH("OFF",B1)))</formula>
    </cfRule>
    <cfRule type="containsText" dxfId="2" priority="5" operator="containsText" text="ON">
      <formula>NOT(ISERROR(SEARCH("ON",B1)))</formula>
    </cfRule>
  </conditionalFormatting>
  <conditionalFormatting sqref="H2:I2">
    <cfRule type="containsText" dxfId="1" priority="2" operator="containsText" text="OFF">
      <formula>NOT(ISERROR(SEARCH("OFF",H2)))</formula>
    </cfRule>
    <cfRule type="containsText" dxfId="0" priority="3" operator="containsText" text="ON">
      <formula>NOT(ISERROR(SEARCH("ON",H2)))</formula>
    </cfRule>
  </conditionalFormatting>
  <conditionalFormatting sqref="G1:G1048576">
    <cfRule type="iconSet" priority="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017C-45F7-4492-9389-A90BD370FA34}">
  <dimension ref="A1:B28"/>
  <sheetViews>
    <sheetView topLeftCell="A10" workbookViewId="0">
      <selection activeCell="A27" sqref="A27"/>
    </sheetView>
  </sheetViews>
  <sheetFormatPr defaultRowHeight="15" x14ac:dyDescent="0.25"/>
  <cols>
    <col min="1" max="1" width="37.85546875" customWidth="1"/>
    <col min="2" max="2" width="15.85546875" customWidth="1"/>
  </cols>
  <sheetData>
    <row r="1" spans="1:2" ht="27" customHeight="1" thickBot="1" x14ac:dyDescent="0.3">
      <c r="A1" s="36" t="s">
        <v>15</v>
      </c>
      <c r="B1" s="37" t="s">
        <v>21</v>
      </c>
    </row>
    <row r="2" spans="1:2" ht="15.75" thickBot="1" x14ac:dyDescent="0.3">
      <c r="A2" s="57" t="s">
        <v>22</v>
      </c>
      <c r="B2" s="38" t="str">
        <f>IF(EXACT('[1]NewReportDefinition(2)0'!$D$4,"0"),"OFF","ON")</f>
        <v>OFF</v>
      </c>
    </row>
    <row r="3" spans="1:2" ht="15.75" thickBot="1" x14ac:dyDescent="0.3">
      <c r="A3" s="58" t="s">
        <v>23</v>
      </c>
      <c r="B3" s="39" t="str">
        <f>IF(EXACT('[1]NewReportDefinition(2)1'!$D$4,"0"),"OFF","ON")</f>
        <v>OFF</v>
      </c>
    </row>
    <row r="4" spans="1:2" ht="15.75" thickBot="1" x14ac:dyDescent="0.3">
      <c r="A4" s="57" t="s">
        <v>24</v>
      </c>
      <c r="B4" s="39" t="str">
        <f>IF(EXACT('[1]NewReportDefinition(2)2'!$D$4,"0"),"OFF","ON")</f>
        <v>ON</v>
      </c>
    </row>
    <row r="5" spans="1:2" ht="15.75" thickBot="1" x14ac:dyDescent="0.3">
      <c r="A5" s="58" t="s">
        <v>25</v>
      </c>
      <c r="B5" s="39" t="str">
        <f>IF(EXACT('[1]NewReportDefinition(2)3'!$D$4,"0"),"OFF","ON")</f>
        <v>ON</v>
      </c>
    </row>
    <row r="6" spans="1:2" ht="15.75" thickBot="1" x14ac:dyDescent="0.3">
      <c r="A6" s="57" t="s">
        <v>26</v>
      </c>
      <c r="B6" s="39" t="str">
        <f>IF(EXACT('[1]NewReportDefinition(2)4'!$D$4,"0"),"OFF","ON")</f>
        <v>OFF</v>
      </c>
    </row>
    <row r="7" spans="1:2" ht="15.75" thickBot="1" x14ac:dyDescent="0.3">
      <c r="A7" s="58" t="s">
        <v>27</v>
      </c>
      <c r="B7" s="39" t="str">
        <f>IF(EXACT('[1]NewReportDefinition(2)5'!$D$4,"0"),"OFF","ON")</f>
        <v>OFF</v>
      </c>
    </row>
    <row r="8" spans="1:2" ht="15.75" thickBot="1" x14ac:dyDescent="0.3">
      <c r="A8" s="57" t="s">
        <v>28</v>
      </c>
      <c r="B8" s="39" t="str">
        <f>IF(EXACT('[1]NewReportDefinition(2)6'!$D$4,"0"),"OFF","ON")</f>
        <v>OFF</v>
      </c>
    </row>
    <row r="9" spans="1:2" ht="15.75" thickBot="1" x14ac:dyDescent="0.3">
      <c r="A9" s="58" t="s">
        <v>29</v>
      </c>
      <c r="B9" s="39" t="str">
        <f>IF(EXACT('[1]NewReportDefinition(2)7'!$D$4,"0"),"OFF","ON")</f>
        <v>OFF</v>
      </c>
    </row>
    <row r="10" spans="1:2" ht="15.75" thickBot="1" x14ac:dyDescent="0.3">
      <c r="A10" s="57" t="s">
        <v>30</v>
      </c>
      <c r="B10" s="39" t="str">
        <f>IF(EXACT('[1]NewReportDefinition(2)8'!$D$4,"0"),"OFF","ON")</f>
        <v>OFF</v>
      </c>
    </row>
    <row r="11" spans="1:2" ht="15.75" thickBot="1" x14ac:dyDescent="0.3">
      <c r="A11" s="58" t="s">
        <v>31</v>
      </c>
      <c r="B11" s="39" t="str">
        <f>IF(EXACT('[1]NewReportDefinition(2)9'!$D$4,"0"),"OFF","ON")</f>
        <v>OFF</v>
      </c>
    </row>
    <row r="12" spans="1:2" ht="15.75" thickBot="1" x14ac:dyDescent="0.3">
      <c r="A12" s="57" t="s">
        <v>32</v>
      </c>
      <c r="B12" s="39" t="str">
        <f>IF(EXACT('[1]NewReportDefinition(2)10'!$D$4,"0"),"OFF","ON")</f>
        <v>OFF</v>
      </c>
    </row>
    <row r="13" spans="1:2" ht="15.75" thickBot="1" x14ac:dyDescent="0.3">
      <c r="A13" s="58" t="s">
        <v>33</v>
      </c>
      <c r="B13" s="39" t="str">
        <f>IF(EXACT('[1]NewReportDefinition(2)11'!$D$4,"0"),"OFF","ON")</f>
        <v>OFF</v>
      </c>
    </row>
    <row r="14" spans="1:2" ht="15.75" thickBot="1" x14ac:dyDescent="0.3">
      <c r="A14" s="57" t="s">
        <v>34</v>
      </c>
      <c r="B14" s="39" t="str">
        <f>IF(EXACT('[1]NewReportDefinition(2)12'!$D$4,"0"),"OFF","ON")</f>
        <v>OFF</v>
      </c>
    </row>
    <row r="15" spans="1:2" ht="15.75" thickBot="1" x14ac:dyDescent="0.3">
      <c r="A15" s="58" t="s">
        <v>36</v>
      </c>
      <c r="B15" s="39" t="str">
        <f>IF(EXACT('[1]NewReportDefinition(2)13'!$D$4,"0"),"OFF","ON")</f>
        <v>ON</v>
      </c>
    </row>
    <row r="16" spans="1:2" ht="15.75" thickBot="1" x14ac:dyDescent="0.3">
      <c r="A16" s="57" t="s">
        <v>35</v>
      </c>
      <c r="B16" s="39" t="str">
        <f>IF(EXACT('[1]NewReportDefinition(2)14'!$D$4,"0"),"OFF","ON")</f>
        <v>OFF</v>
      </c>
    </row>
    <row r="17" spans="1:2" ht="15.75" thickBot="1" x14ac:dyDescent="0.3">
      <c r="A17" s="58" t="s">
        <v>37</v>
      </c>
      <c r="B17" s="39" t="str">
        <f>IF(EXACT('[1]NewReportDefinition(2)15'!$D$4,"0"),"OFF","ON")</f>
        <v>OFF</v>
      </c>
    </row>
    <row r="18" spans="1:2" ht="15.75" thickBot="1" x14ac:dyDescent="0.3">
      <c r="A18" s="57" t="s">
        <v>38</v>
      </c>
      <c r="B18" s="39" t="str">
        <f>IF(EXACT('[1]NewReportDefinition(2)16'!$D$4,"0"),"OFF","ON")</f>
        <v>OFF</v>
      </c>
    </row>
    <row r="19" spans="1:2" ht="15.75" thickBot="1" x14ac:dyDescent="0.3">
      <c r="A19" s="58" t="s">
        <v>39</v>
      </c>
      <c r="B19" s="39" t="str">
        <f>IF(EXACT('[1]NewReportDefinition(2)17'!$D$4,"0"),"OFF","ON")</f>
        <v>OFF</v>
      </c>
    </row>
    <row r="20" spans="1:2" ht="15.75" thickBot="1" x14ac:dyDescent="0.3">
      <c r="A20" s="57" t="s">
        <v>40</v>
      </c>
      <c r="B20" s="39" t="str">
        <f>IF(EXACT('[1]NewReportDefinition(2)18'!$D$4,"0"),"OFF","ON")</f>
        <v>OFF</v>
      </c>
    </row>
    <row r="21" spans="1:2" ht="15.75" thickBot="1" x14ac:dyDescent="0.3">
      <c r="A21" s="58" t="s">
        <v>41</v>
      </c>
      <c r="B21" s="39" t="str">
        <f>IF(EXACT('[1]NewReportDefinition(2)19'!$D$4,"0"),"OFF","ON")</f>
        <v>OFF</v>
      </c>
    </row>
    <row r="22" spans="1:2" ht="15.75" thickBot="1" x14ac:dyDescent="0.3">
      <c r="A22" s="57" t="s">
        <v>42</v>
      </c>
      <c r="B22" s="39" t="str">
        <f>IF(EXACT('[1]NewReportDefinition(2)20'!$D$4,"0"),"OFF","ON")</f>
        <v>OFF</v>
      </c>
    </row>
    <row r="23" spans="1:2" ht="15.75" thickBot="1" x14ac:dyDescent="0.3">
      <c r="A23" s="58" t="s">
        <v>43</v>
      </c>
      <c r="B23" s="39" t="str">
        <f>IF(EXACT('[1]NewReportDefinition(2)21'!$D$4,"0"),"OFF","ON")</f>
        <v>OFF</v>
      </c>
    </row>
    <row r="24" spans="1:2" ht="15.75" thickBot="1" x14ac:dyDescent="0.3">
      <c r="A24" s="57" t="s">
        <v>44</v>
      </c>
      <c r="B24" s="39" t="str">
        <f>IF(EXACT('[1]NewReportDefinition(2)22'!$D$4,"0"),"OFF","ON")</f>
        <v>OFF</v>
      </c>
    </row>
    <row r="25" spans="1:2" ht="15.75" thickBot="1" x14ac:dyDescent="0.3">
      <c r="A25" s="58" t="s">
        <v>45</v>
      </c>
      <c r="B25" s="39" t="str">
        <f>IF(EXACT('[1]NewReportDefinition(2)23'!$D$4,"0"),"OFF","ON")</f>
        <v>OFF</v>
      </c>
    </row>
    <row r="26" spans="1:2" ht="15.75" thickBot="1" x14ac:dyDescent="0.3">
      <c r="A26" s="57" t="s">
        <v>46</v>
      </c>
      <c r="B26" s="39" t="str">
        <f>IF(EXACT('[1]NewReportDefinition(2)24'!$D$4,"0"),"OFF","ON")</f>
        <v>OFF</v>
      </c>
    </row>
    <row r="27" spans="1:2" ht="15.75" thickBot="1" x14ac:dyDescent="0.3">
      <c r="A27" s="57" t="s">
        <v>47</v>
      </c>
      <c r="B27" s="39" t="str">
        <f>IF(EXACT('[1]NewReportDefinition(2)25'!$D$4,"0"),"OFF","ON")</f>
        <v>OFF</v>
      </c>
    </row>
    <row r="28" spans="1:2" ht="15.75" thickBot="1" x14ac:dyDescent="0.3">
      <c r="A28" s="59" t="s">
        <v>48</v>
      </c>
      <c r="B28" s="40" t="str">
        <f>IF(EXACT('[1]NewReportDefinition(2)26'!$D$4,"0"),"OFF","ON")</f>
        <v>OFF</v>
      </c>
    </row>
  </sheetData>
  <conditionalFormatting sqref="B1:B1048576">
    <cfRule type="containsText" dxfId="29" priority="1" operator="containsText" text="OFF">
      <formula>NOT(ISERROR(SEARCH("OFF",B1)))</formula>
    </cfRule>
    <cfRule type="containsText" dxfId="28" priority="2" operator="containsText" text="ON">
      <formula>NOT(ISERROR(SEARCH("ON",B1)))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126D-3CF7-456C-A76F-4E2D319EEB2B}">
  <dimension ref="A1:H4"/>
  <sheetViews>
    <sheetView zoomScale="120" zoomScaleNormal="120" workbookViewId="0">
      <selection activeCell="A3" sqref="A3"/>
    </sheetView>
  </sheetViews>
  <sheetFormatPr defaultRowHeight="15" x14ac:dyDescent="0.25"/>
  <cols>
    <col min="1" max="1" width="20" customWidth="1"/>
    <col min="2" max="2" width="13.7109375" customWidth="1"/>
    <col min="3" max="3" width="19.7109375" customWidth="1"/>
    <col min="4" max="4" width="21.85546875" customWidth="1"/>
    <col min="5" max="5" width="16.85546875" customWidth="1"/>
    <col min="6" max="6" width="14.7109375" customWidth="1"/>
    <col min="7" max="7" width="20.140625" customWidth="1"/>
    <col min="8" max="8" width="17" customWidth="1"/>
  </cols>
  <sheetData>
    <row r="1" spans="1:8" s="1" customFormat="1" ht="45.75" thickBot="1" x14ac:dyDescent="0.3">
      <c r="A1" s="35" t="s">
        <v>15</v>
      </c>
      <c r="B1" s="34" t="s">
        <v>21</v>
      </c>
      <c r="C1" s="34" t="s">
        <v>76</v>
      </c>
      <c r="D1" s="34" t="s">
        <v>77</v>
      </c>
      <c r="E1" s="41" t="s">
        <v>78</v>
      </c>
      <c r="F1" s="34" t="s">
        <v>79</v>
      </c>
      <c r="G1" s="41" t="s">
        <v>80</v>
      </c>
      <c r="H1" s="34" t="s">
        <v>81</v>
      </c>
    </row>
    <row r="2" spans="1:8" ht="15.75" thickBot="1" x14ac:dyDescent="0.3">
      <c r="A2" s="35" t="s">
        <v>75</v>
      </c>
      <c r="B2" s="49" t="str">
        <f>IF(EXACT('[1]NewReportDefinition(2)136'!$D$4,"0"),"OFF","ON")</f>
        <v>OFF</v>
      </c>
      <c r="C2" s="27" t="str">
        <f>IF(EXACT('[1]NewReportDefinition(2)137'!$D$4,"0"),"OFF","ON")</f>
        <v>ON</v>
      </c>
      <c r="D2" s="27" t="str">
        <f>IF(EXACT('[1]NewReportDefinition(2)138'!$D$4,"0"),"OFF","ON")</f>
        <v>ON</v>
      </c>
      <c r="E2" s="27" t="str">
        <f>IF(EXACT('[1]NewReportDefinition(2)139'!$D$4,"0"),"OFF","ON")</f>
        <v>OFF</v>
      </c>
      <c r="F2" s="27" t="str">
        <f>IF(EXACT('[1]NewReportDefinition(2)140'!$D$4,"0"),"OFF","ON")</f>
        <v>ON</v>
      </c>
      <c r="G2" s="27">
        <f>'[1]NewReportDefinition(2)141'!$D$4</f>
        <v>42.369998931884801</v>
      </c>
      <c r="H2" s="50">
        <f>'[1]NewReportDefinition(2)142'!$D$4</f>
        <v>31.4899997711182</v>
      </c>
    </row>
    <row r="3" spans="1:8" ht="15.75" thickBot="1" x14ac:dyDescent="0.3">
      <c r="A3" s="34" t="s">
        <v>82</v>
      </c>
      <c r="B3" s="49" t="str">
        <f>IF(EXACT('[1]NewReportDefinition(2)143'!$D$4,"0"),"OFF","ON")</f>
        <v>OFF</v>
      </c>
      <c r="C3" s="51" t="str">
        <f>IF(EXACT('[1]NewReportDefinition(2)144'!$D$4,"0"),"OFF","ON")</f>
        <v>ON</v>
      </c>
      <c r="D3" s="51" t="str">
        <f>IF(EXACT('[1]NewReportDefinition(2)145'!$D$4,"0"),"OFF","ON")</f>
        <v>ON</v>
      </c>
      <c r="E3" s="51" t="str">
        <f>IF(EXACT('[1]NewReportDefinition(2)146'!$D$4,"0"),"OFF","ON")</f>
        <v>ON</v>
      </c>
      <c r="F3" s="51" t="str">
        <f>IF(EXACT('[1]NewReportDefinition(2)147'!$D$4,"0"),"OFF","ON")</f>
        <v>OFF</v>
      </c>
      <c r="G3" s="51">
        <f>'[1]NewReportDefinition(2)148'!$D$4</f>
        <v>42.239997863769503</v>
      </c>
      <c r="H3" s="50">
        <f>'[1]NewReportDefinition(2)149'!$D$4</f>
        <v>31.5399990081787</v>
      </c>
    </row>
    <row r="4" spans="1:8" ht="15.75" thickBot="1" x14ac:dyDescent="0.3">
      <c r="A4" s="55" t="s">
        <v>83</v>
      </c>
      <c r="B4" s="52" t="str">
        <f>IF(EXACT('[1]NewReportDefinition(2)150'!$D$4,"0"),"OFF","ON")</f>
        <v>OFF</v>
      </c>
      <c r="C4" s="53" t="str">
        <f>IF(EXACT('[1]NewReportDefinition(2)151'!$D$4,"0"),"OFF","ON")</f>
        <v>ON</v>
      </c>
      <c r="D4" s="53" t="str">
        <f>IF(EXACT('[1]NewReportDefinition(2)152'!$D$4,"0"),"OFF","ON")</f>
        <v>ON</v>
      </c>
      <c r="E4" s="53" t="str">
        <f>IF(EXACT('[1]NewReportDefinition(2)153'!$D$4,"0"),"OFF","ON")</f>
        <v>ON</v>
      </c>
      <c r="F4" s="53" t="str">
        <f>IF(EXACT('[1]NewReportDefinition(2)154'!$D$4,"0"),"OFF","ON")</f>
        <v>ON</v>
      </c>
      <c r="G4" s="53">
        <f>'[1]NewReportDefinition(2)155'!$D$4</f>
        <v>43.450000762939503</v>
      </c>
      <c r="H4" s="54">
        <f>'[1]NewReportDefinition(2)156'!$D$4</f>
        <v>33.200000762939503</v>
      </c>
    </row>
  </sheetData>
  <conditionalFormatting sqref="B1:B1048576 D2:F4">
    <cfRule type="containsText" dxfId="27" priority="3" operator="containsText" text="OFF">
      <formula>NOT(ISERROR(SEARCH("OFF",B1)))</formula>
    </cfRule>
    <cfRule type="containsText" dxfId="26" priority="4" operator="containsText" text="ON">
      <formula>NOT(ISERROR(SEARCH("ON",B1)))</formula>
    </cfRule>
  </conditionalFormatting>
  <conditionalFormatting sqref="C2:C4">
    <cfRule type="containsText" dxfId="25" priority="1" operator="containsText" text="OFF">
      <formula>NOT(ISERROR(SEARCH("OFF",C2)))</formula>
    </cfRule>
    <cfRule type="containsText" dxfId="24" priority="2" operator="containsText" text="ON">
      <formula>NOT(ISERROR(SEARCH("ON",C2)))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22E1-34A6-4DAC-8B34-2B2576F5F5C6}">
  <dimension ref="A1:Q3"/>
  <sheetViews>
    <sheetView topLeftCell="F1" zoomScaleNormal="100" workbookViewId="0">
      <selection activeCell="K2" sqref="K2"/>
    </sheetView>
  </sheetViews>
  <sheetFormatPr defaultRowHeight="15" x14ac:dyDescent="0.25"/>
  <cols>
    <col min="2" max="2" width="13.28515625" customWidth="1"/>
    <col min="3" max="3" width="14.85546875" customWidth="1"/>
    <col min="4" max="4" width="16.5703125" customWidth="1"/>
    <col min="5" max="5" width="23" customWidth="1"/>
    <col min="6" max="6" width="17.85546875" customWidth="1"/>
    <col min="7" max="7" width="18.42578125" customWidth="1"/>
    <col min="8" max="8" width="18.28515625" customWidth="1"/>
    <col min="9" max="9" width="14.7109375" customWidth="1"/>
    <col min="10" max="10" width="13.85546875" customWidth="1"/>
    <col min="11" max="11" width="15.5703125" customWidth="1"/>
    <col min="12" max="13" width="14" customWidth="1"/>
    <col min="14" max="14" width="13.5703125" customWidth="1"/>
    <col min="15" max="15" width="10.140625" customWidth="1"/>
    <col min="16" max="16" width="10" customWidth="1"/>
    <col min="17" max="17" width="9.85546875" customWidth="1"/>
  </cols>
  <sheetData>
    <row r="1" spans="1:17" s="1" customFormat="1" ht="36" customHeight="1" thickBot="1" x14ac:dyDescent="0.3">
      <c r="A1" s="35" t="s">
        <v>15</v>
      </c>
      <c r="B1" s="34" t="s">
        <v>84</v>
      </c>
      <c r="C1" s="41" t="s">
        <v>88</v>
      </c>
      <c r="D1" s="34" t="s">
        <v>87</v>
      </c>
      <c r="E1" s="41" t="s">
        <v>86</v>
      </c>
      <c r="F1" s="34" t="s">
        <v>89</v>
      </c>
      <c r="G1" s="41" t="s">
        <v>90</v>
      </c>
      <c r="H1" s="34" t="s">
        <v>91</v>
      </c>
      <c r="I1" s="41" t="s">
        <v>92</v>
      </c>
      <c r="J1" s="34" t="s">
        <v>93</v>
      </c>
      <c r="K1" s="41" t="s">
        <v>94</v>
      </c>
      <c r="L1" s="34" t="s">
        <v>95</v>
      </c>
      <c r="M1" s="41" t="s">
        <v>96</v>
      </c>
      <c r="N1" s="34" t="s">
        <v>97</v>
      </c>
      <c r="O1" s="41" t="s">
        <v>98</v>
      </c>
      <c r="P1" s="34" t="s">
        <v>99</v>
      </c>
      <c r="Q1" s="42" t="s">
        <v>100</v>
      </c>
    </row>
    <row r="2" spans="1:17" ht="15.75" thickBot="1" x14ac:dyDescent="0.3">
      <c r="A2" s="34" t="s">
        <v>85</v>
      </c>
      <c r="B2" s="11" t="str">
        <f>IF(EXACT('[1]NewReportDefinition(2)157'!$D$4,"0"),"LOW","HIGH")</f>
        <v>LOW</v>
      </c>
      <c r="C2" s="2">
        <f>'[1]NewReportDefinition(2)158'!$D$4</f>
        <v>462.89999389648398</v>
      </c>
      <c r="D2" s="17">
        <f>'[1]NewReportDefinition(2)159'!$D$4</f>
        <v>1</v>
      </c>
      <c r="E2" s="2">
        <f>'[1]NewReportDefinition(2)160'!$D$4</f>
        <v>49.919998168945298</v>
      </c>
      <c r="F2" s="17">
        <f>'[1]NewReportDefinition(2)161'!$D$4</f>
        <v>404.80001831054699</v>
      </c>
      <c r="G2" s="2">
        <f>'[1]NewReportDefinition(2)162'!$D$4</f>
        <v>403.30001831054699</v>
      </c>
      <c r="H2" s="17">
        <f>'[1]NewReportDefinition(2)163'!$D$4</f>
        <v>403.70001220703102</v>
      </c>
      <c r="I2" s="2">
        <f>'[1]NewReportDefinition(2)164'!$D$4</f>
        <v>27</v>
      </c>
      <c r="J2" s="17">
        <f>'[1]NewReportDefinition(2)165'!$D$4</f>
        <v>42</v>
      </c>
      <c r="K2" s="2">
        <f>'[1]NewReportDefinition(2)166'!$D$4</f>
        <v>15</v>
      </c>
      <c r="L2" s="17">
        <f>'[1]NewReportDefinition(2)167'!$D$4</f>
        <v>6.5</v>
      </c>
      <c r="M2" s="2">
        <f>'[1]NewReportDefinition(2)168'!$D$4</f>
        <v>9.6000003814697301</v>
      </c>
      <c r="N2" s="17">
        <f>'[1]NewReportDefinition(2)169'!$D$4</f>
        <v>4.0999999046325701</v>
      </c>
      <c r="O2" s="2">
        <f>'[1]NewReportDefinition(2)170'!$D$4</f>
        <v>230</v>
      </c>
      <c r="P2" s="17">
        <f>'[1]NewReportDefinition(2)171'!$D$4</f>
        <v>229.30000305175801</v>
      </c>
      <c r="Q2" s="12">
        <f>'[1]NewReportDefinition(2)172'!$D$4</f>
        <v>229.69999694824199</v>
      </c>
    </row>
    <row r="3" spans="1:17" ht="15.75" thickBot="1" x14ac:dyDescent="0.3">
      <c r="A3" s="55" t="s">
        <v>101</v>
      </c>
      <c r="B3" s="13" t="str">
        <f>IF(EXACT('[1]NewReportDefinition(2)173'!$D$4,"0"),"LOW","HIGH")</f>
        <v>LOW</v>
      </c>
      <c r="C3" s="8">
        <f>'[1]NewReportDefinition(2)174'!$D$4</f>
        <v>463.20001220703102</v>
      </c>
      <c r="D3" s="19">
        <f>'[1]NewReportDefinition(2)159'!$D$4</f>
        <v>1</v>
      </c>
      <c r="E3" s="8">
        <f>'[1]NewReportDefinition(2)175'!$D$4</f>
        <v>49.919998168945298</v>
      </c>
      <c r="F3" s="19">
        <f>'[1]NewReportDefinition(2)177'!$D$4</f>
        <v>406.70001220703102</v>
      </c>
      <c r="G3" s="8">
        <f>'[1]NewReportDefinition(2)178'!$D$4</f>
        <v>403.70001220703102</v>
      </c>
      <c r="H3" s="19">
        <f>'[1]NewReportDefinition(2)179'!$D$4</f>
        <v>404.10000610351602</v>
      </c>
      <c r="I3" s="8">
        <f>'[1]NewReportDefinition(2)180'!$D$4</f>
        <v>27</v>
      </c>
      <c r="J3" s="19">
        <f>'[1]NewReportDefinition(2)181'!$D$4</f>
        <v>41</v>
      </c>
      <c r="K3" s="8">
        <f>'[1]NewReportDefinition(2)182'!$D$4</f>
        <v>15</v>
      </c>
      <c r="L3" s="19">
        <f>'[1]NewReportDefinition(2)183'!$D$4</f>
        <v>8.1999998092651403</v>
      </c>
      <c r="M3" s="8">
        <f>'[1]NewReportDefinition(2)184'!$D$4</f>
        <v>10.699999809265099</v>
      </c>
      <c r="N3" s="19">
        <f>'[1]NewReportDefinition(2)185'!$D$4</f>
        <v>4.2000002861022896</v>
      </c>
      <c r="O3" s="8">
        <f>'[1]NewReportDefinition(2)186'!$D$4</f>
        <v>229.10000610351599</v>
      </c>
      <c r="P3" s="19">
        <f>'[1]NewReportDefinition(2)187'!$D$4</f>
        <v>228.80000305175801</v>
      </c>
      <c r="Q3" s="13">
        <f>'[1]NewReportDefinition(2)188'!$D$4</f>
        <v>229.69999694824199</v>
      </c>
    </row>
  </sheetData>
  <conditionalFormatting sqref="B1:B1048576">
    <cfRule type="containsText" dxfId="23" priority="1" operator="containsText" text="LOW">
      <formula>NOT(ISERROR(SEARCH("LOW",B1)))</formula>
    </cfRule>
    <cfRule type="containsText" dxfId="22" priority="2" operator="containsText" text="HIGH">
      <formula>NOT(ISERROR(SEARCH("HIGH",B1)))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663-30D8-4932-82BE-DD028DE1E53A}">
  <dimension ref="A1:J5"/>
  <sheetViews>
    <sheetView zoomScale="130" zoomScaleNormal="130" workbookViewId="0">
      <selection activeCell="B11" sqref="B11"/>
    </sheetView>
  </sheetViews>
  <sheetFormatPr defaultRowHeight="15" x14ac:dyDescent="0.25"/>
  <cols>
    <col min="1" max="1" width="19.7109375" customWidth="1"/>
    <col min="2" max="2" width="13.5703125" customWidth="1"/>
    <col min="3" max="3" width="11.5703125" customWidth="1"/>
    <col min="4" max="4" width="11.42578125" customWidth="1"/>
    <col min="6" max="6" width="12.42578125" customWidth="1"/>
    <col min="7" max="7" width="15.140625" customWidth="1"/>
  </cols>
  <sheetData>
    <row r="1" spans="1:10" s="1" customFormat="1" ht="60.75" thickBot="1" x14ac:dyDescent="0.3">
      <c r="A1" s="35" t="s">
        <v>147</v>
      </c>
      <c r="B1" s="41" t="s">
        <v>149</v>
      </c>
      <c r="C1" s="34" t="s">
        <v>153</v>
      </c>
      <c r="D1" s="41" t="s">
        <v>154</v>
      </c>
      <c r="E1" s="34" t="s">
        <v>155</v>
      </c>
      <c r="F1" s="41" t="s">
        <v>156</v>
      </c>
      <c r="G1" s="34" t="s">
        <v>157</v>
      </c>
      <c r="H1" s="41" t="s">
        <v>158</v>
      </c>
      <c r="I1" s="34" t="s">
        <v>65</v>
      </c>
      <c r="J1" s="42" t="s">
        <v>159</v>
      </c>
    </row>
    <row r="2" spans="1:10" ht="15.75" thickBot="1" x14ac:dyDescent="0.3">
      <c r="A2" s="45" t="s">
        <v>148</v>
      </c>
      <c r="B2" s="28">
        <f>'[1]NewReportDefinition(2)291'!$D$4</f>
        <v>0</v>
      </c>
      <c r="C2" s="29">
        <f>'[1]NewReportDefinition(2)295'!$D$4</f>
        <v>0</v>
      </c>
      <c r="D2" s="28">
        <f>'[1]NewReportDefinition(2)299'!$D$4</f>
        <v>0</v>
      </c>
      <c r="E2" s="29">
        <f>'[1]NewReportDefinition(2)303'!$D$4</f>
        <v>0</v>
      </c>
      <c r="F2" s="28">
        <f>'[1]NewReportDefinition(2)307'!$D$4</f>
        <v>575</v>
      </c>
      <c r="G2" s="29">
        <f>'[1]NewReportDefinition(2)311'!$D$4</f>
        <v>3457</v>
      </c>
      <c r="H2" s="28">
        <f>'[1]NewReportDefinition(2)315'!$D$4</f>
        <v>0</v>
      </c>
      <c r="I2" s="29" t="str">
        <f>IF(EXACT('[1]NewReportDefinition(2)319'!$D$4,"0"),"OFF","ON")</f>
        <v>OFF</v>
      </c>
      <c r="J2" s="30">
        <f>'[1]NewReportDefinition(2)323'!$D$4</f>
        <v>0</v>
      </c>
    </row>
    <row r="3" spans="1:10" ht="15.75" thickBot="1" x14ac:dyDescent="0.3">
      <c r="A3" s="45" t="s">
        <v>150</v>
      </c>
      <c r="B3" s="28">
        <f>'[1]NewReportDefinition(2)292'!$D$4</f>
        <v>0</v>
      </c>
      <c r="C3" s="29">
        <f>'[1]NewReportDefinition(2)296'!$D$4</f>
        <v>0</v>
      </c>
      <c r="D3" s="28">
        <f>'[1]NewReportDefinition(2)300'!$D$4</f>
        <v>0</v>
      </c>
      <c r="E3" s="29">
        <f>'[1]NewReportDefinition(2)304'!$D$4</f>
        <v>0</v>
      </c>
      <c r="F3" s="28">
        <f>'[1]NewReportDefinition(2)308'!$D$4</f>
        <v>579</v>
      </c>
      <c r="G3" s="29">
        <f>'[1]NewReportDefinition(2)312'!$D$4</f>
        <v>3599</v>
      </c>
      <c r="H3" s="28">
        <f>'[1]NewReportDefinition(2)316'!$D$4</f>
        <v>0</v>
      </c>
      <c r="I3" s="29" t="str">
        <f>IF(EXACT('[1]NewReportDefinition(2)320'!$D$4,"0"),"OFF","ON")</f>
        <v>OFF</v>
      </c>
      <c r="J3" s="30">
        <f>'[1]NewReportDefinition(2)324'!$D$4</f>
        <v>0</v>
      </c>
    </row>
    <row r="4" spans="1:10" ht="15.75" thickBot="1" x14ac:dyDescent="0.3">
      <c r="A4" s="45" t="s">
        <v>151</v>
      </c>
      <c r="B4" s="28">
        <f>[1]!Table285[[#This Row],[Value]]</f>
        <v>0</v>
      </c>
      <c r="C4" s="29">
        <f>[1]!Table289[[#This Row],[Value]]</f>
        <v>0</v>
      </c>
      <c r="D4" s="28">
        <f>[1]!Table293[[#This Row],[Value]]</f>
        <v>0</v>
      </c>
      <c r="E4" s="29">
        <f>[1]!Table297[[#This Row],[Value]]</f>
        <v>0</v>
      </c>
      <c r="F4" s="28">
        <f>[1]!Table301[[#This Row],[Value]]</f>
        <v>0</v>
      </c>
      <c r="G4" s="29">
        <f>[1]!Table305[[#This Row],[Value]]</f>
        <v>3243</v>
      </c>
      <c r="H4" s="28">
        <f>[1]!Table309[[#This Row],[Value]]</f>
        <v>0</v>
      </c>
      <c r="I4" s="29" t="str">
        <f>IF(EXACT('[1]NewReportDefinition(2)321'!$D$4,"0"),"OFF","ON")</f>
        <v>OFF</v>
      </c>
      <c r="J4" s="30">
        <f>[1]!Table317[[#This Row],[Value]]</f>
        <v>0</v>
      </c>
    </row>
    <row r="5" spans="1:10" ht="15.75" thickBot="1" x14ac:dyDescent="0.3">
      <c r="A5" s="48" t="s">
        <v>152</v>
      </c>
      <c r="B5" s="31">
        <f>'[1]NewReportDefinition(2)294'!$D$4</f>
        <v>0</v>
      </c>
      <c r="C5" s="32">
        <f>'[1]NewReportDefinition(2)298'!$D$4</f>
        <v>0</v>
      </c>
      <c r="D5" s="31">
        <f>'[1]NewReportDefinition(2)302'!$D$4</f>
        <v>0</v>
      </c>
      <c r="E5" s="32">
        <f>'[1]NewReportDefinition(2)306'!$D$4</f>
        <v>0</v>
      </c>
      <c r="F5" s="31">
        <f>'[1]NewReportDefinition(2)310'!$D$4</f>
        <v>0</v>
      </c>
      <c r="G5" s="32">
        <f>'[1]NewReportDefinition(2)314'!$D$4</f>
        <v>0</v>
      </c>
      <c r="H5" s="31">
        <f>'[1]NewReportDefinition(2)318'!$D$4</f>
        <v>0</v>
      </c>
      <c r="I5" s="32" t="str">
        <f>IF(EXACT('[1]NewReportDefinition(2)322'!$D$4,"0"),"OFF","ON")</f>
        <v>OFF</v>
      </c>
      <c r="J5" s="33">
        <f>'[1]NewReportDefinition(2)326'!$D$4</f>
        <v>0</v>
      </c>
    </row>
  </sheetData>
  <conditionalFormatting sqref="I1:I1048576">
    <cfRule type="containsText" dxfId="21" priority="1" operator="containsText" text="ON">
      <formula>NOT(ISERROR(SEARCH("ON",I1)))</formula>
    </cfRule>
    <cfRule type="containsText" dxfId="20" priority="2" operator="containsText" text="OFF">
      <formula>NOT(ISERROR(SEARCH("OFF",I1)))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FE8-DDE8-455C-9F36-C2A7F98D2DA8}">
  <dimension ref="A1:I11"/>
  <sheetViews>
    <sheetView zoomScale="175" zoomScaleNormal="175" workbookViewId="0">
      <selection activeCell="B1" sqref="B1"/>
    </sheetView>
  </sheetViews>
  <sheetFormatPr defaultRowHeight="15" x14ac:dyDescent="0.25"/>
  <cols>
    <col min="1" max="1" width="17.85546875" customWidth="1"/>
    <col min="2" max="2" width="17.28515625" customWidth="1"/>
    <col min="3" max="4" width="12.5703125" customWidth="1"/>
  </cols>
  <sheetData>
    <row r="1" spans="1:9" ht="45.75" thickBot="1" x14ac:dyDescent="0.3">
      <c r="A1" s="14" t="s">
        <v>0</v>
      </c>
      <c r="B1" s="35" t="s">
        <v>15</v>
      </c>
      <c r="C1" s="34" t="s">
        <v>139</v>
      </c>
      <c r="D1" s="42" t="s">
        <v>140</v>
      </c>
      <c r="E1" s="34" t="s">
        <v>143</v>
      </c>
      <c r="F1" s="1"/>
      <c r="G1" s="1"/>
      <c r="H1" s="1"/>
      <c r="I1" s="1"/>
    </row>
    <row r="2" spans="1:9" ht="15.75" thickBot="1" x14ac:dyDescent="0.3">
      <c r="A2" s="25" t="s">
        <v>16</v>
      </c>
      <c r="B2" s="34" t="s">
        <v>138</v>
      </c>
      <c r="C2" s="12" t="str">
        <f>IF(EXACT('[1]NewReportDefinition(2)280'!$D$4,"0"),"OFF","ON")</f>
        <v>OFF</v>
      </c>
      <c r="D2" s="12" t="str">
        <f>IF(EXACT('[1]NewReportDefinition(2)281'!$D$4,"0"),"OFF","ON")</f>
        <v>OFF</v>
      </c>
      <c r="E2" s="12" t="str">
        <f>IF(EXACT(C2,D2),"OK","FAULT")</f>
        <v>OK</v>
      </c>
      <c r="F2" s="1"/>
      <c r="G2" s="1"/>
      <c r="H2" s="1"/>
      <c r="I2" s="1"/>
    </row>
    <row r="3" spans="1:9" ht="15.75" thickBot="1" x14ac:dyDescent="0.3">
      <c r="A3" s="26"/>
      <c r="B3" s="34" t="s">
        <v>141</v>
      </c>
      <c r="C3" s="12" t="str">
        <f>IF(EXACT('[1]NewReportDefinition(2)282'!$D$4,"0"),"OFF","ON")</f>
        <v>OFF</v>
      </c>
      <c r="D3" s="12" t="str">
        <f>IF(EXACT('[1]NewReportDefinition(2)283'!$D$4,"0"),"OFF","ON")</f>
        <v>OFF</v>
      </c>
      <c r="E3" s="12" t="str">
        <f t="shared" ref="E3:E4" si="0">IF(EXACT(C3,D3),"OK","FAULT")</f>
        <v>OK</v>
      </c>
      <c r="F3" s="1"/>
      <c r="G3" s="1"/>
      <c r="H3" s="1"/>
      <c r="I3" s="1"/>
    </row>
    <row r="4" spans="1:9" ht="15.75" thickBot="1" x14ac:dyDescent="0.3">
      <c r="A4" s="26"/>
      <c r="B4" s="55" t="s">
        <v>142</v>
      </c>
      <c r="C4" s="13" t="str">
        <f>IF(EXACT('[1]NewReportDefinition(2)285'!$D$4,"0"),"OFF","ON")</f>
        <v>OFF</v>
      </c>
      <c r="D4" s="13" t="str">
        <f>IF(EXACT('[1]NewReportDefinition(2)283'!$D$4,"0"),"OFF","ON")</f>
        <v>OFF</v>
      </c>
      <c r="E4" s="13" t="str">
        <f t="shared" si="0"/>
        <v>OK</v>
      </c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</sheetData>
  <conditionalFormatting sqref="C2:D1048576">
    <cfRule type="containsText" dxfId="19" priority="26" operator="containsText" text="ON">
      <formula>NOT(ISERROR(SEARCH("ON",C2)))</formula>
    </cfRule>
    <cfRule type="containsText" dxfId="18" priority="29" operator="containsText" text="OFF">
      <formula>NOT(ISERROR(SEARCH("OFF",C2)))</formula>
    </cfRule>
  </conditionalFormatting>
  <conditionalFormatting sqref="E1:E1048576">
    <cfRule type="containsText" dxfId="17" priority="1" operator="containsText" text="FAULT">
      <formula>NOT(ISERROR(SEARCH("FAULT",E1)))</formula>
    </cfRule>
    <cfRule type="containsText" dxfId="16" priority="2" operator="containsText" text="OK">
      <formula>NOT(ISERROR(SEARCH("OK",E1)))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5607-FB58-4358-B111-9F3B9347FBE3}">
  <dimension ref="A1:C3"/>
  <sheetViews>
    <sheetView zoomScale="145" zoomScaleNormal="145" workbookViewId="0">
      <selection activeCell="H22" sqref="H22"/>
    </sheetView>
  </sheetViews>
  <sheetFormatPr defaultRowHeight="15" x14ac:dyDescent="0.25"/>
  <cols>
    <col min="1" max="2" width="14.7109375" customWidth="1"/>
    <col min="3" max="3" width="15" customWidth="1"/>
  </cols>
  <sheetData>
    <row r="1" spans="1:3" ht="27.75" customHeight="1" thickBot="1" x14ac:dyDescent="0.3">
      <c r="A1" s="43" t="s">
        <v>15</v>
      </c>
      <c r="B1" s="44" t="s">
        <v>65</v>
      </c>
      <c r="C1" s="45" t="s">
        <v>145</v>
      </c>
    </row>
    <row r="2" spans="1:3" ht="15.75" thickBot="1" x14ac:dyDescent="0.3">
      <c r="A2" s="45" t="s">
        <v>144</v>
      </c>
      <c r="B2" s="4" t="str">
        <f>IF(EXACT('[1]NewReportDefinition(2)287'!$D$4,"0"),"OFF","ON")</f>
        <v>OFF</v>
      </c>
      <c r="C2" s="15" t="str">
        <f>IF(EXACT('[1]NewReportDefinition(2)288'!$D$4,"0"),"OFF","ON")</f>
        <v>OFF</v>
      </c>
    </row>
    <row r="3" spans="1:3" ht="15.75" thickBot="1" x14ac:dyDescent="0.3">
      <c r="A3" s="48" t="s">
        <v>146</v>
      </c>
      <c r="B3" s="9" t="str">
        <f>IF(EXACT('[1]NewReportDefinition(2)289'!$D$4,"0"),"OFF","ON")</f>
        <v>OFF</v>
      </c>
      <c r="C3" s="16" t="str">
        <f>IF(EXACT('[1]NewReportDefinition(2)290'!$D$4,"0"),"OFF","ON")</f>
        <v>OFF</v>
      </c>
    </row>
  </sheetData>
  <conditionalFormatting sqref="B1:B1048576 C2:C3">
    <cfRule type="containsText" dxfId="15" priority="1" operator="containsText" text="ON">
      <formula>NOT(ISERROR(SEARCH("ON",B1)))</formula>
    </cfRule>
    <cfRule type="containsText" dxfId="14" priority="2" operator="containsText" text="OFF">
      <formula>NOT(ISERROR(SEARCH("OFF",B1)))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017A-5B65-48BF-A738-0AA429FBC156}">
  <dimension ref="A1:H7"/>
  <sheetViews>
    <sheetView zoomScale="130" zoomScaleNormal="130" workbookViewId="0">
      <selection activeCell="A3" sqref="A3"/>
    </sheetView>
  </sheetViews>
  <sheetFormatPr defaultRowHeight="15" x14ac:dyDescent="0.25"/>
  <cols>
    <col min="1" max="1" width="13.7109375" customWidth="1"/>
    <col min="2" max="2" width="23.5703125" customWidth="1"/>
    <col min="3" max="3" width="16.7109375" customWidth="1"/>
    <col min="4" max="4" width="23.7109375" customWidth="1"/>
    <col min="5" max="5" width="18.5703125" customWidth="1"/>
    <col min="6" max="6" width="18.85546875" customWidth="1"/>
    <col min="7" max="7" width="11.42578125" customWidth="1"/>
    <col min="8" max="8" width="16.140625" customWidth="1"/>
  </cols>
  <sheetData>
    <row r="1" spans="1:8" ht="30.75" thickBot="1" x14ac:dyDescent="0.3">
      <c r="A1" s="35" t="s">
        <v>15</v>
      </c>
      <c r="B1" s="46" t="s">
        <v>60</v>
      </c>
      <c r="C1" s="34" t="s">
        <v>61</v>
      </c>
      <c r="D1" s="34" t="s">
        <v>62</v>
      </c>
      <c r="E1" s="41" t="s">
        <v>63</v>
      </c>
      <c r="F1" s="34" t="s">
        <v>64</v>
      </c>
      <c r="G1" s="41" t="s">
        <v>65</v>
      </c>
      <c r="H1" s="34" t="s">
        <v>9</v>
      </c>
    </row>
    <row r="2" spans="1:8" ht="15.75" thickBot="1" x14ac:dyDescent="0.3">
      <c r="A2" s="45" t="s">
        <v>59</v>
      </c>
      <c r="B2" s="4" t="str">
        <f>IF(EXACT('[1]NewReportDefinition(2)104'!$D$4,"1"),"HIGH","LOW")</f>
        <v>LOW</v>
      </c>
      <c r="C2" s="15">
        <f>'[1]NewReportDefinition(2)105'!$D$4</f>
        <v>0</v>
      </c>
      <c r="D2" s="15">
        <f>'[1]NewReportDefinition(2)106'!$D$4</f>
        <v>32.600002288818402</v>
      </c>
      <c r="E2" s="4" t="str">
        <f>IF(EXACT('[1]NewReportDefinition(2)107'!$D$4,"0"),"OFF","ON")</f>
        <v>OFF</v>
      </c>
      <c r="F2" s="15">
        <f>'[1]NewReportDefinition(2)109'!$D$4</f>
        <v>33.200000762939503</v>
      </c>
      <c r="G2" s="4" t="str">
        <f>IF(EXACT('[1]NewReportDefinition(2)110'!$D$4,"0"),"OFF","ON")</f>
        <v>OFF</v>
      </c>
      <c r="H2" s="15">
        <f>'[1]NewReportDefinition(2)111'!$D$4</f>
        <v>7</v>
      </c>
    </row>
    <row r="3" spans="1:8" ht="15.75" thickBot="1" x14ac:dyDescent="0.3">
      <c r="A3" s="45" t="s">
        <v>66</v>
      </c>
      <c r="B3" s="4" t="str">
        <f>IF(EXACT('[1]NewReportDefinition(2)112'!$D$4,"1"),"HIGH","LOW")</f>
        <v>LOW</v>
      </c>
      <c r="C3" s="15">
        <f>'[1]NewReportDefinition(2)113'!$D$4</f>
        <v>3</v>
      </c>
      <c r="D3" s="15">
        <f>'[1]NewReportDefinition(2)114'!$D$4</f>
        <v>32.900001525878899</v>
      </c>
      <c r="E3" s="4" t="str">
        <f>IF(EXACT('[1]NewReportDefinition(2)116'!$D$4,"0"),"OFF","ON")</f>
        <v>OFF</v>
      </c>
      <c r="F3" s="15">
        <f>'[1]NewReportDefinition(2)117'!$D$4</f>
        <v>34</v>
      </c>
      <c r="G3" s="4" t="str">
        <f>IF(EXACT('[1]NewReportDefinition(2)119'!$D$4,"0"),"OFF","ON")</f>
        <v>OFF</v>
      </c>
      <c r="H3" s="15">
        <f>'[1]NewReportDefinition(2)120'!$D$4</f>
        <v>7</v>
      </c>
    </row>
    <row r="4" spans="1:8" ht="15.75" thickBot="1" x14ac:dyDescent="0.3">
      <c r="A4" s="48" t="s">
        <v>67</v>
      </c>
      <c r="B4" s="9" t="str">
        <f>IF(EXACT('[1]NewReportDefinition(2)121'!$D$4,"1"),"HIGH","LOW")</f>
        <v>LOW</v>
      </c>
      <c r="C4" s="16">
        <f>'[1]NewReportDefinition(2)122'!$D$4</f>
        <v>1</v>
      </c>
      <c r="D4" s="16">
        <f>'[1]NewReportDefinition(2)123'!$D$4</f>
        <v>33.299999237060497</v>
      </c>
      <c r="E4" s="9" t="str">
        <f>IF(EXACT('[1]NewReportDefinition(2)125'!$D$4,"0"),"OFF","ON")</f>
        <v>OFF</v>
      </c>
      <c r="F4" s="16">
        <f>'[1]NewReportDefinition(2)117'!$D$4</f>
        <v>34</v>
      </c>
      <c r="G4" s="9" t="str">
        <f>IF(EXACT('[1]NewReportDefinition(2)119'!$D$4,"0"),"OFF","ON")</f>
        <v>OFF</v>
      </c>
      <c r="H4" s="16">
        <f>'[1]NewReportDefinition(2)126'!$D$4</f>
        <v>7</v>
      </c>
    </row>
    <row r="7" spans="1:8" x14ac:dyDescent="0.25">
      <c r="B7" s="5"/>
    </row>
  </sheetData>
  <conditionalFormatting sqref="B1:B1048576">
    <cfRule type="containsText" dxfId="13" priority="5" operator="containsText" text="HIGH">
      <formula>NOT(ISERROR(SEARCH("HIGH",B1)))</formula>
    </cfRule>
    <cfRule type="containsText" dxfId="12" priority="6" operator="containsText" text="LOW">
      <formula>NOT(ISERROR(SEARCH("LOW",B1)))</formula>
    </cfRule>
    <cfRule type="containsText" dxfId="11" priority="7" operator="containsText" text="OFF">
      <formula>NOT(ISERROR(SEARCH("OFF",B1)))</formula>
    </cfRule>
    <cfRule type="containsText" dxfId="10" priority="8" operator="containsText" text="ON">
      <formula>NOT(ISERROR(SEARCH("ON",B1)))</formula>
    </cfRule>
  </conditionalFormatting>
  <conditionalFormatting sqref="F1:H1 E1:E1048576">
    <cfRule type="containsText" dxfId="9" priority="3" operator="containsText" text="ON">
      <formula>NOT(ISERROR(SEARCH("ON",E1)))</formula>
    </cfRule>
    <cfRule type="containsText" dxfId="8" priority="4" operator="containsText" text="OFF">
      <formula>NOT(ISERROR(SEARCH("OFF",E1)))</formula>
    </cfRule>
  </conditionalFormatting>
  <conditionalFormatting sqref="H1 G1:G1048576">
    <cfRule type="containsText" dxfId="7" priority="1" operator="containsText" text="OFF">
      <formula>NOT(ISERROR(SEARCH("OFF",G1)))</formula>
    </cfRule>
    <cfRule type="containsText" dxfId="6" priority="2" operator="containsText" text="ON">
      <formula>NOT(ISERROR(SEARCH("ON",G1)))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1E2D-400D-41F2-8757-141426B71285}">
  <dimension ref="A1:F3"/>
  <sheetViews>
    <sheetView zoomScale="145" zoomScaleNormal="145" workbookViewId="0">
      <selection activeCell="B2" sqref="B2"/>
    </sheetView>
  </sheetViews>
  <sheetFormatPr defaultRowHeight="15" x14ac:dyDescent="0.25"/>
  <cols>
    <col min="1" max="1" width="27.140625" customWidth="1"/>
    <col min="2" max="2" width="13" customWidth="1"/>
    <col min="3" max="3" width="15.7109375" customWidth="1"/>
    <col min="4" max="4" width="16.85546875" customWidth="1"/>
    <col min="5" max="5" width="10" customWidth="1"/>
  </cols>
  <sheetData>
    <row r="1" spans="1:6" s="1" customFormat="1" ht="45.75" thickBot="1" x14ac:dyDescent="0.3">
      <c r="A1" s="35" t="s">
        <v>15</v>
      </c>
      <c r="B1" s="46" t="s">
        <v>73</v>
      </c>
      <c r="C1" s="34" t="s">
        <v>69</v>
      </c>
      <c r="D1" s="41" t="s">
        <v>70</v>
      </c>
      <c r="E1" s="34" t="s">
        <v>71</v>
      </c>
      <c r="F1" s="42" t="s">
        <v>72</v>
      </c>
    </row>
    <row r="2" spans="1:6" ht="15.75" thickBot="1" x14ac:dyDescent="0.3">
      <c r="A2" s="45" t="s">
        <v>68</v>
      </c>
      <c r="B2" s="4" t="str">
        <f>IF(EXACT('[1]NewReportDefinition(2)131'!$D$4,"1"),"ON","OFF")</f>
        <v>ON</v>
      </c>
      <c r="C2" s="15">
        <f>'[1]NewReportDefinition(2)127'!$D$4</f>
        <v>50</v>
      </c>
      <c r="D2" s="4">
        <f>'[1]NewReportDefinition(2)128'!$D$4</f>
        <v>74.200004577636705</v>
      </c>
      <c r="E2" s="15">
        <f>'[1]NewReportDefinition(2)129'!$D$4</f>
        <v>23</v>
      </c>
      <c r="F2" s="7">
        <f>'[1]NewReportDefinition(2)130'!$D$4</f>
        <v>23.899999618530298</v>
      </c>
    </row>
    <row r="3" spans="1:6" ht="15.75" thickBot="1" x14ac:dyDescent="0.3">
      <c r="A3" s="48" t="s">
        <v>74</v>
      </c>
      <c r="B3" s="9" t="str">
        <f>IF(EXACT('[1]NewReportDefinition(2)135'!$D$4,"1"),"ON","OFF")</f>
        <v>OFF</v>
      </c>
      <c r="C3" s="16">
        <f>'[1]NewReportDefinition(2)132'!$D$4</f>
        <v>50</v>
      </c>
      <c r="D3" s="9">
        <f>'[1]NewReportDefinition(2)128'!$D$4</f>
        <v>74.200004577636705</v>
      </c>
      <c r="E3" s="16">
        <f>'[1]NewReportDefinition(2)134'!$D$4</f>
        <v>23</v>
      </c>
      <c r="F3" s="10">
        <f>'[1]NewReportDefinition(2)133'!$D$4</f>
        <v>25.600000381469702</v>
      </c>
    </row>
  </sheetData>
  <conditionalFormatting sqref="B1:B1048576">
    <cfRule type="containsText" dxfId="5" priority="3" operator="containsText" text="OFF">
      <formula>NOT(ISERROR(SEARCH("OFF",B1)))</formula>
    </cfRule>
    <cfRule type="containsText" dxfId="4" priority="4" operator="containsText" text="ON">
      <formula>NOT(ISERROR(SEARCH("ON",B1)))</formula>
    </cfRule>
  </conditionalFormatting>
  <conditionalFormatting sqref="D1:D1048576">
    <cfRule type="iconSet" priority="2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C1:C1048576">
    <cfRule type="iconSet" priority="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1 1 9 8 d - c 6 8 2 - 4 e f f - b c 1 9 - 3 a 8 6 2 a f e 6 b d 8 "   x m l n s = " h t t p : / / s c h e m a s . m i c r o s o f t . c o m / D a t a M a s h u p " > A A A A A B g D A A B Q S w M E F A A C A A g A 5 E v E T G c W I v q o A A A A + A A A A B I A H A B D b 2 5 m a W c v U G F j a 2 F n Z S 5 4 b W w g o h g A K K A U A A A A A A A A A A A A A A A A A A A A A A A A A A A A h Y 9 N C s I w G E S v U r J v f i r V U r 6 m C 1 e C F U E Q t y H G N t i m 0 q S m d 3 P h k b y C B a 2 6 c z n D G 3 j z u N 0 h H 5 o 6 u K r O 6 t Z k i G G K A m V k e 9 S m z F D v T m G C c g 5 b I c + i V M E I G 5 s O V m e o c u 6 S E u K 9 x 3 6 G 2 6 4 k E a W M H I r 1 T l a q E a E 2 1 g k j F f q s j v 9 X i M P + J c M j H C 9 w T O c J Z g k D M t V Q a P N F o t E Y U y A / J S z 7 2 v W d 4 s q E q w 2 Q K Q J 5 v + B P U E s D B B Q A A g A I A O R L x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8 R M K I p H u A 4 A A A A R A A A A E w A c A E Z v c m 1 1 b G F z L 1 N l Y 3 R p b 2 4 x L m 0 g o h g A K K A U A A A A A A A A A A A A A A A A A A A A A A A A A A A A K 0 5 N L s n M z 1 M I h t C G 1 g B Q S w E C L Q A U A A I A C A D k S 8 R M Z x Y i + q g A A A D 4 A A A A E g A A A A A A A A A A A A A A A A A A A A A A Q 2 9 u Z m l n L 1 B h Y 2 t h Z 2 U u e G 1 s U E s B A i 0 A F A A C A A g A 5 E v E T A / K 6 a u k A A A A 6 Q A A A B M A A A A A A A A A A A A A A A A A 9 A A A A F t D b 2 5 0 Z W 5 0 X 1 R 5 c G V z X S 5 4 b W x Q S w E C L Q A U A A I A C A D k S 8 R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n O T X A c V i 0 W V u u v Z F L l u p g A A A A A C A A A A A A A Q Z g A A A A E A A C A A A A C l t / 6 p E 0 Y Y L B u L r m j 3 0 Q u O c f A l p t n L 2 L Q w y u T I N b M + T Q A A A A A O g A A A A A I A A C A A A A C N b M r Y u 7 3 w y u B p C W a X M K V m 2 K j d R C q 0 u Y z 0 S J A a R m h n n 1 A A A A A 0 8 Y O 0 I R W r 9 Q / 5 u K 1 3 V E s f o s n M J L B I x r Y Z R W e J C W g p 0 M C j T 1 f w r 8 y 8 X 1 p Q 4 n 6 I A f 6 6 b n K Y S L T O 0 N C w / Y O B B G S P O 5 1 d 0 R P 8 5 2 y a g n F Q X u f u i 0 A A A A C F N h Q a 6 + L c u / A y u b E Z P q X i F N c b r g b 1 h j J c 7 h L w F q r p 2 8 l V 1 7 V w e 9 b + o G L F N m q J N J 6 1 d b X u L p R Y b T r Y t z A U i 4 G K < / D a t a M a s h u p > 
</file>

<file path=customXml/itemProps1.xml><?xml version="1.0" encoding="utf-8"?>
<ds:datastoreItem xmlns:ds="http://schemas.openxmlformats.org/officeDocument/2006/customXml" ds:itemID="{4421B348-19DD-4840-835F-F6B207C5A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AHU</vt:lpstr>
      <vt:lpstr>Fans</vt:lpstr>
      <vt:lpstr>Cooling Towers</vt:lpstr>
      <vt:lpstr>UPS</vt:lpstr>
      <vt:lpstr>VFD</vt:lpstr>
      <vt:lpstr>CHILLERS</vt:lpstr>
      <vt:lpstr>Terrace Fan</vt:lpstr>
      <vt:lpstr>Chiller Integration</vt:lpstr>
      <vt:lpstr>PAC</vt:lpstr>
      <vt:lpstr>Energy Meter</vt:lpstr>
      <vt:lpstr>HRW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Sheth</dc:creator>
  <cp:lastModifiedBy>Dwij Sheth</cp:lastModifiedBy>
  <cp:lastPrinted>2018-06-04T08:01:53Z</cp:lastPrinted>
  <dcterms:created xsi:type="dcterms:W3CDTF">2018-05-30T03:00:01Z</dcterms:created>
  <dcterms:modified xsi:type="dcterms:W3CDTF">2018-06-04T11:31:06Z</dcterms:modified>
</cp:coreProperties>
</file>