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ova-indahku\NOVA 2 BARU\HENDRA\"/>
    </mc:Choice>
  </mc:AlternateContent>
  <xr:revisionPtr revIDLastSave="0" documentId="13_ncr:1_{0A6F1516-11AA-4244-9198-C671074182DD}" xr6:coauthVersionLast="47" xr6:coauthVersionMax="47" xr10:uidLastSave="{00000000-0000-0000-0000-000000000000}"/>
  <bookViews>
    <workbookView xWindow="-120" yWindow="-120" windowWidth="29040" windowHeight="15720" xr2:uid="{6D5E5639-040C-44D5-A8C0-8AC81FCCB2B2}"/>
  </bookViews>
  <sheets>
    <sheet name="AGUSTUS" sheetId="1" r:id="rId1"/>
    <sheet name="SEPTEMBER" sheetId="2" r:id="rId2"/>
    <sheet name="FOTO" sheetId="3" r:id="rId3"/>
  </sheets>
  <definedNames>
    <definedName name="_xlnm.Print_Area" localSheetId="0">AGUSTUS!$A$2:$P$115</definedName>
    <definedName name="_xlnm.Print_Area" localSheetId="1">SEPTEMBER!$A$1:$O$40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5" i="2" l="1"/>
  <c r="D15" i="2" s="1"/>
  <c r="E15" i="2" s="1"/>
  <c r="G15" i="2" s="1"/>
  <c r="F15" i="2" s="1"/>
  <c r="H16" i="2"/>
  <c r="B16" i="2"/>
  <c r="C4" i="2" s="1"/>
  <c r="D4" i="2" s="1"/>
  <c r="E4" i="2" s="1"/>
  <c r="G4" i="2" s="1"/>
  <c r="F4" i="2" s="1"/>
  <c r="H114" i="1"/>
  <c r="B114" i="1"/>
  <c r="C107" i="1" s="1"/>
  <c r="D107" i="1" s="1"/>
  <c r="E107" i="1" s="1"/>
  <c r="G107" i="1" s="1"/>
  <c r="F107" i="1" s="1"/>
  <c r="C2" i="2" l="1"/>
  <c r="D2" i="2" s="1"/>
  <c r="C5" i="2"/>
  <c r="D5" i="2" s="1"/>
  <c r="E5" i="2" s="1"/>
  <c r="G5" i="2" s="1"/>
  <c r="F5" i="2" s="1"/>
  <c r="C7" i="2"/>
  <c r="D7" i="2" s="1"/>
  <c r="E7" i="2" s="1"/>
  <c r="G7" i="2" s="1"/>
  <c r="F7" i="2" s="1"/>
  <c r="C9" i="2"/>
  <c r="D9" i="2" s="1"/>
  <c r="E9" i="2" s="1"/>
  <c r="G9" i="2" s="1"/>
  <c r="F9" i="2" s="1"/>
  <c r="C12" i="2"/>
  <c r="D12" i="2" s="1"/>
  <c r="E12" i="2" s="1"/>
  <c r="G12" i="2" s="1"/>
  <c r="F12" i="2" s="1"/>
  <c r="C14" i="2"/>
  <c r="D14" i="2" s="1"/>
  <c r="E14" i="2" s="1"/>
  <c r="G14" i="2" s="1"/>
  <c r="F14" i="2" s="1"/>
  <c r="E2" i="2"/>
  <c r="C10" i="2"/>
  <c r="D10" i="2" s="1"/>
  <c r="E10" i="2" s="1"/>
  <c r="G10" i="2" s="1"/>
  <c r="F10" i="2" s="1"/>
  <c r="C8" i="2"/>
  <c r="D8" i="2" s="1"/>
  <c r="E8" i="2" s="1"/>
  <c r="G8" i="2" s="1"/>
  <c r="F8" i="2" s="1"/>
  <c r="C6" i="2"/>
  <c r="D6" i="2" s="1"/>
  <c r="E6" i="2" s="1"/>
  <c r="G6" i="2" s="1"/>
  <c r="F6" i="2" s="1"/>
  <c r="C13" i="2"/>
  <c r="D13" i="2" s="1"/>
  <c r="E13" i="2" s="1"/>
  <c r="G13" i="2" s="1"/>
  <c r="F13" i="2" s="1"/>
  <c r="C11" i="2"/>
  <c r="D11" i="2" s="1"/>
  <c r="E11" i="2" s="1"/>
  <c r="G11" i="2" s="1"/>
  <c r="F11" i="2" s="1"/>
  <c r="C3" i="2"/>
  <c r="D3" i="2" s="1"/>
  <c r="E3" i="2" s="1"/>
  <c r="G3" i="2" s="1"/>
  <c r="F3" i="2" s="1"/>
  <c r="C106" i="1"/>
  <c r="D106" i="1" s="1"/>
  <c r="E106" i="1" s="1"/>
  <c r="G106" i="1" s="1"/>
  <c r="F106" i="1" s="1"/>
  <c r="C105" i="1"/>
  <c r="D105" i="1" s="1"/>
  <c r="E105" i="1" s="1"/>
  <c r="G105" i="1" s="1"/>
  <c r="F105" i="1" s="1"/>
  <c r="C104" i="1"/>
  <c r="D104" i="1" s="1"/>
  <c r="E104" i="1" s="1"/>
  <c r="G104" i="1" s="1"/>
  <c r="F104" i="1" s="1"/>
  <c r="C103" i="1"/>
  <c r="D103" i="1" s="1"/>
  <c r="E103" i="1" s="1"/>
  <c r="G103" i="1" s="1"/>
  <c r="F103" i="1" s="1"/>
  <c r="C101" i="1"/>
  <c r="D101" i="1" s="1"/>
  <c r="E101" i="1" s="1"/>
  <c r="G101" i="1" s="1"/>
  <c r="F101" i="1" s="1"/>
  <c r="C112" i="1"/>
  <c r="D112" i="1" s="1"/>
  <c r="E112" i="1" s="1"/>
  <c r="G112" i="1" s="1"/>
  <c r="F112" i="1" s="1"/>
  <c r="C102" i="1"/>
  <c r="D102" i="1" s="1"/>
  <c r="E102" i="1" s="1"/>
  <c r="G102" i="1" s="1"/>
  <c r="C100" i="1"/>
  <c r="D100" i="1" s="1"/>
  <c r="C111" i="1"/>
  <c r="D111" i="1" s="1"/>
  <c r="E111" i="1" s="1"/>
  <c r="G111" i="1" s="1"/>
  <c r="F111" i="1" s="1"/>
  <c r="C110" i="1"/>
  <c r="D110" i="1" s="1"/>
  <c r="E110" i="1" s="1"/>
  <c r="G110" i="1" s="1"/>
  <c r="F110" i="1" s="1"/>
  <c r="C109" i="1"/>
  <c r="D109" i="1" s="1"/>
  <c r="E109" i="1" s="1"/>
  <c r="G109" i="1" s="1"/>
  <c r="F109" i="1" s="1"/>
  <c r="C108" i="1"/>
  <c r="D108" i="1" s="1"/>
  <c r="E108" i="1" s="1"/>
  <c r="G108" i="1" s="1"/>
  <c r="F108" i="1" s="1"/>
  <c r="G2" i="2" l="1"/>
  <c r="E16" i="2"/>
  <c r="D16" i="2"/>
  <c r="D114" i="1"/>
  <c r="E100" i="1"/>
  <c r="F102" i="1"/>
  <c r="G16" i="2" l="1"/>
  <c r="F2" i="2"/>
  <c r="F16" i="2" s="1"/>
  <c r="G100" i="1"/>
  <c r="E114" i="1"/>
  <c r="F100" i="1" l="1"/>
  <c r="F114" i="1" s="1"/>
  <c r="G114" i="1"/>
</calcChain>
</file>

<file path=xl/sharedStrings.xml><?xml version="1.0" encoding="utf-8"?>
<sst xmlns="http://schemas.openxmlformats.org/spreadsheetml/2006/main" count="11" uniqueCount="8">
  <si>
    <t>ROUND</t>
  </si>
  <si>
    <t>DISC</t>
  </si>
  <si>
    <t>% DISC</t>
  </si>
  <si>
    <t>Meja timbangan</t>
  </si>
  <si>
    <t>tray stanless steel 304</t>
  </si>
  <si>
    <t>Meja Barrier</t>
  </si>
  <si>
    <t>sep</t>
  </si>
  <si>
    <t>DPP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</si>
</sst>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43" fontId="0" fillId="0" borderId="0" xfId="1" applyFont="1"/>
    <xf numFmtId="9" fontId="0" fillId="0" borderId="0" xfId="2" applyFont="1" applyAlignment="1">
      <alignment horizontal="center"/>
    </xf>
    <xf numFmtId="43" fontId="0" fillId="0" borderId="0" xfId="0" applyNumberFormat="1"/>
    <xf numFmtId="43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43" fontId="3" fillId="0" borderId="1" xfId="1" applyFont="1" applyBorder="1"/>
    <xf numFmtId="43" fontId="3" fillId="0" borderId="1" xfId="0" applyNumberFormat="1" applyFont="1" applyBorder="1"/>
    <xf numFmtId="43" fontId="2" fillId="0" borderId="0" xfId="1" applyFont="1"/>
    <xf numFmtId="0" fontId="2" fillId="0" borderId="0" xfId="0" applyFont="1"/>
    <xf numFmtId="43" fontId="2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9.png"/><Relationship Id="rId4" Type="http://schemas.openxmlformats.org/officeDocument/2006/relationships/image" Target="../media/image4.png"/><Relationship Id="rId9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1.png"/><Relationship Id="rId7" Type="http://schemas.openxmlformats.org/officeDocument/2006/relationships/image" Target="../media/image14.png"/><Relationship Id="rId2" Type="http://schemas.microsoft.com/office/2007/relationships/hdphoto" Target="../media/hdphoto2.wdp"/><Relationship Id="rId1" Type="http://schemas.openxmlformats.org/officeDocument/2006/relationships/image" Target="../media/image10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microsoft.com/office/2007/relationships/hdphoto" Target="../media/hdphoto3.wdp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13" Type="http://schemas.openxmlformats.org/officeDocument/2006/relationships/image" Target="../media/image24.png"/><Relationship Id="rId18" Type="http://schemas.openxmlformats.org/officeDocument/2006/relationships/image" Target="../media/image4.png"/><Relationship Id="rId3" Type="http://schemas.openxmlformats.org/officeDocument/2006/relationships/image" Target="../media/image17.png"/><Relationship Id="rId21" Type="http://schemas.openxmlformats.org/officeDocument/2006/relationships/image" Target="../media/image15.png"/><Relationship Id="rId7" Type="http://schemas.openxmlformats.org/officeDocument/2006/relationships/image" Target="../media/image21.png"/><Relationship Id="rId12" Type="http://schemas.openxmlformats.org/officeDocument/2006/relationships/image" Target="../media/image7.png"/><Relationship Id="rId17" Type="http://schemas.openxmlformats.org/officeDocument/2006/relationships/image" Target="../media/image25.png"/><Relationship Id="rId2" Type="http://schemas.openxmlformats.org/officeDocument/2006/relationships/image" Target="../media/image16.png"/><Relationship Id="rId16" Type="http://schemas.openxmlformats.org/officeDocument/2006/relationships/image" Target="../media/image3.png"/><Relationship Id="rId20" Type="http://schemas.openxmlformats.org/officeDocument/2006/relationships/image" Target="../media/image27.png"/><Relationship Id="rId1" Type="http://schemas.openxmlformats.org/officeDocument/2006/relationships/image" Target="../media/image12.png"/><Relationship Id="rId6" Type="http://schemas.openxmlformats.org/officeDocument/2006/relationships/image" Target="../media/image20.png"/><Relationship Id="rId11" Type="http://schemas.openxmlformats.org/officeDocument/2006/relationships/image" Target="../media/image14.png"/><Relationship Id="rId24" Type="http://schemas.openxmlformats.org/officeDocument/2006/relationships/image" Target="../media/image9.png"/><Relationship Id="rId5" Type="http://schemas.openxmlformats.org/officeDocument/2006/relationships/image" Target="../media/image19.png"/><Relationship Id="rId15" Type="http://schemas.openxmlformats.org/officeDocument/2006/relationships/image" Target="../media/image1.png"/><Relationship Id="rId23" Type="http://schemas.openxmlformats.org/officeDocument/2006/relationships/image" Target="../media/image8.png"/><Relationship Id="rId10" Type="http://schemas.openxmlformats.org/officeDocument/2006/relationships/image" Target="../media/image13.png"/><Relationship Id="rId19" Type="http://schemas.openxmlformats.org/officeDocument/2006/relationships/image" Target="../media/image26.png"/><Relationship Id="rId4" Type="http://schemas.openxmlformats.org/officeDocument/2006/relationships/image" Target="../media/image18.png"/><Relationship Id="rId9" Type="http://schemas.openxmlformats.org/officeDocument/2006/relationships/image" Target="../media/image23.png"/><Relationship Id="rId14" Type="http://schemas.openxmlformats.org/officeDocument/2006/relationships/image" Target="../media/image2.png"/><Relationship Id="rId2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19</xdr:row>
      <xdr:rowOff>152400</xdr:rowOff>
    </xdr:from>
    <xdr:to>
      <xdr:col>5</xdr:col>
      <xdr:colOff>247956</xdr:colOff>
      <xdr:row>36</xdr:row>
      <xdr:rowOff>105220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9E6C19-4B7D-47A9-A56F-CDE0EDF6A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6838950"/>
          <a:ext cx="2191056" cy="319132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</xdr:row>
      <xdr:rowOff>38100</xdr:rowOff>
    </xdr:from>
    <xdr:to>
      <xdr:col>6</xdr:col>
      <xdr:colOff>142875</xdr:colOff>
      <xdr:row>15</xdr:row>
      <xdr:rowOff>28575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A8836E0-2BE3-4828-9548-3F7B7FCD3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6225" y="3486150"/>
          <a:ext cx="3124200" cy="2466975"/>
        </a:xfrm>
        <a:prstGeom prst="rect">
          <a:avLst/>
        </a:prstGeom>
      </xdr:spPr>
    </xdr:pic>
    <xdr:clientData/>
  </xdr:twoCellAnchor>
  <xdr:twoCellAnchor editAs="oneCell">
    <xdr:from>
      <xdr:col>5</xdr:col>
      <xdr:colOff>971549</xdr:colOff>
      <xdr:row>21</xdr:row>
      <xdr:rowOff>57149</xdr:rowOff>
    </xdr:from>
    <xdr:to>
      <xdr:col>9</xdr:col>
      <xdr:colOff>523875</xdr:colOff>
      <xdr:row>35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99A12D0-AD5B-4C0E-8DF4-C6F0A46E0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09924" y="7124699"/>
          <a:ext cx="3219451" cy="2743201"/>
        </a:xfrm>
        <a:prstGeom prst="rect">
          <a:avLst/>
        </a:prstGeom>
      </xdr:spPr>
    </xdr:pic>
    <xdr:clientData/>
  </xdr:twoCellAnchor>
  <xdr:twoCellAnchor editAs="oneCell">
    <xdr:from>
      <xdr:col>6</xdr:col>
      <xdr:colOff>352425</xdr:colOff>
      <xdr:row>1</xdr:row>
      <xdr:rowOff>171450</xdr:rowOff>
    </xdr:from>
    <xdr:to>
      <xdr:col>10</xdr:col>
      <xdr:colOff>314325</xdr:colOff>
      <xdr:row>15</xdr:row>
      <xdr:rowOff>47625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295949C-AEFF-4250-9F3D-C3D20BB10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9975" y="3429000"/>
          <a:ext cx="3219450" cy="2543175"/>
        </a:xfrm>
        <a:prstGeom prst="rect">
          <a:avLst/>
        </a:prstGeom>
      </xdr:spPr>
    </xdr:pic>
    <xdr:clientData/>
  </xdr:twoCellAnchor>
  <xdr:twoCellAnchor editAs="oneCell">
    <xdr:from>
      <xdr:col>10</xdr:col>
      <xdr:colOff>447674</xdr:colOff>
      <xdr:row>1</xdr:row>
      <xdr:rowOff>123824</xdr:rowOff>
    </xdr:from>
    <xdr:to>
      <xdr:col>15</xdr:col>
      <xdr:colOff>361949</xdr:colOff>
      <xdr:row>18</xdr:row>
      <xdr:rowOff>95249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A5B24F7-D381-4AEF-B43A-9F21AF581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62774" y="3381374"/>
          <a:ext cx="2962275" cy="3209925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476251</xdr:colOff>
      <xdr:row>20</xdr:row>
      <xdr:rowOff>142875</xdr:rowOff>
    </xdr:from>
    <xdr:to>
      <xdr:col>15</xdr:col>
      <xdr:colOff>428625</xdr:colOff>
      <xdr:row>38</xdr:row>
      <xdr:rowOff>104775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4A4B971-85E4-4141-B841-F0490BCC6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1351" y="7019925"/>
          <a:ext cx="3000374" cy="33909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42</xdr:row>
      <xdr:rowOff>57151</xdr:rowOff>
    </xdr:from>
    <xdr:to>
      <xdr:col>5</xdr:col>
      <xdr:colOff>771525</xdr:colOff>
      <xdr:row>59</xdr:row>
      <xdr:rowOff>28575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3407C1E-3B78-4BC1-8A56-3DE74BEF5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6225" y="8058151"/>
          <a:ext cx="2733675" cy="3209924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62</xdr:row>
      <xdr:rowOff>123825</xdr:rowOff>
    </xdr:from>
    <xdr:to>
      <xdr:col>9</xdr:col>
      <xdr:colOff>161925</xdr:colOff>
      <xdr:row>78</xdr:row>
      <xdr:rowOff>180975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CC56735-C48F-4AF3-81EE-294BFDD5C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33750" y="11934825"/>
          <a:ext cx="2733675" cy="3105150"/>
        </a:xfrm>
        <a:prstGeom prst="rect">
          <a:avLst/>
        </a:prstGeom>
      </xdr:spPr>
    </xdr:pic>
    <xdr:clientData/>
  </xdr:twoCellAnchor>
  <xdr:twoCellAnchor editAs="oneCell">
    <xdr:from>
      <xdr:col>6</xdr:col>
      <xdr:colOff>276228</xdr:colOff>
      <xdr:row>42</xdr:row>
      <xdr:rowOff>114300</xdr:rowOff>
    </xdr:from>
    <xdr:to>
      <xdr:col>9</xdr:col>
      <xdr:colOff>276227</xdr:colOff>
      <xdr:row>58</xdr:row>
      <xdr:rowOff>190499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41D1EEA-7F92-4AAB-B7F9-09B83C484E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alphaModFix/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rightnessContrast bright="20000"/>
                  </a14:imgEffect>
                </a14:imgLayer>
              </a14:imgProps>
            </a:ext>
          </a:extLst>
        </a:blip>
        <a:srcRect l="30540" b="48808"/>
        <a:stretch/>
      </xdr:blipFill>
      <xdr:spPr>
        <a:xfrm rot="16200000">
          <a:off x="3295653" y="8353425"/>
          <a:ext cx="3124199" cy="2647949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200028</xdr:colOff>
      <xdr:row>62</xdr:row>
      <xdr:rowOff>190498</xdr:rowOff>
    </xdr:from>
    <xdr:to>
      <xdr:col>5</xdr:col>
      <xdr:colOff>561975</xdr:colOff>
      <xdr:row>77</xdr:row>
      <xdr:rowOff>19049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FEA79EE-3411-49BB-875A-DD0B3C1CD5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alphaModFix amt="70000"/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rightnessContrast bright="20000"/>
                  </a14:imgEffect>
                </a14:imgLayer>
              </a14:imgProps>
            </a:ext>
          </a:extLst>
        </a:blip>
        <a:srcRect l="26351" t="48729" r="12566"/>
        <a:stretch/>
      </xdr:blipFill>
      <xdr:spPr>
        <a:xfrm rot="16200000">
          <a:off x="257176" y="12144375"/>
          <a:ext cx="2686051" cy="2400297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19051</xdr:colOff>
      <xdr:row>42</xdr:row>
      <xdr:rowOff>161924</xdr:rowOff>
    </xdr:from>
    <xdr:to>
      <xdr:col>15</xdr:col>
      <xdr:colOff>466728</xdr:colOff>
      <xdr:row>57</xdr:row>
      <xdr:rowOff>19049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542B138-4E94-4F7D-BD89-EDC86F89E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16200000">
          <a:off x="6924677" y="10458448"/>
          <a:ext cx="2714625" cy="3495677"/>
        </a:xfrm>
        <a:prstGeom prst="rect">
          <a:avLst/>
        </a:prstGeom>
      </xdr:spPr>
    </xdr:pic>
    <xdr:clientData/>
  </xdr:twoCellAnchor>
  <xdr:twoCellAnchor editAs="oneCell">
    <xdr:from>
      <xdr:col>10</xdr:col>
      <xdr:colOff>238124</xdr:colOff>
      <xdr:row>63</xdr:row>
      <xdr:rowOff>133350</xdr:rowOff>
    </xdr:from>
    <xdr:to>
      <xdr:col>15</xdr:col>
      <xdr:colOff>400049</xdr:colOff>
      <xdr:row>78</xdr:row>
      <xdr:rowOff>85725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2DB8ED7-7436-4C38-86D6-12DBDB510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53224" y="12134850"/>
          <a:ext cx="3209925" cy="2809875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84</xdr:row>
      <xdr:rowOff>9526</xdr:rowOff>
    </xdr:from>
    <xdr:to>
      <xdr:col>6</xdr:col>
      <xdr:colOff>476250</xdr:colOff>
      <xdr:row>96</xdr:row>
      <xdr:rowOff>123826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411BAB-0C6F-436E-92C9-720EB8871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57175" y="13916026"/>
          <a:ext cx="3476625" cy="2400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142874</xdr:colOff>
      <xdr:row>0</xdr:row>
      <xdr:rowOff>104775</xdr:rowOff>
    </xdr:from>
    <xdr:to>
      <xdr:col>10</xdr:col>
      <xdr:colOff>390524</xdr:colOff>
      <xdr:row>14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101B93-4E22-42FB-94A8-64963CEE9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419599" y="104775"/>
          <a:ext cx="2486025" cy="2638425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95250</xdr:colOff>
      <xdr:row>0</xdr:row>
      <xdr:rowOff>66676</xdr:rowOff>
    </xdr:from>
    <xdr:to>
      <xdr:col>14</xdr:col>
      <xdr:colOff>495611</xdr:colOff>
      <xdr:row>14</xdr:row>
      <xdr:rowOff>47626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AC381DE-BF45-4C40-BFD0-CA891A060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alphaModFix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25000"/>
                  </a14:imgEffect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219950" y="66676"/>
          <a:ext cx="2229161" cy="2647950"/>
        </a:xfrm>
        <a:prstGeom prst="rect">
          <a:avLst/>
        </a:prstGeom>
      </xdr:spPr>
    </xdr:pic>
    <xdr:clientData/>
  </xdr:twoCellAnchor>
  <xdr:twoCellAnchor editAs="oneCell">
    <xdr:from>
      <xdr:col>5</xdr:col>
      <xdr:colOff>1000125</xdr:colOff>
      <xdr:row>16</xdr:row>
      <xdr:rowOff>104774</xdr:rowOff>
    </xdr:from>
    <xdr:to>
      <xdr:col>8</xdr:col>
      <xdr:colOff>495300</xdr:colOff>
      <xdr:row>27</xdr:row>
      <xdr:rowOff>104774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FE1C6D1-21C1-4CF0-BC3C-D4CD770A14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6128" r="18119" b="22591"/>
        <a:stretch/>
      </xdr:blipFill>
      <xdr:spPr>
        <a:xfrm>
          <a:off x="3238500" y="3162299"/>
          <a:ext cx="2552700" cy="2105025"/>
        </a:xfrm>
        <a:prstGeom prst="rect">
          <a:avLst/>
        </a:prstGeom>
      </xdr:spPr>
    </xdr:pic>
    <xdr:clientData/>
  </xdr:twoCellAnchor>
  <xdr:twoCellAnchor editAs="oneCell">
    <xdr:from>
      <xdr:col>0</xdr:col>
      <xdr:colOff>114249</xdr:colOff>
      <xdr:row>16</xdr:row>
      <xdr:rowOff>76253</xdr:rowOff>
    </xdr:from>
    <xdr:to>
      <xdr:col>5</xdr:col>
      <xdr:colOff>724247</xdr:colOff>
      <xdr:row>27</xdr:row>
      <xdr:rowOff>57494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3CDC615-696C-4186-85FF-3BFF727E9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495303" y="2752724"/>
          <a:ext cx="2086266" cy="2848373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16</xdr:row>
      <xdr:rowOff>104775</xdr:rowOff>
    </xdr:from>
    <xdr:to>
      <xdr:col>13</xdr:col>
      <xdr:colOff>361950</xdr:colOff>
      <xdr:row>27</xdr:row>
      <xdr:rowOff>95250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D21277A-BF21-447B-BDE8-D67C59C21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0" y="3162300"/>
          <a:ext cx="2609850" cy="2095500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27</xdr:row>
      <xdr:rowOff>152400</xdr:rowOff>
    </xdr:from>
    <xdr:to>
      <xdr:col>5</xdr:col>
      <xdr:colOff>552822</xdr:colOff>
      <xdr:row>38</xdr:row>
      <xdr:rowOff>133350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2F15228-FA96-4C72-A781-CBEAF7A0C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825" y="5314950"/>
          <a:ext cx="2667372" cy="2076450"/>
        </a:xfrm>
        <a:prstGeom prst="rect">
          <a:avLst/>
        </a:prstGeom>
      </xdr:spPr>
    </xdr:pic>
    <xdr:clientData/>
  </xdr:twoCellAnchor>
  <xdr:twoCellAnchor editAs="oneCell">
    <xdr:from>
      <xdr:col>5</xdr:col>
      <xdr:colOff>876301</xdr:colOff>
      <xdr:row>28</xdr:row>
      <xdr:rowOff>19050</xdr:rowOff>
    </xdr:from>
    <xdr:to>
      <xdr:col>10</xdr:col>
      <xdr:colOff>0</xdr:colOff>
      <xdr:row>39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5CF4199-5C7B-4B2C-848D-91F9AB9CA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14676" y="5372100"/>
          <a:ext cx="3400424" cy="2105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</xdr:row>
      <xdr:rowOff>38100</xdr:rowOff>
    </xdr:from>
    <xdr:to>
      <xdr:col>4</xdr:col>
      <xdr:colOff>562298</xdr:colOff>
      <xdr:row>16</xdr:row>
      <xdr:rowOff>133762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34624F-C568-40DA-A35B-06FEBFF4F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28600"/>
          <a:ext cx="2314898" cy="295316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11</xdr:col>
      <xdr:colOff>571500</xdr:colOff>
      <xdr:row>16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832F10-694A-4989-89D0-2DF104CA4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3952875" y="-104775"/>
          <a:ext cx="3028950" cy="3619500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</xdr:colOff>
      <xdr:row>1</xdr:row>
      <xdr:rowOff>9524</xdr:rowOff>
    </xdr:from>
    <xdr:to>
      <xdr:col>18</xdr:col>
      <xdr:colOff>105214</xdr:colOff>
      <xdr:row>16</xdr:row>
      <xdr:rowOff>114299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10FD880-6E4B-221F-7807-90E3AAD06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4325" y="200024"/>
          <a:ext cx="3143689" cy="2962275"/>
        </a:xfrm>
        <a:prstGeom prst="rect">
          <a:avLst/>
        </a:prstGeom>
      </xdr:spPr>
    </xdr:pic>
    <xdr:clientData/>
  </xdr:twoCellAnchor>
  <xdr:twoCellAnchor editAs="oneCell">
    <xdr:from>
      <xdr:col>19</xdr:col>
      <xdr:colOff>33292</xdr:colOff>
      <xdr:row>1</xdr:row>
      <xdr:rowOff>23859</xdr:rowOff>
    </xdr:from>
    <xdr:to>
      <xdr:col>23</xdr:col>
      <xdr:colOff>590550</xdr:colOff>
      <xdr:row>15</xdr:row>
      <xdr:rowOff>85724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41CF2AC-E0BC-6284-8AA6-28D23AC98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11749088" y="80963"/>
          <a:ext cx="2728865" cy="2995658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19</xdr:row>
      <xdr:rowOff>9524</xdr:rowOff>
    </xdr:from>
    <xdr:to>
      <xdr:col>5</xdr:col>
      <xdr:colOff>152755</xdr:colOff>
      <xdr:row>31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716ACEA-8F4C-F0BD-A1E2-2C29E8AACA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12243" b="25521"/>
        <a:stretch/>
      </xdr:blipFill>
      <xdr:spPr>
        <a:xfrm>
          <a:off x="657225" y="3629024"/>
          <a:ext cx="2543530" cy="2324101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19</xdr:row>
      <xdr:rowOff>19050</xdr:rowOff>
    </xdr:from>
    <xdr:to>
      <xdr:col>11</xdr:col>
      <xdr:colOff>590550</xdr:colOff>
      <xdr:row>30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31EF68D-18E0-1777-3F1B-151F9D67C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695700" y="3638550"/>
          <a:ext cx="3600450" cy="2190750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</xdr:colOff>
      <xdr:row>18</xdr:row>
      <xdr:rowOff>9525</xdr:rowOff>
    </xdr:from>
    <xdr:to>
      <xdr:col>16</xdr:col>
      <xdr:colOff>600075</xdr:colOff>
      <xdr:row>32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2BE1950-BB03-883A-38C1-6ADA40650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34325" y="3438525"/>
          <a:ext cx="2419350" cy="272415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22</xdr:col>
      <xdr:colOff>400361</xdr:colOff>
      <xdr:row>35</xdr:row>
      <xdr:rowOff>9952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AF64C0-D9C5-87AC-1059-22678E16B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582400" y="3619500"/>
          <a:ext cx="2229161" cy="3057952"/>
        </a:xfrm>
        <a:prstGeom prst="rect">
          <a:avLst/>
        </a:prstGeom>
      </xdr:spPr>
    </xdr:pic>
    <xdr:clientData/>
  </xdr:twoCellAnchor>
  <xdr:twoCellAnchor editAs="oneCell">
    <xdr:from>
      <xdr:col>1</xdr:col>
      <xdr:colOff>18955</xdr:colOff>
      <xdr:row>34</xdr:row>
      <xdr:rowOff>19146</xdr:rowOff>
    </xdr:from>
    <xdr:to>
      <xdr:col>5</xdr:col>
      <xdr:colOff>562296</xdr:colOff>
      <xdr:row>42</xdr:row>
      <xdr:rowOff>105096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BE8AD84-9D0B-4C3D-6A13-5495E5074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16200000">
          <a:off x="1314451" y="5810250"/>
          <a:ext cx="1609950" cy="2981741"/>
        </a:xfrm>
        <a:prstGeom prst="rect">
          <a:avLst/>
        </a:prstGeom>
      </xdr:spPr>
    </xdr:pic>
    <xdr:clientData/>
  </xdr:twoCellAnchor>
  <xdr:twoCellAnchor editAs="oneCell">
    <xdr:from>
      <xdr:col>7</xdr:col>
      <xdr:colOff>28522</xdr:colOff>
      <xdr:row>34</xdr:row>
      <xdr:rowOff>19104</xdr:rowOff>
    </xdr:from>
    <xdr:to>
      <xdr:col>11</xdr:col>
      <xdr:colOff>438495</xdr:colOff>
      <xdr:row>45</xdr:row>
      <xdr:rowOff>9870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D4B6564-0B04-AFA3-466E-5B95B7337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16200000">
          <a:off x="4676776" y="6115050"/>
          <a:ext cx="2086266" cy="2848373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35</xdr:row>
      <xdr:rowOff>0</xdr:rowOff>
    </xdr:from>
    <xdr:to>
      <xdr:col>17</xdr:col>
      <xdr:colOff>228972</xdr:colOff>
      <xdr:row>45</xdr:row>
      <xdr:rowOff>66950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1BDCC35-EF62-4CCA-E306-2F5433F0F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924800" y="6667500"/>
          <a:ext cx="2667372" cy="1971950"/>
        </a:xfrm>
        <a:prstGeom prst="rect">
          <a:avLst/>
        </a:prstGeom>
      </xdr:spPr>
    </xdr:pic>
    <xdr:clientData/>
  </xdr:twoCellAnchor>
  <xdr:twoCellAnchor editAs="oneCell">
    <xdr:from>
      <xdr:col>18</xdr:col>
      <xdr:colOff>204713</xdr:colOff>
      <xdr:row>36</xdr:row>
      <xdr:rowOff>33413</xdr:rowOff>
    </xdr:from>
    <xdr:to>
      <xdr:col>24</xdr:col>
      <xdr:colOff>491013</xdr:colOff>
      <xdr:row>51</xdr:row>
      <xdr:rowOff>24286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21C3545-CDC7-0E79-30CF-ECEF8A742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16200000">
          <a:off x="11725276" y="6343650"/>
          <a:ext cx="2848373" cy="3943900"/>
        </a:xfrm>
        <a:prstGeom prst="rect">
          <a:avLst/>
        </a:prstGeom>
      </xdr:spPr>
    </xdr:pic>
    <xdr:clientData/>
  </xdr:twoCellAnchor>
  <xdr:twoCellAnchor editAs="oneCell">
    <xdr:from>
      <xdr:col>1</xdr:col>
      <xdr:colOff>38056</xdr:colOff>
      <xdr:row>45</xdr:row>
      <xdr:rowOff>28619</xdr:rowOff>
    </xdr:from>
    <xdr:to>
      <xdr:col>5</xdr:col>
      <xdr:colOff>324186</xdr:colOff>
      <xdr:row>56</xdr:row>
      <xdr:rowOff>28911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207C476-2D2F-7E83-FBE7-A4E410AA2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16200000">
          <a:off x="962025" y="8286750"/>
          <a:ext cx="2095792" cy="272453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5</xdr:col>
      <xdr:colOff>381308</xdr:colOff>
      <xdr:row>71</xdr:row>
      <xdr:rowOff>9739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D5B76CC-E7DD-36AC-1263-4CF933960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19200" y="12001500"/>
          <a:ext cx="2210108" cy="153373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63</xdr:row>
      <xdr:rowOff>0</xdr:rowOff>
    </xdr:from>
    <xdr:to>
      <xdr:col>12</xdr:col>
      <xdr:colOff>362256</xdr:colOff>
      <xdr:row>79</xdr:row>
      <xdr:rowOff>143320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C76DCAE-980E-1BF2-E330-19D12B373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486400" y="12001500"/>
          <a:ext cx="2191056" cy="319132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63</xdr:row>
      <xdr:rowOff>0</xdr:rowOff>
    </xdr:from>
    <xdr:to>
      <xdr:col>17</xdr:col>
      <xdr:colOff>438466</xdr:colOff>
      <xdr:row>72</xdr:row>
      <xdr:rowOff>28818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A98ABB4-E026-6779-389D-0239C539A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001500"/>
          <a:ext cx="2267266" cy="1743318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63</xdr:row>
      <xdr:rowOff>0</xdr:rowOff>
    </xdr:from>
    <xdr:to>
      <xdr:col>25</xdr:col>
      <xdr:colOff>114826</xdr:colOff>
      <xdr:row>83</xdr:row>
      <xdr:rowOff>48163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3D2FD8E-AF3E-8878-9064-B5A577EDF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582400" y="12001500"/>
          <a:ext cx="3772426" cy="385816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6</xdr:col>
      <xdr:colOff>409887</xdr:colOff>
      <xdr:row>97</xdr:row>
      <xdr:rowOff>162320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58638CF-28B0-97D2-4337-5DE4B7D76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828800" y="15811500"/>
          <a:ext cx="2238687" cy="282932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87</xdr:row>
      <xdr:rowOff>0</xdr:rowOff>
    </xdr:from>
    <xdr:to>
      <xdr:col>13</xdr:col>
      <xdr:colOff>581276</xdr:colOff>
      <xdr:row>98</xdr:row>
      <xdr:rowOff>28871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EAFBCB9-4E5A-15B0-03E3-A810FEA29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705600" y="16573500"/>
          <a:ext cx="1800476" cy="2124371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86</xdr:row>
      <xdr:rowOff>0</xdr:rowOff>
    </xdr:from>
    <xdr:to>
      <xdr:col>23</xdr:col>
      <xdr:colOff>209550</xdr:colOff>
      <xdr:row>118</xdr:row>
      <xdr:rowOff>10377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DA85B0B-F4BD-05F2-CA29-7CAB017353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/>
        <a:srcRect l="2349" r="21597"/>
        <a:stretch/>
      </xdr:blipFill>
      <xdr:spPr>
        <a:xfrm>
          <a:off x="9296400" y="16383000"/>
          <a:ext cx="4933950" cy="610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104</xdr:row>
      <xdr:rowOff>0</xdr:rowOff>
    </xdr:from>
    <xdr:to>
      <xdr:col>9</xdr:col>
      <xdr:colOff>391005</xdr:colOff>
      <xdr:row>121</xdr:row>
      <xdr:rowOff>171926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E11AA30-F04F-238D-1078-9314E241F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438400" y="19812000"/>
          <a:ext cx="3439005" cy="341042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123</xdr:row>
      <xdr:rowOff>0</xdr:rowOff>
    </xdr:from>
    <xdr:to>
      <xdr:col>18</xdr:col>
      <xdr:colOff>191037</xdr:colOff>
      <xdr:row>145</xdr:row>
      <xdr:rowOff>172059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9932896-8A21-18A0-EB81-670A62C96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315200" y="23431500"/>
          <a:ext cx="3848637" cy="43630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5</xdr:col>
      <xdr:colOff>562394</xdr:colOff>
      <xdr:row>150</xdr:row>
      <xdr:rowOff>38371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51EF221-38EB-E602-67E7-1D588E21A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09600" y="26670000"/>
          <a:ext cx="3000794" cy="1943371"/>
        </a:xfrm>
        <a:prstGeom prst="rect">
          <a:avLst/>
        </a:prstGeom>
      </xdr:spPr>
    </xdr:pic>
    <xdr:clientData/>
  </xdr:twoCellAnchor>
  <xdr:twoCellAnchor editAs="oneCell">
    <xdr:from>
      <xdr:col>6</xdr:col>
      <xdr:colOff>514350</xdr:colOff>
      <xdr:row>146</xdr:row>
      <xdr:rowOff>104775</xdr:rowOff>
    </xdr:from>
    <xdr:to>
      <xdr:col>13</xdr:col>
      <xdr:colOff>95787</xdr:colOff>
      <xdr:row>162</xdr:row>
      <xdr:rowOff>86148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51399FF-D40A-262B-46FB-5FEF1EB03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171950" y="27917775"/>
          <a:ext cx="3848637" cy="30293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24014-7586-404E-B18C-396DFADE9EC4}">
  <dimension ref="A99:H115"/>
  <sheetViews>
    <sheetView tabSelected="1" workbookViewId="0">
      <selection activeCell="L93" sqref="L93"/>
    </sheetView>
  </sheetViews>
  <sheetFormatPr defaultRowHeight="15" x14ac:dyDescent="0.25"/>
  <cols>
    <col min="1" max="1" width="3" bestFit="1" customWidth="1"/>
    <col min="2" max="3" width="15.28515625" style="1" bestFit="1" customWidth="1"/>
    <col min="4" max="5" width="15.28515625" hidden="1" customWidth="1"/>
    <col min="6" max="6" width="15.28515625" customWidth="1"/>
    <col min="7" max="8" width="15.28515625" bestFit="1" customWidth="1"/>
  </cols>
  <sheetData>
    <row r="99" spans="1:8" x14ac:dyDescent="0.25">
      <c r="B99" s="4" t="s">
        <v>7</v>
      </c>
      <c r="C99" s="4" t="s">
        <v>2</v>
      </c>
      <c r="D99" s="5"/>
      <c r="E99" s="5"/>
      <c r="F99" s="5" t="s">
        <v>1</v>
      </c>
      <c r="G99" s="5" t="s">
        <v>0</v>
      </c>
    </row>
    <row r="100" spans="1:8" x14ac:dyDescent="0.25">
      <c r="A100">
        <v>1</v>
      </c>
      <c r="B100" s="1">
        <v>23185000</v>
      </c>
      <c r="C100" s="2">
        <f>$C$114/$B$114</f>
        <v>0.43097211917458095</v>
      </c>
      <c r="D100" s="3">
        <f>B100*C100</f>
        <v>9992088.5830626599</v>
      </c>
      <c r="E100" s="3">
        <f>B100-D100</f>
        <v>13192911.41693734</v>
      </c>
      <c r="F100" s="3">
        <f>B100-G100</f>
        <v>9992089</v>
      </c>
      <c r="G100" s="3">
        <f>ROUND(E100,0)</f>
        <v>13192911</v>
      </c>
      <c r="H100" s="8">
        <v>13192911</v>
      </c>
    </row>
    <row r="101" spans="1:8" x14ac:dyDescent="0.25">
      <c r="A101">
        <v>2</v>
      </c>
      <c r="B101" s="1">
        <v>23185000</v>
      </c>
      <c r="C101" s="2">
        <f>$C$114/$B$114</f>
        <v>0.43097211917458095</v>
      </c>
      <c r="D101" s="3">
        <f t="shared" ref="D101:D112" si="0">B101*C101</f>
        <v>9992088.5830626599</v>
      </c>
      <c r="E101" s="3">
        <f t="shared" ref="E101:E112" si="1">B101-D101</f>
        <v>13192911.41693734</v>
      </c>
      <c r="F101" s="3">
        <f>B101-G101</f>
        <v>9992089</v>
      </c>
      <c r="G101" s="3">
        <f t="shared" ref="G101:G112" si="2">ROUND(E101,0)</f>
        <v>13192911</v>
      </c>
      <c r="H101" s="8">
        <v>13192911</v>
      </c>
    </row>
    <row r="102" spans="1:8" x14ac:dyDescent="0.25">
      <c r="A102">
        <v>3</v>
      </c>
      <c r="B102" s="1">
        <v>21972000</v>
      </c>
      <c r="C102" s="2">
        <f>$C$114/$B$114</f>
        <v>0.43097211917458095</v>
      </c>
      <c r="D102" s="3">
        <f t="shared" si="0"/>
        <v>9469319.4025038928</v>
      </c>
      <c r="E102" s="3">
        <f t="shared" si="1"/>
        <v>12502680.597496107</v>
      </c>
      <c r="F102" s="3">
        <f>B102-G102</f>
        <v>9469319</v>
      </c>
      <c r="G102" s="3">
        <f t="shared" si="2"/>
        <v>12502681</v>
      </c>
      <c r="H102" s="8">
        <v>12502681</v>
      </c>
    </row>
    <row r="103" spans="1:8" x14ac:dyDescent="0.25">
      <c r="A103">
        <v>4</v>
      </c>
      <c r="B103" s="1">
        <v>29664000</v>
      </c>
      <c r="C103" s="2">
        <f>$C$114/$B$114</f>
        <v>0.43097211917458095</v>
      </c>
      <c r="D103" s="3">
        <f t="shared" si="0"/>
        <v>12784356.943194769</v>
      </c>
      <c r="E103" s="3">
        <f t="shared" si="1"/>
        <v>16879643.056805231</v>
      </c>
      <c r="F103" s="3">
        <f>B103-G103</f>
        <v>12784357</v>
      </c>
      <c r="G103" s="3">
        <f t="shared" si="2"/>
        <v>16879643</v>
      </c>
      <c r="H103" s="8">
        <v>16879643</v>
      </c>
    </row>
    <row r="104" spans="1:8" x14ac:dyDescent="0.25">
      <c r="A104">
        <v>5</v>
      </c>
      <c r="B104" s="1">
        <v>18548000</v>
      </c>
      <c r="C104" s="2">
        <f>$C$114/$B$114</f>
        <v>0.43097211917458095</v>
      </c>
      <c r="D104" s="3">
        <f t="shared" si="0"/>
        <v>7993670.8664501272</v>
      </c>
      <c r="E104" s="3">
        <f t="shared" si="1"/>
        <v>10554329.133549873</v>
      </c>
      <c r="F104" s="3">
        <f>B104-G104</f>
        <v>7993671</v>
      </c>
      <c r="G104" s="3">
        <f t="shared" si="2"/>
        <v>10554329</v>
      </c>
      <c r="H104" s="8">
        <v>10554329</v>
      </c>
    </row>
    <row r="105" spans="1:8" x14ac:dyDescent="0.25">
      <c r="A105">
        <v>6</v>
      </c>
      <c r="B105" s="1">
        <v>13911000</v>
      </c>
      <c r="C105" s="2">
        <f>$C$114/$B$114</f>
        <v>0.43097211917458095</v>
      </c>
      <c r="D105" s="3">
        <f t="shared" si="0"/>
        <v>5995253.1498375954</v>
      </c>
      <c r="E105" s="3">
        <f t="shared" si="1"/>
        <v>7915746.8501624046</v>
      </c>
      <c r="F105" s="3">
        <f>B105-G105</f>
        <v>5995253</v>
      </c>
      <c r="G105" s="3">
        <f t="shared" si="2"/>
        <v>7915747</v>
      </c>
      <c r="H105" s="8">
        <v>7915747</v>
      </c>
    </row>
    <row r="106" spans="1:8" x14ac:dyDescent="0.25">
      <c r="A106">
        <v>7</v>
      </c>
      <c r="B106" s="1">
        <v>13911000</v>
      </c>
      <c r="C106" s="2">
        <f>$C$114/$B$114</f>
        <v>0.43097211917458095</v>
      </c>
      <c r="D106" s="3">
        <f t="shared" si="0"/>
        <v>5995253.1498375954</v>
      </c>
      <c r="E106" s="3">
        <f t="shared" si="1"/>
        <v>7915746.8501624046</v>
      </c>
      <c r="F106" s="3">
        <f>B106-G106</f>
        <v>5995253</v>
      </c>
      <c r="G106" s="3">
        <f t="shared" si="2"/>
        <v>7915747</v>
      </c>
      <c r="H106" s="8">
        <v>7915747</v>
      </c>
    </row>
    <row r="107" spans="1:8" x14ac:dyDescent="0.25">
      <c r="A107">
        <v>8</v>
      </c>
      <c r="B107" s="1">
        <v>20867000</v>
      </c>
      <c r="C107" s="2">
        <f>$C$114/$B$114</f>
        <v>0.43097211917458095</v>
      </c>
      <c r="D107" s="3">
        <f t="shared" si="0"/>
        <v>8993095.210815981</v>
      </c>
      <c r="E107" s="3">
        <f t="shared" si="1"/>
        <v>11873904.789184019</v>
      </c>
      <c r="F107" s="3">
        <f>B107-G107</f>
        <v>8993095</v>
      </c>
      <c r="G107" s="3">
        <f t="shared" si="2"/>
        <v>11873905</v>
      </c>
      <c r="H107" s="8">
        <v>11873905</v>
      </c>
    </row>
    <row r="108" spans="1:8" x14ac:dyDescent="0.25">
      <c r="A108">
        <v>9</v>
      </c>
      <c r="B108" s="1">
        <v>58080000</v>
      </c>
      <c r="C108" s="2">
        <f>$C$114/$B$114</f>
        <v>0.43097211917458095</v>
      </c>
      <c r="D108" s="3">
        <f t="shared" si="0"/>
        <v>25030860.681659661</v>
      </c>
      <c r="E108" s="3">
        <f t="shared" si="1"/>
        <v>33049139.318340339</v>
      </c>
      <c r="F108" s="3">
        <f>B108-G108</f>
        <v>25030861</v>
      </c>
      <c r="G108" s="3">
        <f t="shared" si="2"/>
        <v>33049139</v>
      </c>
      <c r="H108" s="8">
        <v>33049139</v>
      </c>
    </row>
    <row r="109" spans="1:8" x14ac:dyDescent="0.25">
      <c r="A109">
        <v>10</v>
      </c>
      <c r="B109" s="1">
        <v>20867000</v>
      </c>
      <c r="C109" s="2">
        <f>$C$114/$B$114</f>
        <v>0.43097211917458095</v>
      </c>
      <c r="D109" s="3">
        <f t="shared" si="0"/>
        <v>8993095.210815981</v>
      </c>
      <c r="E109" s="3">
        <f t="shared" si="1"/>
        <v>11873904.789184019</v>
      </c>
      <c r="F109" s="3">
        <f>B109-G109</f>
        <v>8993095</v>
      </c>
      <c r="G109" s="3">
        <f t="shared" si="2"/>
        <v>11873905</v>
      </c>
      <c r="H109" s="8">
        <v>11873905</v>
      </c>
    </row>
    <row r="110" spans="1:8" x14ac:dyDescent="0.25">
      <c r="A110">
        <v>11</v>
      </c>
      <c r="B110" s="1">
        <v>13911000</v>
      </c>
      <c r="C110" s="2">
        <f>$C$114/$B$114</f>
        <v>0.43097211917458095</v>
      </c>
      <c r="D110" s="3">
        <f t="shared" si="0"/>
        <v>5995253.1498375954</v>
      </c>
      <c r="E110" s="3">
        <f t="shared" si="1"/>
        <v>7915746.8501624046</v>
      </c>
      <c r="F110" s="3">
        <f>B110-G110</f>
        <v>5995253</v>
      </c>
      <c r="G110" s="3">
        <f t="shared" si="2"/>
        <v>7915747</v>
      </c>
      <c r="H110" s="8">
        <v>7915747</v>
      </c>
    </row>
    <row r="111" spans="1:8" x14ac:dyDescent="0.25">
      <c r="A111">
        <v>12</v>
      </c>
      <c r="B111" s="1">
        <v>31219000</v>
      </c>
      <c r="C111" s="2">
        <f>$C$114/$B$114</f>
        <v>0.43097211917458095</v>
      </c>
      <c r="D111" s="3">
        <f t="shared" si="0"/>
        <v>13454518.588511243</v>
      </c>
      <c r="E111" s="3">
        <f t="shared" si="1"/>
        <v>17764481.411488757</v>
      </c>
      <c r="F111" s="3">
        <f>B111-G111</f>
        <v>13454519</v>
      </c>
      <c r="G111" s="3">
        <f t="shared" si="2"/>
        <v>17764481</v>
      </c>
      <c r="H111" s="8">
        <v>17764481</v>
      </c>
    </row>
    <row r="112" spans="1:8" x14ac:dyDescent="0.25">
      <c r="A112">
        <v>13</v>
      </c>
      <c r="B112" s="1">
        <v>27325611</v>
      </c>
      <c r="C112" s="2">
        <f>$C$114/$B$114</f>
        <v>0.43097211917458095</v>
      </c>
      <c r="D112" s="3">
        <f t="shared" si="0"/>
        <v>11776576.480410241</v>
      </c>
      <c r="E112" s="3">
        <f t="shared" si="1"/>
        <v>15549034.519589759</v>
      </c>
      <c r="F112" s="3">
        <f>B112-G112</f>
        <v>11776576</v>
      </c>
      <c r="G112" s="3">
        <f t="shared" si="2"/>
        <v>15549035</v>
      </c>
      <c r="H112" s="8">
        <v>15549035</v>
      </c>
    </row>
    <row r="113" spans="2:8" x14ac:dyDescent="0.25">
      <c r="H113" s="9"/>
    </row>
    <row r="114" spans="2:8" ht="15.75" thickBot="1" x14ac:dyDescent="0.3">
      <c r="B114" s="6">
        <f>SUM(B100:B113)</f>
        <v>316645611</v>
      </c>
      <c r="C114" s="6">
        <v>136465430</v>
      </c>
      <c r="D114" s="7">
        <f>SUM(D100:D113)</f>
        <v>136465430</v>
      </c>
      <c r="E114" s="7">
        <f>SUM(E100:E113)</f>
        <v>180180180.99999997</v>
      </c>
      <c r="F114" s="7">
        <f>SUM(F100:F113)</f>
        <v>136465430</v>
      </c>
      <c r="G114" s="7">
        <f>SUM(G100:G113)</f>
        <v>180180181</v>
      </c>
      <c r="H114" s="10">
        <f>SUM(H100:H113)</f>
        <v>180180181</v>
      </c>
    </row>
    <row r="115" spans="2:8" ht="15.75" thickTop="1" x14ac:dyDescent="0.25"/>
  </sheetData>
  <pageMargins left="0.11811023622047245" right="0.11811023622047245" top="0.15748031496062992" bottom="0.15748031496062992" header="0.11811023622047245" footer="0.11811023622047245"/>
  <pageSetup paperSize="14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9E272-0DBE-4B6E-B3FE-96B6E9E0FD62}">
  <dimension ref="A1:H17"/>
  <sheetViews>
    <sheetView topLeftCell="A13" workbookViewId="0">
      <selection activeCell="M34" sqref="M34"/>
    </sheetView>
  </sheetViews>
  <sheetFormatPr defaultRowHeight="15" x14ac:dyDescent="0.25"/>
  <cols>
    <col min="1" max="1" width="3" bestFit="1" customWidth="1"/>
    <col min="2" max="3" width="15.28515625" style="1" bestFit="1" customWidth="1"/>
    <col min="4" max="5" width="15.28515625" hidden="1" customWidth="1"/>
    <col min="6" max="6" width="15.28515625" customWidth="1"/>
    <col min="7" max="8" width="15.28515625" bestFit="1" customWidth="1"/>
  </cols>
  <sheetData>
    <row r="1" spans="1:8" x14ac:dyDescent="0.25">
      <c r="B1" s="4"/>
      <c r="C1" s="4" t="s">
        <v>2</v>
      </c>
      <c r="D1" s="5"/>
      <c r="E1" s="5"/>
      <c r="F1" s="5" t="s">
        <v>1</v>
      </c>
      <c r="G1" s="5" t="s">
        <v>0</v>
      </c>
    </row>
    <row r="2" spans="1:8" x14ac:dyDescent="0.25">
      <c r="A2">
        <v>1</v>
      </c>
      <c r="B2" s="1">
        <v>69920000</v>
      </c>
      <c r="C2" s="2">
        <f>$C$16/$B$16</f>
        <v>0.40467791581312362</v>
      </c>
      <c r="D2" s="3">
        <f>B2*C2</f>
        <v>28295079.873653606</v>
      </c>
      <c r="E2" s="3">
        <f>B2-D2</f>
        <v>41624920.126346394</v>
      </c>
      <c r="F2" s="3">
        <f>B2-G2</f>
        <v>28295080</v>
      </c>
      <c r="G2" s="3">
        <f>ROUND(E2,0)</f>
        <v>41624920</v>
      </c>
      <c r="H2" s="8">
        <v>41624920</v>
      </c>
    </row>
    <row r="3" spans="1:8" x14ac:dyDescent="0.25">
      <c r="A3">
        <v>2</v>
      </c>
      <c r="B3" s="1">
        <v>75689000</v>
      </c>
      <c r="C3" s="2">
        <f t="shared" ref="C3:C15" si="0">$C$16/$B$16</f>
        <v>0.40467791581312362</v>
      </c>
      <c r="D3" s="3">
        <f t="shared" ref="D3:D14" si="1">B3*C3</f>
        <v>30629666.769979514</v>
      </c>
      <c r="E3" s="3">
        <f t="shared" ref="E3:E14" si="2">B3-D3</f>
        <v>45059333.230020486</v>
      </c>
      <c r="F3" s="3">
        <f>B3-G3</f>
        <v>30629667</v>
      </c>
      <c r="G3" s="3">
        <f t="shared" ref="G3:G15" si="3">ROUND(E3,0)</f>
        <v>45059333</v>
      </c>
      <c r="H3" s="8">
        <v>45059333</v>
      </c>
    </row>
    <row r="4" spans="1:8" x14ac:dyDescent="0.25">
      <c r="A4">
        <v>3</v>
      </c>
      <c r="B4" s="1">
        <v>83502000</v>
      </c>
      <c r="C4" s="2">
        <f t="shared" si="0"/>
        <v>0.40467791581312362</v>
      </c>
      <c r="D4" s="3">
        <f t="shared" si="1"/>
        <v>33791415.326227449</v>
      </c>
      <c r="E4" s="3">
        <f t="shared" si="2"/>
        <v>49710584.673772551</v>
      </c>
      <c r="F4" s="3">
        <f>B4-G4</f>
        <v>33791415</v>
      </c>
      <c r="G4" s="3">
        <f t="shared" si="3"/>
        <v>49710585</v>
      </c>
      <c r="H4" s="8">
        <v>49710585</v>
      </c>
    </row>
    <row r="5" spans="1:8" x14ac:dyDescent="0.25">
      <c r="A5">
        <v>4</v>
      </c>
      <c r="B5" s="1">
        <v>15679000</v>
      </c>
      <c r="C5" s="2">
        <f t="shared" si="0"/>
        <v>0.40467791581312362</v>
      </c>
      <c r="D5" s="3">
        <f t="shared" si="1"/>
        <v>6344945.0420339657</v>
      </c>
      <c r="E5" s="3">
        <f t="shared" si="2"/>
        <v>9334054.9579660334</v>
      </c>
      <c r="F5" s="3">
        <f>B5-G5</f>
        <v>6344945</v>
      </c>
      <c r="G5" s="3">
        <f t="shared" si="3"/>
        <v>9334055</v>
      </c>
      <c r="H5" s="8">
        <v>9334055</v>
      </c>
    </row>
    <row r="6" spans="1:8" x14ac:dyDescent="0.25">
      <c r="A6">
        <v>5</v>
      </c>
      <c r="B6" s="1">
        <v>15679000</v>
      </c>
      <c r="C6" s="2">
        <f t="shared" si="0"/>
        <v>0.40467791581312362</v>
      </c>
      <c r="D6" s="3">
        <f t="shared" si="1"/>
        <v>6344945.0420339657</v>
      </c>
      <c r="E6" s="3">
        <f t="shared" si="2"/>
        <v>9334054.9579660334</v>
      </c>
      <c r="F6" s="3">
        <f>B6-G6</f>
        <v>6344945</v>
      </c>
      <c r="G6" s="3">
        <f t="shared" si="3"/>
        <v>9334055</v>
      </c>
      <c r="H6" s="8">
        <v>9334055</v>
      </c>
    </row>
    <row r="7" spans="1:8" x14ac:dyDescent="0.25">
      <c r="A7">
        <v>6</v>
      </c>
      <c r="B7" s="1">
        <v>16718000</v>
      </c>
      <c r="C7" s="2">
        <f t="shared" si="0"/>
        <v>0.40467791581312362</v>
      </c>
      <c r="D7" s="3">
        <f t="shared" si="1"/>
        <v>6765405.396563801</v>
      </c>
      <c r="E7" s="3">
        <f t="shared" si="2"/>
        <v>9952594.6034361981</v>
      </c>
      <c r="F7" s="3">
        <f>B7-G7</f>
        <v>6765405</v>
      </c>
      <c r="G7" s="3">
        <f t="shared" si="3"/>
        <v>9952595</v>
      </c>
      <c r="H7" s="8">
        <v>9952595</v>
      </c>
    </row>
    <row r="8" spans="1:8" x14ac:dyDescent="0.25">
      <c r="A8">
        <v>7</v>
      </c>
      <c r="B8" s="1">
        <v>22731000</v>
      </c>
      <c r="C8" s="2">
        <f t="shared" si="0"/>
        <v>0.40467791581312362</v>
      </c>
      <c r="D8" s="3">
        <f t="shared" si="1"/>
        <v>9198733.7043481134</v>
      </c>
      <c r="E8" s="3">
        <f t="shared" si="2"/>
        <v>13532266.295651887</v>
      </c>
      <c r="F8" s="3">
        <f>B8-G8</f>
        <v>9198734</v>
      </c>
      <c r="G8" s="3">
        <f t="shared" si="3"/>
        <v>13532266</v>
      </c>
      <c r="H8" s="8">
        <v>13532266</v>
      </c>
    </row>
    <row r="9" spans="1:8" x14ac:dyDescent="0.25">
      <c r="A9">
        <v>8</v>
      </c>
      <c r="B9" s="1">
        <v>65000</v>
      </c>
      <c r="C9" s="2">
        <f t="shared" si="0"/>
        <v>0.40467791581312362</v>
      </c>
      <c r="D9" s="3">
        <f t="shared" si="1"/>
        <v>26304.064527853036</v>
      </c>
      <c r="E9" s="3">
        <f t="shared" si="2"/>
        <v>38695.935472146964</v>
      </c>
      <c r="F9" s="3">
        <f>B9-G9</f>
        <v>26304</v>
      </c>
      <c r="G9" s="3">
        <f t="shared" si="3"/>
        <v>38696</v>
      </c>
      <c r="H9" s="8">
        <v>38696</v>
      </c>
    </row>
    <row r="10" spans="1:8" x14ac:dyDescent="0.25">
      <c r="A10">
        <v>9</v>
      </c>
      <c r="B10" s="1">
        <v>515000</v>
      </c>
      <c r="C10" s="2">
        <f t="shared" si="0"/>
        <v>0.40467791581312362</v>
      </c>
      <c r="D10" s="3">
        <f t="shared" si="1"/>
        <v>208409.12664375867</v>
      </c>
      <c r="E10" s="3">
        <f t="shared" si="2"/>
        <v>306590.87335624133</v>
      </c>
      <c r="F10" s="3">
        <f>B10-G10</f>
        <v>208409</v>
      </c>
      <c r="G10" s="3">
        <f t="shared" si="3"/>
        <v>306591</v>
      </c>
      <c r="H10" s="8">
        <v>306591</v>
      </c>
    </row>
    <row r="11" spans="1:8" x14ac:dyDescent="0.25">
      <c r="A11">
        <v>10</v>
      </c>
      <c r="B11" s="1">
        <v>48000</v>
      </c>
      <c r="C11" s="2">
        <f t="shared" si="0"/>
        <v>0.40467791581312362</v>
      </c>
      <c r="D11" s="3">
        <f t="shared" si="1"/>
        <v>19424.539959029935</v>
      </c>
      <c r="E11" s="3">
        <f t="shared" si="2"/>
        <v>28575.460040970065</v>
      </c>
      <c r="F11" s="3">
        <f>B11-G11</f>
        <v>19425</v>
      </c>
      <c r="G11" s="3">
        <f t="shared" si="3"/>
        <v>28575</v>
      </c>
      <c r="H11" s="8">
        <v>28575</v>
      </c>
    </row>
    <row r="12" spans="1:8" x14ac:dyDescent="0.25">
      <c r="A12">
        <v>11</v>
      </c>
      <c r="B12" s="1">
        <v>216000</v>
      </c>
      <c r="C12" s="2">
        <f t="shared" si="0"/>
        <v>0.40467791581312362</v>
      </c>
      <c r="D12" s="3">
        <f t="shared" si="1"/>
        <v>87410.429815634707</v>
      </c>
      <c r="E12" s="3">
        <f t="shared" si="2"/>
        <v>128589.57018436529</v>
      </c>
      <c r="F12" s="3">
        <f>B12-G12</f>
        <v>87410</v>
      </c>
      <c r="G12" s="3">
        <f t="shared" si="3"/>
        <v>128590</v>
      </c>
      <c r="H12" s="8">
        <v>128590</v>
      </c>
    </row>
    <row r="13" spans="1:8" x14ac:dyDescent="0.25">
      <c r="A13">
        <v>12</v>
      </c>
      <c r="B13" s="1">
        <v>1716000</v>
      </c>
      <c r="C13" s="2">
        <f t="shared" si="0"/>
        <v>0.40467791581312362</v>
      </c>
      <c r="D13" s="3">
        <f t="shared" si="1"/>
        <v>694427.3035353201</v>
      </c>
      <c r="E13" s="3">
        <f t="shared" si="2"/>
        <v>1021572.6964646799</v>
      </c>
      <c r="F13" s="3">
        <f>B13-G13</f>
        <v>694427</v>
      </c>
      <c r="G13" s="3">
        <f t="shared" si="3"/>
        <v>1021573</v>
      </c>
      <c r="H13" s="8">
        <v>1021573</v>
      </c>
    </row>
    <row r="14" spans="1:8" x14ac:dyDescent="0.25">
      <c r="A14">
        <v>13</v>
      </c>
      <c r="B14" s="1">
        <v>32000</v>
      </c>
      <c r="C14" s="2">
        <f t="shared" si="0"/>
        <v>0.40467791581312362</v>
      </c>
      <c r="D14" s="3">
        <f t="shared" si="1"/>
        <v>12949.693306019955</v>
      </c>
      <c r="E14" s="3">
        <f t="shared" si="2"/>
        <v>19050.306693980045</v>
      </c>
      <c r="F14" s="3">
        <f>B14-G14</f>
        <v>12950</v>
      </c>
      <c r="G14" s="3">
        <f t="shared" si="3"/>
        <v>19050</v>
      </c>
      <c r="H14" s="8">
        <v>19050</v>
      </c>
    </row>
    <row r="15" spans="1:8" x14ac:dyDescent="0.25">
      <c r="A15">
        <v>14</v>
      </c>
      <c r="B15" s="1">
        <v>150000</v>
      </c>
      <c r="C15" s="2">
        <f t="shared" si="0"/>
        <v>0.40467791581312362</v>
      </c>
      <c r="D15" s="3">
        <f t="shared" ref="D15" si="4">B15*C15</f>
        <v>60701.687371968546</v>
      </c>
      <c r="E15" s="3">
        <f t="shared" ref="E15" si="5">B15-D15</f>
        <v>89298.312628031446</v>
      </c>
      <c r="F15" s="3">
        <f>B15-G15</f>
        <v>60702</v>
      </c>
      <c r="G15" s="3">
        <f t="shared" si="3"/>
        <v>89298</v>
      </c>
      <c r="H15" s="8">
        <v>89298</v>
      </c>
    </row>
    <row r="16" spans="1:8" ht="15.75" thickBot="1" x14ac:dyDescent="0.3">
      <c r="B16" s="6">
        <f>SUM(B2:B15)</f>
        <v>302660000</v>
      </c>
      <c r="C16" s="6">
        <v>122479818</v>
      </c>
      <c r="D16" s="7">
        <f>SUM(D2:D15)</f>
        <v>122479818.00000001</v>
      </c>
      <c r="E16" s="7">
        <f>SUM(E2:E15)</f>
        <v>180180182</v>
      </c>
      <c r="F16" s="7">
        <f>SUM(F2:F15)</f>
        <v>122479818</v>
      </c>
      <c r="G16" s="7">
        <f>SUM(G2:G15)</f>
        <v>180180182</v>
      </c>
      <c r="H16" s="10">
        <f>SUM(H2:H15)</f>
        <v>180180182</v>
      </c>
    </row>
    <row r="17" ht="15.75" thickTop="1" x14ac:dyDescent="0.25"/>
  </sheetData>
  <pageMargins left="0.11811023622047245" right="0.11811023622047245" top="0.11811023622047245" bottom="0.15748031496062992" header="0" footer="0.11811023622047245"/>
  <pageSetup paperSize="14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E37E1-2D1D-4ACD-AB63-D9D4BE230B3D}">
  <dimension ref="B18:T34"/>
  <sheetViews>
    <sheetView topLeftCell="A58" workbookViewId="0">
      <selection activeCell="U153" sqref="U153"/>
    </sheetView>
  </sheetViews>
  <sheetFormatPr defaultRowHeight="15" x14ac:dyDescent="0.25"/>
  <sheetData>
    <row r="18" spans="2:20" x14ac:dyDescent="0.25">
      <c r="B18" t="s">
        <v>3</v>
      </c>
      <c r="T18" t="s">
        <v>4</v>
      </c>
    </row>
    <row r="33" spans="7:14" x14ac:dyDescent="0.25">
      <c r="G33" t="s">
        <v>5</v>
      </c>
    </row>
    <row r="34" spans="7:14" x14ac:dyDescent="0.25">
      <c r="N34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AGUSTUS</vt:lpstr>
      <vt:lpstr>SEPTEMBER</vt:lpstr>
      <vt:lpstr>FOTO</vt:lpstr>
      <vt:lpstr>AGUSTUS!Print_Area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KEU4.2</dc:creator>
  <cp:lastModifiedBy>KEU4.2</cp:lastModifiedBy>
  <cp:lastPrinted>2025-09-12T05:58:28Z</cp:lastPrinted>
  <dcterms:created xsi:type="dcterms:W3CDTF">2025-09-12T03:08:23Z</dcterms:created>
  <dcterms:modified xsi:type="dcterms:W3CDTF">2025-09-12T06:06:40Z</dcterms:modified>
</cp:coreProperties>
</file>